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drawings/drawing6.xml" ContentType="application/vnd.openxmlformats-officedocument.drawing+xml"/>
  <Override PartName="/xl/comments2.xml" ContentType="application/vnd.openxmlformats-officedocument.spreadsheetml.comments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omments3.xml" ContentType="application/vnd.openxmlformats-officedocument.spreadsheetml.comments+xml"/>
  <Override PartName="/xl/drawings/drawing12.xml" ContentType="application/vnd.openxmlformats-officedocument.drawing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drawings/drawing13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Z:\HSOB\Auftrag 765 - Gutachterstelle IF RLP\IF LSJV\Für die Beratung\-4- Förderungen LSJV und AM\Infomaterial für Antragsteller\222 Vorlagen Wirtschaftspläne\"/>
    </mc:Choice>
  </mc:AlternateContent>
  <xr:revisionPtr revIDLastSave="0" documentId="13_ncr:1_{E89EF218-4A2D-4211-B211-D09AB544C48C}" xr6:coauthVersionLast="47" xr6:coauthVersionMax="47" xr10:uidLastSave="{00000000-0000-0000-0000-000000000000}"/>
  <bookViews>
    <workbookView xWindow="-28920" yWindow="-120" windowWidth="29040" windowHeight="15840" tabRatio="650" activeTab="11" xr2:uid="{00000000-000D-0000-FFFF-FFFF00000000}"/>
  </bookViews>
  <sheets>
    <sheet name="Bitte vor Bearbeitung lesen" sheetId="30" r:id="rId1"/>
    <sheet name="1" sheetId="7" r:id="rId2"/>
    <sheet name="2" sheetId="9" r:id="rId3"/>
    <sheet name="3" sheetId="10" r:id="rId4"/>
    <sheet name="4" sheetId="11" r:id="rId5"/>
    <sheet name="5" sheetId="12" r:id="rId6"/>
    <sheet name="5G" sheetId="13" r:id="rId7"/>
    <sheet name="6G" sheetId="15" r:id="rId8"/>
    <sheet name="7G" sheetId="16" r:id="rId9"/>
    <sheet name="8" sheetId="17" r:id="rId10"/>
    <sheet name="8G" sheetId="18" r:id="rId11"/>
    <sheet name="9" sheetId="19" r:id="rId12"/>
    <sheet name="10" sheetId="20" r:id="rId13"/>
    <sheet name="11 Liqui 1" sheetId="27" r:id="rId14"/>
    <sheet name="12 Liqui 2" sheetId="28" r:id="rId15"/>
    <sheet name="Erklärung" sheetId="22" r:id="rId16"/>
    <sheet name="DatenquellenG" sheetId="23" state="hidden" r:id="rId17"/>
    <sheet name="ÄnderungenG" sheetId="29" state="hidden" r:id="rId18"/>
  </sheets>
  <externalReferences>
    <externalReference r:id="rId19"/>
  </externalReferences>
  <definedNames>
    <definedName name="_xlnm.Print_Area" localSheetId="1">'1'!$B$1:$W$37</definedName>
    <definedName name="_xlnm.Print_Area" localSheetId="12">'10'!$B$6:$L$118</definedName>
    <definedName name="_xlnm.Print_Area" localSheetId="13">'11 Liqui 1'!$B$3:$U$122</definedName>
    <definedName name="_xlnm.Print_Area" localSheetId="14">'12 Liqui 2'!$B$3:$V$122</definedName>
    <definedName name="_xlnm.Print_Area" localSheetId="2">'2'!$B$4:$F$38</definedName>
    <definedName name="_xlnm.Print_Area" localSheetId="3">'3'!$B$5:$Q$37</definedName>
    <definedName name="_xlnm.Print_Area" localSheetId="4">'4'!$B$8:$Q$35</definedName>
    <definedName name="_xlnm.Print_Area" localSheetId="5">'5'!$B$5:$AW$83</definedName>
    <definedName name="_xlnm.Print_Area" localSheetId="6">'5G'!$B$6:$AB$85</definedName>
    <definedName name="_xlnm.Print_Area" localSheetId="7">'6G'!$B$4:$K$50</definedName>
    <definedName name="_xlnm.Print_Area" localSheetId="8">'7G'!$A$5:$Q$33</definedName>
    <definedName name="_xlnm.Print_Area" localSheetId="9">'8'!$B$4:$N$69</definedName>
    <definedName name="_xlnm.Print_Area" localSheetId="10">'8G'!$B$3:$L$36</definedName>
    <definedName name="_xlnm.Print_Area" localSheetId="11">'9'!$B$5:$L$94</definedName>
    <definedName name="_xlnm.Print_Area" localSheetId="15">Erklärung!$A$5:$N$57</definedName>
    <definedName name="_xlnm.Print_Titles" localSheetId="13">'11 Liqui 1'!$3:$4</definedName>
    <definedName name="gj1a" localSheetId="13">[1]Deckblatt!#REF!</definedName>
    <definedName name="gj1a" localSheetId="15">Erklärung!#REF!</definedName>
    <definedName name="gj1a">'1'!#REF!</definedName>
    <definedName name="gj1e" localSheetId="13">[1]Deckblatt!#REF!</definedName>
    <definedName name="gj1e" localSheetId="15">Erklärung!#REF!</definedName>
    <definedName name="gj1e">'1'!#REF!</definedName>
    <definedName name="gj2a" localSheetId="13">[1]Deckblatt!#REF!</definedName>
    <definedName name="gj2a" localSheetId="15">Erklärung!#REF!</definedName>
    <definedName name="gj2a">'1'!#REF!</definedName>
    <definedName name="gj2e" localSheetId="13">[1]Deckblatt!#REF!</definedName>
    <definedName name="gj2e" localSheetId="15">Erklärung!#REF!</definedName>
    <definedName name="gj2e">'1'!#REF!</definedName>
    <definedName name="gj3a" localSheetId="13">[1]Deckblatt!#REF!</definedName>
    <definedName name="gj3a" localSheetId="15">Erklärung!#REF!</definedName>
    <definedName name="gj3a">'1'!#REF!</definedName>
    <definedName name="gj3e" localSheetId="13">[1]Deckblatt!#REF!</definedName>
    <definedName name="gj3e" localSheetId="15">Erklärung!#REF!</definedName>
    <definedName name="gj3e">'1'!#REF!</definedName>
    <definedName name="gj4a" localSheetId="13">[1]Deckblatt!#REF!</definedName>
    <definedName name="gj4a" localSheetId="15">Erklärung!#REF!</definedName>
    <definedName name="gj4a">'1'!#REF!</definedName>
    <definedName name="gj4asf" localSheetId="13">[1]Deckblatt!#REF!</definedName>
    <definedName name="gj4asf">[1]Deckblatt!#REF!</definedName>
    <definedName name="gj4e" localSheetId="13">[1]Deckblatt!#REF!</definedName>
    <definedName name="gj4e" localSheetId="15">Erklärung!#REF!</definedName>
    <definedName name="gj4e">'1'!#REF!</definedName>
    <definedName name="gj5a" localSheetId="13">[1]Deckblatt!#REF!</definedName>
    <definedName name="gj5a" localSheetId="15">Erklärung!#REF!</definedName>
    <definedName name="gj5a">'1'!#REF!</definedName>
    <definedName name="gj5e" localSheetId="13">[1]Deckblatt!#REF!</definedName>
    <definedName name="gj5e" localSheetId="15">Erklärung!#REF!</definedName>
    <definedName name="gj5e">'1'!#REF!</definedName>
    <definedName name="gj6a" localSheetId="13">[1]Deckblatt!#REF!</definedName>
    <definedName name="gj6a" localSheetId="15">Erklärung!#REF!</definedName>
    <definedName name="gj6a">'1'!#REF!</definedName>
    <definedName name="gj6e" localSheetId="13">[1]Deckblatt!#REF!</definedName>
    <definedName name="gj6e" localSheetId="15">Erklärung!#REF!</definedName>
    <definedName name="gj6e">'1'!#REF!</definedName>
    <definedName name="hallo" localSheetId="13">[1]Deckblatt!#REF!</definedName>
    <definedName name="hallo" localSheetId="15">Erklärung!#REF!</definedName>
    <definedName name="hallo">'1'!#REF!</definedName>
    <definedName name="kj1a" localSheetId="13">[1]Deckblatt!#REF!</definedName>
    <definedName name="kj1a" localSheetId="15">Erklärung!#REF!</definedName>
    <definedName name="kj1a">'1'!#REF!</definedName>
    <definedName name="kj1e" localSheetId="13">[1]Deckblatt!#REF!</definedName>
    <definedName name="kj1e" localSheetId="15">Erklärung!#REF!</definedName>
    <definedName name="kj1e">'1'!#REF!</definedName>
    <definedName name="kj2a" localSheetId="13">[1]Deckblatt!#REF!</definedName>
    <definedName name="kj2a" localSheetId="15">Erklärung!#REF!</definedName>
    <definedName name="kj2a">'1'!#REF!</definedName>
    <definedName name="KJ2e" localSheetId="13">[1]Deckblatt!#REF!</definedName>
    <definedName name="KJ2e" localSheetId="15">Erklärung!#REF!</definedName>
    <definedName name="KJ2e">'1'!#REF!</definedName>
    <definedName name="kj3a" localSheetId="13">[1]Deckblatt!#REF!</definedName>
    <definedName name="kj3a" localSheetId="15">Erklärung!#REF!</definedName>
    <definedName name="kj3a">'1'!#REF!</definedName>
    <definedName name="KJ3e" localSheetId="13">[1]Deckblatt!#REF!</definedName>
    <definedName name="KJ3e" localSheetId="15">Erklärung!#REF!</definedName>
    <definedName name="KJ3e">'1'!#REF!</definedName>
    <definedName name="KJ4A" localSheetId="13">[1]Deckblatt!#REF!</definedName>
    <definedName name="KJ4A" localSheetId="15">Erklärung!#REF!</definedName>
    <definedName name="KJ4A">'1'!#REF!</definedName>
    <definedName name="KJ4E" localSheetId="13">[1]Deckblatt!#REF!</definedName>
    <definedName name="KJ4E" localSheetId="15">Erklärung!#REF!</definedName>
    <definedName name="KJ4E">'1'!#REF!</definedName>
    <definedName name="KJ5A" localSheetId="13">[1]Deckblatt!#REF!</definedName>
    <definedName name="KJ5A" localSheetId="15">Erklärung!#REF!</definedName>
    <definedName name="KJ5A">'1'!#REF!</definedName>
    <definedName name="KJ5E" localSheetId="13">[1]Deckblatt!#REF!</definedName>
    <definedName name="KJ5E" localSheetId="15">Erklärung!#REF!</definedName>
    <definedName name="KJ5E">'1'!#REF!</definedName>
    <definedName name="Ph1A" localSheetId="13">#REF!</definedName>
    <definedName name="Ph1A">#REF!</definedName>
    <definedName name="ph1dauer" localSheetId="13">#REF!</definedName>
    <definedName name="ph1dauer">#REF!</definedName>
    <definedName name="Ph1E" localSheetId="13">#REF!</definedName>
    <definedName name="Ph1E">#REF!</definedName>
    <definedName name="PH2A" localSheetId="13">#REF!</definedName>
    <definedName name="PH2A">#REF!</definedName>
    <definedName name="ph2dauer" localSheetId="13">#REF!</definedName>
    <definedName name="ph2dauer">#REF!</definedName>
    <definedName name="Ph2E" localSheetId="13">#REF!</definedName>
    <definedName name="Ph2E">#REF!</definedName>
    <definedName name="Ph3A" localSheetId="13">#REF!</definedName>
    <definedName name="Ph3A">#REF!</definedName>
    <definedName name="ph3dauer" localSheetId="13">#REF!</definedName>
    <definedName name="ph3dauer">#REF!</definedName>
    <definedName name="Ph3E" localSheetId="13">#REF!</definedName>
    <definedName name="Ph3E">#REF!</definedName>
    <definedName name="Ph4A" localSheetId="13">#REF!</definedName>
    <definedName name="Ph4A">#REF!</definedName>
    <definedName name="ph4dauer" localSheetId="13">#REF!</definedName>
    <definedName name="ph4dauer">#REF!</definedName>
    <definedName name="Ph4E" localSheetId="13">#REF!</definedName>
    <definedName name="Ph4E">#REF!</definedName>
    <definedName name="Ph5A" localSheetId="13">#REF!</definedName>
    <definedName name="Ph5A">#REF!</definedName>
    <definedName name="ph5e" localSheetId="13">#REF!</definedName>
    <definedName name="ph5e">#REF!</definedName>
    <definedName name="sdfsd" localSheetId="13">[1]Deckblatt!#REF!</definedName>
    <definedName name="sdfsd">[1]Deckblatt!#REF!</definedName>
    <definedName name="Z_C34CA412_8B51_11D6_BFE6_E5481007CE5E_.wvu.Cols" localSheetId="1" hidden="1">'1'!$T:$IM</definedName>
    <definedName name="Z_C34CA412_8B51_11D6_BFE6_E5481007CE5E_.wvu.Cols" localSheetId="5" hidden="1">'5'!$AY:$FS</definedName>
    <definedName name="Z_C34CA412_8B51_11D6_BFE6_E5481007CE5E_.wvu.Cols" localSheetId="6" hidden="1">'5G'!#REF!</definedName>
    <definedName name="Z_C34CA412_8B51_11D6_BFE6_E5481007CE5E_.wvu.Cols" localSheetId="15" hidden="1">Erklärung!$O:$IK</definedName>
    <definedName name="Z_C34CA412_8B51_11D6_BFE6_E5481007CE5E_.wvu.PrintArea" localSheetId="1" hidden="1">'1'!$B$5:$R$37</definedName>
    <definedName name="Z_C34CA412_8B51_11D6_BFE6_E5481007CE5E_.wvu.PrintArea" localSheetId="12" hidden="1">'10'!$C$7:$L$118</definedName>
    <definedName name="Z_C34CA412_8B51_11D6_BFE6_E5481007CE5E_.wvu.PrintArea" localSheetId="13" hidden="1">'11 Liqui 1'!$B$41:$Q$116</definedName>
    <definedName name="Z_C34CA412_8B51_11D6_BFE6_E5481007CE5E_.wvu.PrintArea" localSheetId="2" hidden="1">'2'!$B$10:$D$13</definedName>
    <definedName name="Z_C34CA412_8B51_11D6_BFE6_E5481007CE5E_.wvu.PrintArea" localSheetId="3" hidden="1">'3'!$B$11:$Q$37</definedName>
    <definedName name="Z_C34CA412_8B51_11D6_BFE6_E5481007CE5E_.wvu.PrintArea" localSheetId="4" hidden="1">'4'!$B$14:$Q$35</definedName>
    <definedName name="Z_C34CA412_8B51_11D6_BFE6_E5481007CE5E_.wvu.PrintArea" localSheetId="5" hidden="1">'5'!$B$10:$AX$83</definedName>
    <definedName name="Z_C34CA412_8B51_11D6_BFE6_E5481007CE5E_.wvu.PrintArea" localSheetId="6" hidden="1">'5G'!$C$6:$G$85</definedName>
    <definedName name="Z_C34CA412_8B51_11D6_BFE6_E5481007CE5E_.wvu.PrintArea" localSheetId="8" hidden="1">'7G'!$C$10:$O$14</definedName>
    <definedName name="Z_C34CA412_8B51_11D6_BFE6_E5481007CE5E_.wvu.PrintArea" localSheetId="9" hidden="1">'8'!$A$10:$M$69</definedName>
    <definedName name="Z_C34CA412_8B51_11D6_BFE6_E5481007CE5E_.wvu.PrintArea" localSheetId="10" hidden="1">'8G'!$C$7:$K$36</definedName>
    <definedName name="Z_C34CA412_8B51_11D6_BFE6_E5481007CE5E_.wvu.PrintArea" localSheetId="11" hidden="1">'9'!$B$6:$I$95</definedName>
    <definedName name="Z_C34CA412_8B51_11D6_BFE6_E5481007CE5E_.wvu.PrintArea" localSheetId="15" hidden="1">Erklärung!$B$9:$M$25</definedName>
    <definedName name="Z_C34CA412_8B51_11D6_BFE6_E5481007CE5E_.wvu.Rows" localSheetId="1" hidden="1">'1'!#REF!</definedName>
    <definedName name="Z_C34CA412_8B51_11D6_BFE6_E5481007CE5E_.wvu.Rows" localSheetId="2" hidden="1">'2'!#REF!</definedName>
    <definedName name="Z_C34CA412_8B51_11D6_BFE6_E5481007CE5E_.wvu.Rows" localSheetId="3" hidden="1">'3'!#REF!</definedName>
    <definedName name="Z_C34CA412_8B51_11D6_BFE6_E5481007CE5E_.wvu.Rows" localSheetId="5" hidden="1">'5'!#REF!,'5'!$85:$85</definedName>
    <definedName name="Z_C34CA412_8B51_11D6_BFE6_E5481007CE5E_.wvu.Rows" localSheetId="6" hidden="1">'5G'!$93:$93,'5G'!$87:$92</definedName>
    <definedName name="Z_C34CA412_8B51_11D6_BFE6_E5481007CE5E_.wvu.Rows" localSheetId="8" hidden="1">'7G'!#REF!</definedName>
    <definedName name="Z_C34CA412_8B51_11D6_BFE6_E5481007CE5E_.wvu.Rows" localSheetId="15" hidden="1">Erklärung!#REF!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8" i="17" l="1"/>
  <c r="G28" i="18" l="1"/>
  <c r="H28" i="18" s="1"/>
  <c r="K33" i="22"/>
  <c r="J33" i="22"/>
  <c r="I33" i="22"/>
  <c r="H33" i="22"/>
  <c r="G33" i="22"/>
  <c r="K32" i="22"/>
  <c r="J32" i="22"/>
  <c r="I32" i="22"/>
  <c r="H32" i="22"/>
  <c r="G32" i="22"/>
  <c r="F24" i="17" l="1"/>
  <c r="F25" i="17"/>
  <c r="G28" i="10" l="1"/>
  <c r="H28" i="10"/>
  <c r="I28" i="10"/>
  <c r="J28" i="10"/>
  <c r="K28" i="10"/>
  <c r="L28" i="10"/>
  <c r="M28" i="10"/>
  <c r="N28" i="10"/>
  <c r="O28" i="10"/>
  <c r="P28" i="10"/>
  <c r="Q28" i="10"/>
  <c r="F28" i="10"/>
  <c r="BD83" i="12" l="1"/>
  <c r="BD21" i="12"/>
  <c r="D19" i="17" l="1"/>
  <c r="B20" i="23" s="1"/>
  <c r="F19" i="17"/>
  <c r="C20" i="23" s="1"/>
  <c r="C25" i="23"/>
  <c r="C26" i="23"/>
  <c r="C32" i="23"/>
  <c r="C33" i="23"/>
  <c r="C34" i="23"/>
  <c r="D31" i="17"/>
  <c r="B32" i="23" s="1"/>
  <c r="D32" i="17"/>
  <c r="B33" i="23" s="1"/>
  <c r="D33" i="17"/>
  <c r="B34" i="23" s="1"/>
  <c r="K622" i="23"/>
  <c r="K623" i="23"/>
  <c r="K624" i="23"/>
  <c r="K625" i="23"/>
  <c r="K626" i="23"/>
  <c r="BE83" i="12" l="1"/>
  <c r="J24" i="19" l="1"/>
  <c r="D685" i="23" l="1"/>
  <c r="D686" i="23"/>
  <c r="D687" i="23"/>
  <c r="D688" i="23"/>
  <c r="D689" i="23"/>
  <c r="D690" i="23"/>
  <c r="D691" i="23"/>
  <c r="D692" i="23"/>
  <c r="D693" i="23"/>
  <c r="D694" i="23"/>
  <c r="D668" i="23"/>
  <c r="D669" i="23"/>
  <c r="D670" i="23"/>
  <c r="D671" i="23"/>
  <c r="D672" i="23"/>
  <c r="D673" i="23"/>
  <c r="D674" i="23"/>
  <c r="D675" i="23"/>
  <c r="D676" i="23"/>
  <c r="D677" i="23"/>
  <c r="D678" i="23"/>
  <c r="D679" i="23"/>
  <c r="D680" i="23"/>
  <c r="D681" i="23"/>
  <c r="D682" i="23"/>
  <c r="D683" i="23"/>
  <c r="D684" i="23"/>
  <c r="D649" i="23"/>
  <c r="D650" i="23"/>
  <c r="D651" i="23"/>
  <c r="D652" i="23"/>
  <c r="D653" i="23"/>
  <c r="D654" i="23"/>
  <c r="D655" i="23"/>
  <c r="D656" i="23"/>
  <c r="D657" i="23"/>
  <c r="D658" i="23"/>
  <c r="D659" i="23"/>
  <c r="D660" i="23"/>
  <c r="D661" i="23"/>
  <c r="D662" i="23"/>
  <c r="D663" i="23"/>
  <c r="D664" i="23"/>
  <c r="D665" i="23"/>
  <c r="D666" i="23"/>
  <c r="D667" i="23"/>
  <c r="D636" i="23"/>
  <c r="D637" i="23"/>
  <c r="D638" i="23"/>
  <c r="D639" i="23"/>
  <c r="D640" i="23"/>
  <c r="D641" i="23"/>
  <c r="D642" i="23"/>
  <c r="D643" i="23"/>
  <c r="D644" i="23"/>
  <c r="D645" i="23"/>
  <c r="D646" i="23"/>
  <c r="D647" i="23"/>
  <c r="D648" i="23"/>
  <c r="D635" i="23"/>
  <c r="J629" i="23"/>
  <c r="L633" i="23" s="1"/>
  <c r="J632" i="23" l="1"/>
  <c r="J633" i="23"/>
  <c r="H88" i="23"/>
  <c r="G87" i="23"/>
  <c r="G89" i="19"/>
  <c r="G114" i="20"/>
  <c r="G31" i="22" s="1"/>
  <c r="H114" i="20"/>
  <c r="H31" i="22" s="1"/>
  <c r="I114" i="20"/>
  <c r="I31" i="22" s="1"/>
  <c r="J114" i="20"/>
  <c r="J31" i="22" s="1"/>
  <c r="K114" i="20"/>
  <c r="K31" i="22" s="1"/>
  <c r="F114" i="20"/>
  <c r="F31" i="22" l="1"/>
  <c r="C87" i="23" l="1"/>
  <c r="Q18" i="11" l="1"/>
  <c r="P18" i="11"/>
  <c r="O18" i="11"/>
  <c r="N18" i="11"/>
  <c r="M18" i="11"/>
  <c r="L18" i="11"/>
  <c r="K18" i="11"/>
  <c r="J18" i="11"/>
  <c r="I18" i="11"/>
  <c r="H18" i="11"/>
  <c r="G18" i="11"/>
  <c r="F18" i="11"/>
  <c r="G26" i="18" l="1"/>
  <c r="G72" i="20"/>
  <c r="H72" i="20" s="1"/>
  <c r="G79" i="20"/>
  <c r="H79" i="20" s="1"/>
  <c r="I79" i="20" s="1"/>
  <c r="J79" i="20" s="1"/>
  <c r="K79" i="20" s="1"/>
  <c r="G80" i="20"/>
  <c r="H80" i="20" s="1"/>
  <c r="I80" i="20" s="1"/>
  <c r="J80" i="20" s="1"/>
  <c r="K80" i="20" s="1"/>
  <c r="G81" i="20"/>
  <c r="H81" i="20" s="1"/>
  <c r="I81" i="20" s="1"/>
  <c r="J81" i="20" s="1"/>
  <c r="K81" i="20" s="1"/>
  <c r="G82" i="20"/>
  <c r="H82" i="20" s="1"/>
  <c r="I82" i="20" s="1"/>
  <c r="J82" i="20" s="1"/>
  <c r="K82" i="20" s="1"/>
  <c r="G83" i="20"/>
  <c r="H83" i="20" s="1"/>
  <c r="I83" i="20" s="1"/>
  <c r="J83" i="20" s="1"/>
  <c r="K83" i="20" s="1"/>
  <c r="G84" i="20"/>
  <c r="H84" i="20" s="1"/>
  <c r="I84" i="20" s="1"/>
  <c r="J84" i="20" s="1"/>
  <c r="K84" i="20" s="1"/>
  <c r="G85" i="20"/>
  <c r="H85" i="20" s="1"/>
  <c r="I85" i="20" s="1"/>
  <c r="J85" i="20" s="1"/>
  <c r="K85" i="20" s="1"/>
  <c r="G86" i="20"/>
  <c r="H86" i="20" s="1"/>
  <c r="I86" i="20" s="1"/>
  <c r="J86" i="20" s="1"/>
  <c r="K86" i="20" s="1"/>
  <c r="G87" i="20"/>
  <c r="H87" i="20" s="1"/>
  <c r="I87" i="20" s="1"/>
  <c r="J87" i="20" s="1"/>
  <c r="K87" i="20" s="1"/>
  <c r="G88" i="20"/>
  <c r="H88" i="20" s="1"/>
  <c r="I88" i="20" s="1"/>
  <c r="J88" i="20" s="1"/>
  <c r="K88" i="20" s="1"/>
  <c r="G89" i="20"/>
  <c r="H89" i="20" s="1"/>
  <c r="I89" i="20" s="1"/>
  <c r="J89" i="20" s="1"/>
  <c r="K89" i="20" s="1"/>
  <c r="G90" i="20"/>
  <c r="H90" i="20" s="1"/>
  <c r="I90" i="20" s="1"/>
  <c r="J90" i="20" s="1"/>
  <c r="K90" i="20" s="1"/>
  <c r="G36" i="20"/>
  <c r="H36" i="20" s="1"/>
  <c r="I36" i="20" s="1"/>
  <c r="J36" i="20" s="1"/>
  <c r="K36" i="20" s="1"/>
  <c r="G37" i="20"/>
  <c r="H37" i="20" s="1"/>
  <c r="I37" i="20" s="1"/>
  <c r="J37" i="20" s="1"/>
  <c r="K37" i="20" s="1"/>
  <c r="G38" i="20"/>
  <c r="H38" i="20" s="1"/>
  <c r="I38" i="20" s="1"/>
  <c r="J38" i="20" s="1"/>
  <c r="K38" i="20" s="1"/>
  <c r="G39" i="20"/>
  <c r="H39" i="20" s="1"/>
  <c r="I39" i="20" s="1"/>
  <c r="J39" i="20" s="1"/>
  <c r="K39" i="20" s="1"/>
  <c r="G40" i="20"/>
  <c r="H40" i="20" s="1"/>
  <c r="I40" i="20" s="1"/>
  <c r="J40" i="20" s="1"/>
  <c r="K40" i="20" s="1"/>
  <c r="G41" i="20"/>
  <c r="H41" i="20" s="1"/>
  <c r="I41" i="20" s="1"/>
  <c r="J41" i="20" s="1"/>
  <c r="K41" i="20" s="1"/>
  <c r="G21" i="20"/>
  <c r="H21" i="20" s="1"/>
  <c r="I21" i="20" s="1"/>
  <c r="J21" i="20" s="1"/>
  <c r="K21" i="20" s="1"/>
  <c r="G22" i="20"/>
  <c r="H22" i="20" s="1"/>
  <c r="I22" i="20" s="1"/>
  <c r="J22" i="20" s="1"/>
  <c r="K22" i="20" s="1"/>
  <c r="G23" i="20"/>
  <c r="H23" i="20" s="1"/>
  <c r="I23" i="20" s="1"/>
  <c r="J23" i="20" s="1"/>
  <c r="K23" i="20" s="1"/>
  <c r="G24" i="20"/>
  <c r="H24" i="20" s="1"/>
  <c r="I24" i="20" s="1"/>
  <c r="J24" i="20" s="1"/>
  <c r="K24" i="20" s="1"/>
  <c r="G25" i="20"/>
  <c r="H25" i="20" s="1"/>
  <c r="I25" i="20" s="1"/>
  <c r="J25" i="20" s="1"/>
  <c r="K25" i="20" s="1"/>
  <c r="G26" i="20"/>
  <c r="H26" i="20"/>
  <c r="I26" i="20" s="1"/>
  <c r="J26" i="20" s="1"/>
  <c r="K26" i="20" s="1"/>
  <c r="G27" i="20"/>
  <c r="H27" i="20" s="1"/>
  <c r="I27" i="20" s="1"/>
  <c r="J27" i="20" s="1"/>
  <c r="K27" i="20" s="1"/>
  <c r="G78" i="20" l="1"/>
  <c r="H78" i="20" s="1"/>
  <c r="I78" i="20" s="1"/>
  <c r="J78" i="20" s="1"/>
  <c r="K78" i="20" s="1"/>
  <c r="G77" i="20"/>
  <c r="H77" i="20" s="1"/>
  <c r="I77" i="20" s="1"/>
  <c r="J77" i="20" s="1"/>
  <c r="K77" i="20" s="1"/>
  <c r="G76" i="20"/>
  <c r="H76" i="20" s="1"/>
  <c r="I76" i="20" s="1"/>
  <c r="J76" i="20" s="1"/>
  <c r="K76" i="20" s="1"/>
  <c r="G75" i="20"/>
  <c r="H75" i="20" s="1"/>
  <c r="I75" i="20" s="1"/>
  <c r="J75" i="20" s="1"/>
  <c r="K75" i="20" s="1"/>
  <c r="G74" i="20"/>
  <c r="H74" i="20" s="1"/>
  <c r="I74" i="20" s="1"/>
  <c r="J74" i="20" s="1"/>
  <c r="K74" i="20" s="1"/>
  <c r="G73" i="20"/>
  <c r="H73" i="20" s="1"/>
  <c r="I73" i="20" s="1"/>
  <c r="J73" i="20" s="1"/>
  <c r="K73" i="20" s="1"/>
  <c r="I72" i="20"/>
  <c r="J72" i="20" s="1"/>
  <c r="K72" i="20" s="1"/>
  <c r="G28" i="20"/>
  <c r="H28" i="20" s="1"/>
  <c r="K12" i="23" l="1"/>
  <c r="L63" i="23"/>
  <c r="M63" i="23"/>
  <c r="N63" i="23"/>
  <c r="O63" i="23"/>
  <c r="P63" i="23"/>
  <c r="Q63" i="23"/>
  <c r="R63" i="23"/>
  <c r="S63" i="23"/>
  <c r="T63" i="23"/>
  <c r="U63" i="23"/>
  <c r="V63" i="23"/>
  <c r="W63" i="23"/>
  <c r="X63" i="23"/>
  <c r="Y63" i="23"/>
  <c r="Z63" i="23"/>
  <c r="AA63" i="23"/>
  <c r="AB63" i="23"/>
  <c r="AC63" i="23"/>
  <c r="AD63" i="23"/>
  <c r="AE63" i="23"/>
  <c r="AF63" i="23"/>
  <c r="AG63" i="23"/>
  <c r="AH63" i="23"/>
  <c r="AI63" i="23"/>
  <c r="AJ63" i="23"/>
  <c r="AK63" i="23"/>
  <c r="AL63" i="23"/>
  <c r="AM63" i="23"/>
  <c r="AN63" i="23"/>
  <c r="AO63" i="23"/>
  <c r="AP63" i="23"/>
  <c r="AQ63" i="23"/>
  <c r="AR63" i="23"/>
  <c r="AS63" i="23"/>
  <c r="AT63" i="23"/>
  <c r="AU63" i="23"/>
  <c r="AV63" i="23"/>
  <c r="AW63" i="23"/>
  <c r="AX63" i="23"/>
  <c r="AY63" i="23"/>
  <c r="AZ63" i="23"/>
  <c r="BA63" i="23"/>
  <c r="BB63" i="23"/>
  <c r="BC63" i="23"/>
  <c r="BD63" i="23"/>
  <c r="BE63" i="23"/>
  <c r="BF63" i="23"/>
  <c r="BG63" i="23"/>
  <c r="BH63" i="23"/>
  <c r="BI63" i="23"/>
  <c r="BJ63" i="23"/>
  <c r="BK63" i="23"/>
  <c r="BL63" i="23"/>
  <c r="BM63" i="23"/>
  <c r="BN63" i="23"/>
  <c r="BO63" i="23"/>
  <c r="BP63" i="23"/>
  <c r="BQ63" i="23"/>
  <c r="BR63" i="23"/>
  <c r="BS63" i="23"/>
  <c r="BT63" i="23"/>
  <c r="BU63" i="23"/>
  <c r="BV63" i="23"/>
  <c r="BW63" i="23"/>
  <c r="BX63" i="23"/>
  <c r="BY63" i="23"/>
  <c r="BZ63" i="23"/>
  <c r="CA63" i="23"/>
  <c r="CB63" i="23"/>
  <c r="CC63" i="23"/>
  <c r="CD63" i="23"/>
  <c r="L64" i="23"/>
  <c r="M64" i="23"/>
  <c r="N64" i="23"/>
  <c r="O64" i="23"/>
  <c r="P64" i="23"/>
  <c r="Q64" i="23"/>
  <c r="R64" i="23"/>
  <c r="S64" i="23"/>
  <c r="T64" i="23"/>
  <c r="U64" i="23"/>
  <c r="V64" i="23"/>
  <c r="W64" i="23"/>
  <c r="X64" i="23"/>
  <c r="Y64" i="23"/>
  <c r="Z64" i="23"/>
  <c r="AA64" i="23"/>
  <c r="AB64" i="23"/>
  <c r="AC64" i="23"/>
  <c r="AD64" i="23"/>
  <c r="AE64" i="23"/>
  <c r="AF64" i="23"/>
  <c r="AG64" i="23"/>
  <c r="AH64" i="23"/>
  <c r="AI64" i="23"/>
  <c r="AJ64" i="23"/>
  <c r="AK64" i="23"/>
  <c r="AL64" i="23"/>
  <c r="AM64" i="23"/>
  <c r="AN64" i="23"/>
  <c r="AO64" i="23"/>
  <c r="AP64" i="23"/>
  <c r="AQ64" i="23"/>
  <c r="AR64" i="23"/>
  <c r="AS64" i="23"/>
  <c r="AT64" i="23"/>
  <c r="AU64" i="23"/>
  <c r="AV64" i="23"/>
  <c r="AW64" i="23"/>
  <c r="AX64" i="23"/>
  <c r="AY64" i="23"/>
  <c r="AZ64" i="23"/>
  <c r="BA64" i="23"/>
  <c r="BB64" i="23"/>
  <c r="BC64" i="23"/>
  <c r="BD64" i="23"/>
  <c r="BE64" i="23"/>
  <c r="BF64" i="23"/>
  <c r="BG64" i="23"/>
  <c r="BH64" i="23"/>
  <c r="BI64" i="23"/>
  <c r="BJ64" i="23"/>
  <c r="BK64" i="23"/>
  <c r="BL64" i="23"/>
  <c r="BM64" i="23"/>
  <c r="BN64" i="23"/>
  <c r="BO64" i="23"/>
  <c r="BP64" i="23"/>
  <c r="BQ64" i="23"/>
  <c r="BR64" i="23"/>
  <c r="BS64" i="23"/>
  <c r="BT64" i="23"/>
  <c r="BU64" i="23"/>
  <c r="BV64" i="23"/>
  <c r="BW64" i="23"/>
  <c r="BX64" i="23"/>
  <c r="BY64" i="23"/>
  <c r="BZ64" i="23"/>
  <c r="CA64" i="23"/>
  <c r="CB64" i="23"/>
  <c r="CC64" i="23"/>
  <c r="CD64" i="23"/>
  <c r="L65" i="23"/>
  <c r="M65" i="23"/>
  <c r="N65" i="23"/>
  <c r="O65" i="23"/>
  <c r="P65" i="23"/>
  <c r="Q65" i="23"/>
  <c r="R65" i="23"/>
  <c r="S65" i="23"/>
  <c r="T65" i="23"/>
  <c r="U65" i="23"/>
  <c r="V65" i="23"/>
  <c r="W65" i="23"/>
  <c r="X65" i="23"/>
  <c r="Y65" i="23"/>
  <c r="Z65" i="23"/>
  <c r="AA65" i="23"/>
  <c r="AB65" i="23"/>
  <c r="AC65" i="23"/>
  <c r="AD65" i="23"/>
  <c r="AE65" i="23"/>
  <c r="AF65" i="23"/>
  <c r="AG65" i="23"/>
  <c r="AH65" i="23"/>
  <c r="AI65" i="23"/>
  <c r="AJ65" i="23"/>
  <c r="AK65" i="23"/>
  <c r="AL65" i="23"/>
  <c r="AM65" i="23"/>
  <c r="AN65" i="23"/>
  <c r="AO65" i="23"/>
  <c r="AP65" i="23"/>
  <c r="AQ65" i="23"/>
  <c r="AR65" i="23"/>
  <c r="AS65" i="23"/>
  <c r="AT65" i="23"/>
  <c r="AU65" i="23"/>
  <c r="AV65" i="23"/>
  <c r="AW65" i="23"/>
  <c r="AX65" i="23"/>
  <c r="AY65" i="23"/>
  <c r="AZ65" i="23"/>
  <c r="BA65" i="23"/>
  <c r="BB65" i="23"/>
  <c r="BC65" i="23"/>
  <c r="BD65" i="23"/>
  <c r="BE65" i="23"/>
  <c r="BF65" i="23"/>
  <c r="BG65" i="23"/>
  <c r="BH65" i="23"/>
  <c r="BI65" i="23"/>
  <c r="BJ65" i="23"/>
  <c r="BK65" i="23"/>
  <c r="BL65" i="23"/>
  <c r="BM65" i="23"/>
  <c r="BN65" i="23"/>
  <c r="BO65" i="23"/>
  <c r="BP65" i="23"/>
  <c r="BQ65" i="23"/>
  <c r="BR65" i="23"/>
  <c r="BS65" i="23"/>
  <c r="BT65" i="23"/>
  <c r="BU65" i="23"/>
  <c r="BV65" i="23"/>
  <c r="BW65" i="23"/>
  <c r="BX65" i="23"/>
  <c r="BY65" i="23"/>
  <c r="BZ65" i="23"/>
  <c r="CA65" i="23"/>
  <c r="CB65" i="23"/>
  <c r="CC65" i="23"/>
  <c r="CD65" i="23"/>
  <c r="L66" i="23"/>
  <c r="M66" i="23"/>
  <c r="N66" i="23"/>
  <c r="O66" i="23"/>
  <c r="P66" i="23"/>
  <c r="Q66" i="23"/>
  <c r="R66" i="23"/>
  <c r="S66" i="23"/>
  <c r="T66" i="23"/>
  <c r="U66" i="23"/>
  <c r="V66" i="23"/>
  <c r="W66" i="23"/>
  <c r="X66" i="23"/>
  <c r="Y66" i="23"/>
  <c r="Z66" i="23"/>
  <c r="AA66" i="23"/>
  <c r="AB66" i="23"/>
  <c r="AC66" i="23"/>
  <c r="AD66" i="23"/>
  <c r="AE66" i="23"/>
  <c r="AF66" i="23"/>
  <c r="AG66" i="23"/>
  <c r="AH66" i="23"/>
  <c r="AI66" i="23"/>
  <c r="AJ66" i="23"/>
  <c r="AK66" i="23"/>
  <c r="AL66" i="23"/>
  <c r="AM66" i="23"/>
  <c r="AN66" i="23"/>
  <c r="AO66" i="23"/>
  <c r="AP66" i="23"/>
  <c r="AQ66" i="23"/>
  <c r="AR66" i="23"/>
  <c r="AS66" i="23"/>
  <c r="AT66" i="23"/>
  <c r="AU66" i="23"/>
  <c r="AV66" i="23"/>
  <c r="AW66" i="23"/>
  <c r="AX66" i="23"/>
  <c r="AY66" i="23"/>
  <c r="AZ66" i="23"/>
  <c r="BA66" i="23"/>
  <c r="BB66" i="23"/>
  <c r="BC66" i="23"/>
  <c r="BD66" i="23"/>
  <c r="BE66" i="23"/>
  <c r="BF66" i="23"/>
  <c r="BG66" i="23"/>
  <c r="BH66" i="23"/>
  <c r="BI66" i="23"/>
  <c r="BJ66" i="23"/>
  <c r="BK66" i="23"/>
  <c r="BL66" i="23"/>
  <c r="BM66" i="23"/>
  <c r="BN66" i="23"/>
  <c r="BO66" i="23"/>
  <c r="BP66" i="23"/>
  <c r="BQ66" i="23"/>
  <c r="BR66" i="23"/>
  <c r="BS66" i="23"/>
  <c r="BT66" i="23"/>
  <c r="BU66" i="23"/>
  <c r="BV66" i="23"/>
  <c r="BW66" i="23"/>
  <c r="BX66" i="23"/>
  <c r="BY66" i="23"/>
  <c r="BZ66" i="23"/>
  <c r="CA66" i="23"/>
  <c r="CB66" i="23"/>
  <c r="CC66" i="23"/>
  <c r="CD66" i="23"/>
  <c r="L67" i="23"/>
  <c r="M67" i="23"/>
  <c r="N67" i="23"/>
  <c r="O67" i="23"/>
  <c r="P67" i="23"/>
  <c r="Q67" i="23"/>
  <c r="R67" i="23"/>
  <c r="S67" i="23"/>
  <c r="T67" i="23"/>
  <c r="U67" i="23"/>
  <c r="V67" i="23"/>
  <c r="W67" i="23"/>
  <c r="X67" i="23"/>
  <c r="Y67" i="23"/>
  <c r="Z67" i="23"/>
  <c r="AA67" i="23"/>
  <c r="AB67" i="23"/>
  <c r="AC67" i="23"/>
  <c r="AD67" i="23"/>
  <c r="AE67" i="23"/>
  <c r="AF67" i="23"/>
  <c r="AG67" i="23"/>
  <c r="AH67" i="23"/>
  <c r="AI67" i="23"/>
  <c r="AJ67" i="23"/>
  <c r="AK67" i="23"/>
  <c r="AL67" i="23"/>
  <c r="AM67" i="23"/>
  <c r="AN67" i="23"/>
  <c r="AO67" i="23"/>
  <c r="AP67" i="23"/>
  <c r="AQ67" i="23"/>
  <c r="AR67" i="23"/>
  <c r="AS67" i="23"/>
  <c r="AT67" i="23"/>
  <c r="AU67" i="23"/>
  <c r="AV67" i="23"/>
  <c r="AW67" i="23"/>
  <c r="AX67" i="23"/>
  <c r="AY67" i="23"/>
  <c r="AZ67" i="23"/>
  <c r="BA67" i="23"/>
  <c r="BB67" i="23"/>
  <c r="BC67" i="23"/>
  <c r="BD67" i="23"/>
  <c r="BE67" i="23"/>
  <c r="BF67" i="23"/>
  <c r="BG67" i="23"/>
  <c r="BH67" i="23"/>
  <c r="BI67" i="23"/>
  <c r="BJ67" i="23"/>
  <c r="BK67" i="23"/>
  <c r="BL67" i="23"/>
  <c r="BM67" i="23"/>
  <c r="BN67" i="23"/>
  <c r="BO67" i="23"/>
  <c r="BP67" i="23"/>
  <c r="BQ67" i="23"/>
  <c r="BR67" i="23"/>
  <c r="BS67" i="23"/>
  <c r="BT67" i="23"/>
  <c r="BU67" i="23"/>
  <c r="BV67" i="23"/>
  <c r="BW67" i="23"/>
  <c r="BX67" i="23"/>
  <c r="BY67" i="23"/>
  <c r="BZ67" i="23"/>
  <c r="CA67" i="23"/>
  <c r="CB67" i="23"/>
  <c r="CC67" i="23"/>
  <c r="CD67" i="23"/>
  <c r="A64" i="23"/>
  <c r="A65" i="23"/>
  <c r="A66" i="23"/>
  <c r="A67" i="23"/>
  <c r="A63" i="23"/>
  <c r="E56" i="23"/>
  <c r="E57" i="23"/>
  <c r="E58" i="23"/>
  <c r="E59" i="23"/>
  <c r="A56" i="23"/>
  <c r="A57" i="23"/>
  <c r="A58" i="23"/>
  <c r="A59" i="23"/>
  <c r="A55" i="23"/>
  <c r="A45" i="23"/>
  <c r="A46" i="23"/>
  <c r="A47" i="23"/>
  <c r="A48" i="23"/>
  <c r="A49" i="23"/>
  <c r="A50" i="23"/>
  <c r="A51" i="23"/>
  <c r="A44" i="23"/>
  <c r="A32" i="23"/>
  <c r="E32" i="23"/>
  <c r="A33" i="23"/>
  <c r="E33" i="23"/>
  <c r="A34" i="23"/>
  <c r="E34" i="23"/>
  <c r="K31" i="17"/>
  <c r="M31" i="17" s="1"/>
  <c r="K32" i="17"/>
  <c r="M32" i="17" s="1"/>
  <c r="K33" i="17"/>
  <c r="M33" i="17" s="1"/>
  <c r="K615" i="23" l="1"/>
  <c r="K619" i="23"/>
  <c r="K616" i="23"/>
  <c r="K618" i="23"/>
  <c r="K617" i="23"/>
  <c r="I34" i="23"/>
  <c r="I33" i="23"/>
  <c r="I32" i="23"/>
  <c r="G75" i="23"/>
  <c r="F75" i="23"/>
  <c r="E75" i="23"/>
  <c r="D75" i="23"/>
  <c r="C75" i="23"/>
  <c r="BT58" i="23"/>
  <c r="BS58" i="23"/>
  <c r="BU58" i="23"/>
  <c r="BW58" i="23"/>
  <c r="BY58" i="23"/>
  <c r="CA58" i="23"/>
  <c r="CC58" i="23"/>
  <c r="BX58" i="23"/>
  <c r="CB58" i="23"/>
  <c r="BV58" i="23"/>
  <c r="BZ58" i="23"/>
  <c r="CD58" i="23"/>
  <c r="BS56" i="23"/>
  <c r="BU56" i="23"/>
  <c r="BW56" i="23"/>
  <c r="BY56" i="23"/>
  <c r="CA56" i="23"/>
  <c r="CC56" i="23"/>
  <c r="BT56" i="23"/>
  <c r="BV56" i="23"/>
  <c r="BX56" i="23"/>
  <c r="BZ56" i="23"/>
  <c r="CB56" i="23"/>
  <c r="CD56" i="23"/>
  <c r="CC33" i="23"/>
  <c r="CA33" i="23"/>
  <c r="BY33" i="23"/>
  <c r="BW33" i="23"/>
  <c r="BU33" i="23"/>
  <c r="BS33" i="23"/>
  <c r="BT59" i="23"/>
  <c r="BV59" i="23"/>
  <c r="BX59" i="23"/>
  <c r="BZ59" i="23"/>
  <c r="CB59" i="23"/>
  <c r="CD59" i="23"/>
  <c r="BU59" i="23"/>
  <c r="BY59" i="23"/>
  <c r="CC59" i="23"/>
  <c r="BS59" i="23"/>
  <c r="BW59" i="23"/>
  <c r="CA59" i="23"/>
  <c r="BS57" i="23"/>
  <c r="BU57" i="23"/>
  <c r="BW57" i="23"/>
  <c r="BY57" i="23"/>
  <c r="CA57" i="23"/>
  <c r="CC57" i="23"/>
  <c r="BT57" i="23"/>
  <c r="BV57" i="23"/>
  <c r="BX57" i="23"/>
  <c r="BZ57" i="23"/>
  <c r="CB57" i="23"/>
  <c r="CD57" i="23"/>
  <c r="CD33" i="23"/>
  <c r="CB33" i="23"/>
  <c r="BZ33" i="23"/>
  <c r="BX33" i="23"/>
  <c r="BV33" i="23"/>
  <c r="BT33" i="23"/>
  <c r="J33" i="23"/>
  <c r="BO33" i="23" s="1"/>
  <c r="J34" i="23"/>
  <c r="M34" i="23" s="1"/>
  <c r="J32" i="23"/>
  <c r="M32" i="23" s="1"/>
  <c r="D34" i="23"/>
  <c r="D33" i="23"/>
  <c r="D32" i="23"/>
  <c r="A551" i="23"/>
  <c r="A552" i="23"/>
  <c r="A553" i="23"/>
  <c r="A554" i="23"/>
  <c r="A555" i="23"/>
  <c r="A556" i="23"/>
  <c r="A557" i="23"/>
  <c r="A558" i="23"/>
  <c r="A559" i="23"/>
  <c r="A560" i="23"/>
  <c r="A561" i="23"/>
  <c r="A562" i="23"/>
  <c r="A563" i="23"/>
  <c r="A564" i="23"/>
  <c r="A565" i="23"/>
  <c r="A566" i="23"/>
  <c r="A567" i="23"/>
  <c r="A568" i="23"/>
  <c r="A569" i="23"/>
  <c r="A570" i="23"/>
  <c r="A571" i="23"/>
  <c r="A572" i="23"/>
  <c r="A573" i="23"/>
  <c r="A574" i="23"/>
  <c r="A575" i="23"/>
  <c r="A576" i="23"/>
  <c r="A577" i="23"/>
  <c r="A578" i="23"/>
  <c r="A579" i="23"/>
  <c r="A580" i="23"/>
  <c r="A581" i="23"/>
  <c r="A582" i="23"/>
  <c r="A583" i="23"/>
  <c r="A584" i="23"/>
  <c r="A585" i="23"/>
  <c r="A586" i="23"/>
  <c r="A587" i="23"/>
  <c r="A588" i="23"/>
  <c r="A589" i="23"/>
  <c r="A590" i="23"/>
  <c r="A591" i="23"/>
  <c r="A592" i="23"/>
  <c r="A593" i="23"/>
  <c r="A594" i="23"/>
  <c r="A595" i="23"/>
  <c r="A596" i="23"/>
  <c r="A597" i="23"/>
  <c r="A598" i="23"/>
  <c r="A599" i="23"/>
  <c r="A600" i="23"/>
  <c r="A601" i="23"/>
  <c r="A602" i="23"/>
  <c r="A603" i="23"/>
  <c r="A604" i="23"/>
  <c r="A605" i="23"/>
  <c r="A606" i="23"/>
  <c r="A607" i="23"/>
  <c r="A608" i="23"/>
  <c r="A609" i="23"/>
  <c r="A550" i="23"/>
  <c r="A157" i="23"/>
  <c r="A158" i="23"/>
  <c r="A159" i="23"/>
  <c r="A160" i="23"/>
  <c r="A161" i="23"/>
  <c r="A162" i="23"/>
  <c r="A163" i="23"/>
  <c r="A164" i="23"/>
  <c r="A165" i="23"/>
  <c r="A166" i="23"/>
  <c r="A167" i="23"/>
  <c r="A168" i="23"/>
  <c r="A169" i="23"/>
  <c r="A170" i="23"/>
  <c r="A171" i="23"/>
  <c r="A172" i="23"/>
  <c r="A173" i="23"/>
  <c r="A174" i="23"/>
  <c r="A175" i="23"/>
  <c r="A176" i="23"/>
  <c r="A177" i="23"/>
  <c r="A178" i="23"/>
  <c r="A179" i="23"/>
  <c r="A180" i="23"/>
  <c r="A181" i="23"/>
  <c r="A182" i="23"/>
  <c r="A183" i="23"/>
  <c r="A184" i="23"/>
  <c r="A185" i="23"/>
  <c r="A186" i="23"/>
  <c r="A187" i="23"/>
  <c r="A188" i="23"/>
  <c r="A189" i="23"/>
  <c r="A190" i="23"/>
  <c r="A191" i="23"/>
  <c r="A192" i="23"/>
  <c r="A193" i="23"/>
  <c r="A194" i="23"/>
  <c r="A195" i="23"/>
  <c r="A196" i="23"/>
  <c r="A197" i="23"/>
  <c r="A198" i="23"/>
  <c r="A199" i="23"/>
  <c r="A200" i="23"/>
  <c r="A201" i="23"/>
  <c r="A202" i="23"/>
  <c r="A203" i="23"/>
  <c r="A204" i="23"/>
  <c r="A205" i="23"/>
  <c r="A206" i="23"/>
  <c r="A207" i="23"/>
  <c r="A208" i="23"/>
  <c r="A209" i="23"/>
  <c r="A210" i="23"/>
  <c r="A211" i="23"/>
  <c r="A212" i="23"/>
  <c r="A213" i="23"/>
  <c r="A214" i="23"/>
  <c r="A472" i="23"/>
  <c r="A473" i="23"/>
  <c r="A474" i="23"/>
  <c r="A475" i="23"/>
  <c r="A476" i="23"/>
  <c r="A477" i="23"/>
  <c r="A478" i="23"/>
  <c r="A479" i="23"/>
  <c r="A480" i="23"/>
  <c r="A481" i="23"/>
  <c r="A482" i="23"/>
  <c r="A483" i="23"/>
  <c r="A484" i="23"/>
  <c r="A485" i="23"/>
  <c r="A486" i="23"/>
  <c r="A487" i="23"/>
  <c r="A488" i="23"/>
  <c r="A489" i="23"/>
  <c r="A490" i="23"/>
  <c r="A491" i="23"/>
  <c r="A492" i="23"/>
  <c r="A493" i="23"/>
  <c r="A494" i="23"/>
  <c r="A495" i="23"/>
  <c r="A496" i="23"/>
  <c r="A497" i="23"/>
  <c r="A498" i="23"/>
  <c r="A499" i="23"/>
  <c r="A500" i="23"/>
  <c r="A501" i="23"/>
  <c r="A502" i="23"/>
  <c r="A503" i="23"/>
  <c r="A504" i="23"/>
  <c r="A505" i="23"/>
  <c r="A506" i="23"/>
  <c r="A507" i="23"/>
  <c r="A508" i="23"/>
  <c r="A509" i="23"/>
  <c r="A510" i="23"/>
  <c r="A511" i="23"/>
  <c r="A512" i="23"/>
  <c r="A513" i="23"/>
  <c r="A514" i="23"/>
  <c r="A515" i="23"/>
  <c r="A516" i="23"/>
  <c r="A517" i="23"/>
  <c r="A518" i="23"/>
  <c r="A519" i="23"/>
  <c r="A520" i="23"/>
  <c r="A521" i="23"/>
  <c r="A522" i="23"/>
  <c r="A523" i="23"/>
  <c r="A524" i="23"/>
  <c r="A525" i="23"/>
  <c r="A526" i="23"/>
  <c r="A527" i="23"/>
  <c r="A528" i="23"/>
  <c r="A529" i="23"/>
  <c r="A471" i="23"/>
  <c r="A156" i="23"/>
  <c r="A215" i="23"/>
  <c r="G530" i="23"/>
  <c r="H530" i="23"/>
  <c r="G472" i="23"/>
  <c r="H472" i="23"/>
  <c r="G473" i="23"/>
  <c r="H473" i="23"/>
  <c r="G474" i="23"/>
  <c r="H474" i="23"/>
  <c r="G475" i="23"/>
  <c r="H475" i="23"/>
  <c r="G476" i="23"/>
  <c r="H476" i="23"/>
  <c r="G477" i="23"/>
  <c r="H477" i="23"/>
  <c r="G478" i="23"/>
  <c r="H478" i="23"/>
  <c r="G479" i="23"/>
  <c r="H479" i="23"/>
  <c r="G480" i="23"/>
  <c r="H480" i="23"/>
  <c r="G481" i="23"/>
  <c r="H481" i="23"/>
  <c r="G482" i="23"/>
  <c r="H482" i="23"/>
  <c r="G483" i="23"/>
  <c r="H483" i="23"/>
  <c r="G484" i="23"/>
  <c r="H484" i="23"/>
  <c r="G485" i="23"/>
  <c r="H485" i="23"/>
  <c r="G486" i="23"/>
  <c r="H486" i="23"/>
  <c r="G487" i="23"/>
  <c r="H487" i="23"/>
  <c r="G488" i="23"/>
  <c r="H488" i="23"/>
  <c r="G489" i="23"/>
  <c r="H489" i="23"/>
  <c r="G490" i="23"/>
  <c r="H490" i="23"/>
  <c r="G491" i="23"/>
  <c r="H491" i="23"/>
  <c r="G492" i="23"/>
  <c r="H492" i="23"/>
  <c r="G493" i="23"/>
  <c r="H493" i="23"/>
  <c r="G494" i="23"/>
  <c r="H494" i="23"/>
  <c r="G495" i="23"/>
  <c r="H495" i="23"/>
  <c r="G496" i="23"/>
  <c r="H496" i="23"/>
  <c r="G497" i="23"/>
  <c r="H497" i="23"/>
  <c r="G498" i="23"/>
  <c r="H498" i="23"/>
  <c r="G499" i="23"/>
  <c r="H499" i="23"/>
  <c r="G500" i="23"/>
  <c r="H500" i="23"/>
  <c r="G501" i="23"/>
  <c r="H501" i="23"/>
  <c r="G502" i="23"/>
  <c r="H502" i="23"/>
  <c r="G503" i="23"/>
  <c r="H503" i="23"/>
  <c r="G504" i="23"/>
  <c r="H504" i="23"/>
  <c r="G505" i="23"/>
  <c r="H505" i="23"/>
  <c r="G506" i="23"/>
  <c r="H506" i="23"/>
  <c r="G507" i="23"/>
  <c r="H507" i="23"/>
  <c r="G508" i="23"/>
  <c r="H508" i="23"/>
  <c r="G509" i="23"/>
  <c r="H509" i="23"/>
  <c r="G510" i="23"/>
  <c r="H510" i="23"/>
  <c r="G511" i="23"/>
  <c r="H511" i="23"/>
  <c r="G512" i="23"/>
  <c r="H512" i="23"/>
  <c r="G513" i="23"/>
  <c r="H513" i="23"/>
  <c r="G514" i="23"/>
  <c r="H514" i="23"/>
  <c r="G515" i="23"/>
  <c r="H515" i="23"/>
  <c r="G516" i="23"/>
  <c r="H516" i="23"/>
  <c r="G517" i="23"/>
  <c r="H517" i="23"/>
  <c r="G518" i="23"/>
  <c r="H518" i="23"/>
  <c r="G519" i="23"/>
  <c r="H519" i="23"/>
  <c r="G520" i="23"/>
  <c r="H520" i="23"/>
  <c r="G521" i="23"/>
  <c r="H521" i="23"/>
  <c r="G522" i="23"/>
  <c r="H522" i="23"/>
  <c r="G523" i="23"/>
  <c r="H523" i="23"/>
  <c r="G524" i="23"/>
  <c r="H524" i="23"/>
  <c r="G525" i="23"/>
  <c r="H525" i="23"/>
  <c r="G526" i="23"/>
  <c r="H526" i="23"/>
  <c r="G527" i="23"/>
  <c r="H527" i="23"/>
  <c r="G528" i="23"/>
  <c r="H528" i="23"/>
  <c r="G529" i="23"/>
  <c r="H529" i="23"/>
  <c r="H471" i="23"/>
  <c r="G471" i="23"/>
  <c r="H89" i="23"/>
  <c r="H90" i="23"/>
  <c r="H91" i="23"/>
  <c r="H92" i="23"/>
  <c r="H93" i="23"/>
  <c r="H94" i="23"/>
  <c r="H95" i="23"/>
  <c r="H96" i="23"/>
  <c r="H97" i="23"/>
  <c r="H98" i="23"/>
  <c r="H99" i="23"/>
  <c r="H100" i="23"/>
  <c r="H101" i="23"/>
  <c r="H102" i="23"/>
  <c r="H103" i="23"/>
  <c r="H104" i="23"/>
  <c r="H105" i="23"/>
  <c r="H106" i="23"/>
  <c r="H107" i="23"/>
  <c r="H108" i="23"/>
  <c r="H109" i="23"/>
  <c r="H110" i="23"/>
  <c r="H111" i="23"/>
  <c r="H112" i="23"/>
  <c r="H113" i="23"/>
  <c r="H114" i="23"/>
  <c r="H115" i="23"/>
  <c r="H116" i="23"/>
  <c r="H117" i="23"/>
  <c r="H118" i="23"/>
  <c r="H119" i="23"/>
  <c r="H120" i="23"/>
  <c r="H121" i="23"/>
  <c r="H122" i="23"/>
  <c r="H123" i="23"/>
  <c r="H124" i="23"/>
  <c r="H125" i="23"/>
  <c r="H126" i="23"/>
  <c r="H127" i="23"/>
  <c r="H128" i="23"/>
  <c r="H129" i="23"/>
  <c r="H130" i="23"/>
  <c r="H131" i="23"/>
  <c r="H132" i="23"/>
  <c r="H133" i="23"/>
  <c r="H134" i="23"/>
  <c r="H135" i="23"/>
  <c r="H136" i="23"/>
  <c r="H137" i="23"/>
  <c r="H138" i="23"/>
  <c r="H139" i="23"/>
  <c r="H140" i="23"/>
  <c r="H141" i="23"/>
  <c r="H142" i="23"/>
  <c r="H143" i="23"/>
  <c r="H144" i="23"/>
  <c r="H145" i="23"/>
  <c r="H146" i="23"/>
  <c r="H87" i="23"/>
  <c r="C100" i="23"/>
  <c r="BQ32" i="23" l="1"/>
  <c r="CD32" i="23"/>
  <c r="BK32" i="23"/>
  <c r="BS32" i="23"/>
  <c r="CA32" i="23"/>
  <c r="BH32" i="23"/>
  <c r="BP32" i="23"/>
  <c r="BX32" i="23"/>
  <c r="BI32" i="23"/>
  <c r="BN32" i="23"/>
  <c r="BM32" i="23"/>
  <c r="BU32" i="23"/>
  <c r="CC32" i="23"/>
  <c r="BJ32" i="23"/>
  <c r="BR32" i="23"/>
  <c r="BZ32" i="23"/>
  <c r="BY32" i="23"/>
  <c r="BV32" i="23"/>
  <c r="BG32" i="23"/>
  <c r="BO32" i="23"/>
  <c r="BW32" i="23"/>
  <c r="BL32" i="23"/>
  <c r="BT32" i="23"/>
  <c r="CB32" i="23"/>
  <c r="F635" i="23"/>
  <c r="E635" i="23"/>
  <c r="I21" i="18"/>
  <c r="H21" i="18"/>
  <c r="J21" i="18"/>
  <c r="L21" i="18"/>
  <c r="K21" i="18"/>
  <c r="BW34" i="23"/>
  <c r="AQ34" i="23"/>
  <c r="AA34" i="23"/>
  <c r="BG34" i="23"/>
  <c r="S34" i="23"/>
  <c r="AI34" i="23"/>
  <c r="AY34" i="23"/>
  <c r="BO34" i="23"/>
  <c r="O34" i="23"/>
  <c r="W34" i="23"/>
  <c r="AE34" i="23"/>
  <c r="AM34" i="23"/>
  <c r="AU34" i="23"/>
  <c r="BC34" i="23"/>
  <c r="BK34" i="23"/>
  <c r="BS34" i="23"/>
  <c r="CA34" i="23"/>
  <c r="O32" i="23"/>
  <c r="S32" i="23"/>
  <c r="W32" i="23"/>
  <c r="AA32" i="23"/>
  <c r="AE32" i="23"/>
  <c r="AI32" i="23"/>
  <c r="AM32" i="23"/>
  <c r="AQ32" i="23"/>
  <c r="AU32" i="23"/>
  <c r="AY32" i="23"/>
  <c r="BC32" i="23"/>
  <c r="N33" i="23"/>
  <c r="R33" i="23"/>
  <c r="V33" i="23"/>
  <c r="Z33" i="23"/>
  <c r="AD33" i="23"/>
  <c r="AH33" i="23"/>
  <c r="AL33" i="23"/>
  <c r="AP33" i="23"/>
  <c r="AT33" i="23"/>
  <c r="AX33" i="23"/>
  <c r="BB33" i="23"/>
  <c r="BF33" i="23"/>
  <c r="BJ33" i="23"/>
  <c r="BN33" i="23"/>
  <c r="BR33" i="23"/>
  <c r="Q34" i="23"/>
  <c r="U34" i="23"/>
  <c r="Y34" i="23"/>
  <c r="AC34" i="23"/>
  <c r="AG34" i="23"/>
  <c r="AK34" i="23"/>
  <c r="AO34" i="23"/>
  <c r="AS34" i="23"/>
  <c r="AW34" i="23"/>
  <c r="BA34" i="23"/>
  <c r="BE34" i="23"/>
  <c r="BI34" i="23"/>
  <c r="BM34" i="23"/>
  <c r="BQ34" i="23"/>
  <c r="BU34" i="23"/>
  <c r="BY34" i="23"/>
  <c r="CC34" i="23"/>
  <c r="L32" i="23"/>
  <c r="P32" i="23"/>
  <c r="T32" i="23"/>
  <c r="X32" i="23"/>
  <c r="AB32" i="23"/>
  <c r="AF32" i="23"/>
  <c r="AJ32" i="23"/>
  <c r="AN32" i="23"/>
  <c r="AR32" i="23"/>
  <c r="AV32" i="23"/>
  <c r="AZ32" i="23"/>
  <c r="BD32" i="23"/>
  <c r="M33" i="23"/>
  <c r="Q33" i="23"/>
  <c r="U33" i="23"/>
  <c r="Y33" i="23"/>
  <c r="AC33" i="23"/>
  <c r="AG33" i="23"/>
  <c r="AK33" i="23"/>
  <c r="AO33" i="23"/>
  <c r="AS33" i="23"/>
  <c r="AW33" i="23"/>
  <c r="BA33" i="23"/>
  <c r="BE33" i="23"/>
  <c r="BI33" i="23"/>
  <c r="BM33" i="23"/>
  <c r="BQ33" i="23"/>
  <c r="N34" i="23"/>
  <c r="R34" i="23"/>
  <c r="V34" i="23"/>
  <c r="Z34" i="23"/>
  <c r="AD34" i="23"/>
  <c r="AH34" i="23"/>
  <c r="AL34" i="23"/>
  <c r="AP34" i="23"/>
  <c r="AT34" i="23"/>
  <c r="AX34" i="23"/>
  <c r="BB34" i="23"/>
  <c r="BF34" i="23"/>
  <c r="BJ34" i="23"/>
  <c r="BN34" i="23"/>
  <c r="BR34" i="23"/>
  <c r="BV34" i="23"/>
  <c r="BZ34" i="23"/>
  <c r="CD34" i="23"/>
  <c r="K34" i="23"/>
  <c r="L33" i="23"/>
  <c r="Q32" i="23"/>
  <c r="U32" i="23"/>
  <c r="Y32" i="23"/>
  <c r="AC32" i="23"/>
  <c r="AG32" i="23"/>
  <c r="AK32" i="23"/>
  <c r="AO32" i="23"/>
  <c r="AS32" i="23"/>
  <c r="AW32" i="23"/>
  <c r="BA32" i="23"/>
  <c r="BE32" i="23"/>
  <c r="P33" i="23"/>
  <c r="T33" i="23"/>
  <c r="X33" i="23"/>
  <c r="AB33" i="23"/>
  <c r="AF33" i="23"/>
  <c r="AJ33" i="23"/>
  <c r="AN33" i="23"/>
  <c r="AR33" i="23"/>
  <c r="AV33" i="23"/>
  <c r="AZ33" i="23"/>
  <c r="BD33" i="23"/>
  <c r="BH33" i="23"/>
  <c r="BL33" i="23"/>
  <c r="BP33" i="23"/>
  <c r="K33" i="23"/>
  <c r="N32" i="23"/>
  <c r="R32" i="23"/>
  <c r="V32" i="23"/>
  <c r="Z32" i="23"/>
  <c r="AD32" i="23"/>
  <c r="AH32" i="23"/>
  <c r="AL32" i="23"/>
  <c r="AP32" i="23"/>
  <c r="AT32" i="23"/>
  <c r="AX32" i="23"/>
  <c r="BB32" i="23"/>
  <c r="BF32" i="23"/>
  <c r="O33" i="23"/>
  <c r="S33" i="23"/>
  <c r="W33" i="23"/>
  <c r="AA33" i="23"/>
  <c r="AE33" i="23"/>
  <c r="AI33" i="23"/>
  <c r="AM33" i="23"/>
  <c r="AQ33" i="23"/>
  <c r="AU33" i="23"/>
  <c r="AY33" i="23"/>
  <c r="BC33" i="23"/>
  <c r="BG33" i="23"/>
  <c r="BK33" i="23"/>
  <c r="L34" i="23"/>
  <c r="P34" i="23"/>
  <c r="T34" i="23"/>
  <c r="X34" i="23"/>
  <c r="AB34" i="23"/>
  <c r="AF34" i="23"/>
  <c r="AJ34" i="23"/>
  <c r="AN34" i="23"/>
  <c r="AR34" i="23"/>
  <c r="AV34" i="23"/>
  <c r="AZ34" i="23"/>
  <c r="BD34" i="23"/>
  <c r="BH34" i="23"/>
  <c r="BL34" i="23"/>
  <c r="BP34" i="23"/>
  <c r="BT34" i="23"/>
  <c r="BX34" i="23"/>
  <c r="CB34" i="23"/>
  <c r="K32" i="23"/>
  <c r="AO24" i="12"/>
  <c r="BD24" i="12" s="1"/>
  <c r="AO25" i="12"/>
  <c r="BD25" i="12" s="1"/>
  <c r="AO26" i="12"/>
  <c r="BD26" i="12" s="1"/>
  <c r="AO27" i="12"/>
  <c r="BD27" i="12" s="1"/>
  <c r="AO28" i="12"/>
  <c r="BD28" i="12" s="1"/>
  <c r="AO29" i="12"/>
  <c r="BD29" i="12" s="1"/>
  <c r="AO30" i="12"/>
  <c r="AO31" i="12"/>
  <c r="AO32" i="12"/>
  <c r="AO33" i="12"/>
  <c r="AO34" i="12"/>
  <c r="AO35" i="12"/>
  <c r="AO36" i="12"/>
  <c r="BD36" i="12" s="1"/>
  <c r="AO37" i="12"/>
  <c r="AO38" i="12"/>
  <c r="BD38" i="12" s="1"/>
  <c r="AO39" i="12"/>
  <c r="AO40" i="12"/>
  <c r="AO41" i="12"/>
  <c r="AO42" i="12"/>
  <c r="AO43" i="12"/>
  <c r="AO44" i="12"/>
  <c r="BD44" i="12" s="1"/>
  <c r="AO45" i="12"/>
  <c r="AO46" i="12"/>
  <c r="AO47" i="12"/>
  <c r="AO48" i="12"/>
  <c r="AO49" i="12"/>
  <c r="BD49" i="12" s="1"/>
  <c r="AO50" i="12"/>
  <c r="BD50" i="12" s="1"/>
  <c r="AO51" i="12"/>
  <c r="BD51" i="12" s="1"/>
  <c r="AO52" i="12"/>
  <c r="AO53" i="12"/>
  <c r="AO54" i="12"/>
  <c r="AO55" i="12"/>
  <c r="AO56" i="12"/>
  <c r="BD56" i="12" s="1"/>
  <c r="AO57" i="12"/>
  <c r="AO58" i="12"/>
  <c r="BD58" i="12" s="1"/>
  <c r="AO59" i="12"/>
  <c r="AO60" i="12"/>
  <c r="BD60" i="12" s="1"/>
  <c r="AO61" i="12"/>
  <c r="AO62" i="12"/>
  <c r="BD62" i="12" s="1"/>
  <c r="AO63" i="12"/>
  <c r="BD63" i="12" s="1"/>
  <c r="AO64" i="12"/>
  <c r="BD64" i="12" s="1"/>
  <c r="AO65" i="12"/>
  <c r="BD65" i="12" s="1"/>
  <c r="AO66" i="12"/>
  <c r="BD66" i="12" s="1"/>
  <c r="AO67" i="12"/>
  <c r="BD67" i="12" s="1"/>
  <c r="AO68" i="12"/>
  <c r="BD68" i="12" s="1"/>
  <c r="AO69" i="12"/>
  <c r="BD69" i="12" s="1"/>
  <c r="AO70" i="12"/>
  <c r="BD70" i="12" s="1"/>
  <c r="AO71" i="12"/>
  <c r="AO72" i="12"/>
  <c r="AO73" i="12"/>
  <c r="AO74" i="12"/>
  <c r="BD74" i="12" s="1"/>
  <c r="AO75" i="12"/>
  <c r="BD75" i="12" s="1"/>
  <c r="AO76" i="12"/>
  <c r="BD76" i="12" s="1"/>
  <c r="AO77" i="12"/>
  <c r="BD77" i="12" s="1"/>
  <c r="AO78" i="12"/>
  <c r="BD78" i="12" s="1"/>
  <c r="AO79" i="12"/>
  <c r="AO80" i="12"/>
  <c r="AO81" i="12"/>
  <c r="BD81" i="12" s="1"/>
  <c r="AO82" i="12"/>
  <c r="BD82" i="12" s="1"/>
  <c r="AO23" i="12"/>
  <c r="BD23" i="12" s="1"/>
  <c r="BC79" i="12" l="1"/>
  <c r="BE79" i="12" s="1"/>
  <c r="BD79" i="12"/>
  <c r="BC71" i="12"/>
  <c r="BE71" i="12" s="1"/>
  <c r="BD71" i="12"/>
  <c r="BC59" i="12"/>
  <c r="BE59" i="12" s="1"/>
  <c r="BD59" i="12"/>
  <c r="BC55" i="12"/>
  <c r="BE55" i="12" s="1"/>
  <c r="BD55" i="12"/>
  <c r="BC47" i="12"/>
  <c r="BE47" i="12" s="1"/>
  <c r="BD47" i="12"/>
  <c r="BC43" i="12"/>
  <c r="BE43" i="12" s="1"/>
  <c r="BD43" i="12"/>
  <c r="BC39" i="12"/>
  <c r="BE39" i="12" s="1"/>
  <c r="BD39" i="12"/>
  <c r="BC35" i="12"/>
  <c r="BE35" i="12" s="1"/>
  <c r="BD35" i="12"/>
  <c r="BC31" i="12"/>
  <c r="BE31" i="12" s="1"/>
  <c r="BD31" i="12"/>
  <c r="BC54" i="12"/>
  <c r="BE54" i="12" s="1"/>
  <c r="BD54" i="12"/>
  <c r="BC46" i="12"/>
  <c r="BE46" i="12" s="1"/>
  <c r="BD46" i="12"/>
  <c r="BC42" i="12"/>
  <c r="BE42" i="12" s="1"/>
  <c r="BD42" i="12"/>
  <c r="BC34" i="12"/>
  <c r="BE34" i="12" s="1"/>
  <c r="BD34" i="12"/>
  <c r="BC30" i="12"/>
  <c r="BE30" i="12" s="1"/>
  <c r="BD30" i="12"/>
  <c r="BC73" i="12"/>
  <c r="BE73" i="12" s="1"/>
  <c r="BD73" i="12"/>
  <c r="BC61" i="12"/>
  <c r="BE61" i="12" s="1"/>
  <c r="BD61" i="12"/>
  <c r="BC57" i="12"/>
  <c r="BE57" i="12" s="1"/>
  <c r="BD57" i="12"/>
  <c r="BC53" i="12"/>
  <c r="BE53" i="12" s="1"/>
  <c r="BD53" i="12"/>
  <c r="BC45" i="12"/>
  <c r="BE45" i="12" s="1"/>
  <c r="BD45" i="12"/>
  <c r="BC41" i="12"/>
  <c r="BE41" i="12" s="1"/>
  <c r="BD41" i="12"/>
  <c r="BC37" i="12"/>
  <c r="BE37" i="12" s="1"/>
  <c r="BD37" i="12"/>
  <c r="BC33" i="12"/>
  <c r="BE33" i="12" s="1"/>
  <c r="BD33" i="12"/>
  <c r="BC80" i="12"/>
  <c r="BE80" i="12" s="1"/>
  <c r="BD80" i="12"/>
  <c r="BC72" i="12"/>
  <c r="BE72" i="12" s="1"/>
  <c r="BD72" i="12"/>
  <c r="BC52" i="12"/>
  <c r="BE52" i="12" s="1"/>
  <c r="BD52" i="12"/>
  <c r="BC48" i="12"/>
  <c r="BE48" i="12" s="1"/>
  <c r="BD48" i="12"/>
  <c r="BC40" i="12"/>
  <c r="BE40" i="12" s="1"/>
  <c r="BD40" i="12"/>
  <c r="BC32" i="12"/>
  <c r="BE32" i="12" s="1"/>
  <c r="BD32" i="12"/>
  <c r="BC28" i="12"/>
  <c r="BE28" i="12" s="1"/>
  <c r="I92" i="23" s="1"/>
  <c r="BC26" i="12"/>
  <c r="BE26" i="12" s="1"/>
  <c r="I509" i="23"/>
  <c r="I125" i="23"/>
  <c r="I501" i="23"/>
  <c r="I117" i="23"/>
  <c r="I489" i="23"/>
  <c r="I105" i="23"/>
  <c r="I481" i="23"/>
  <c r="I97" i="23"/>
  <c r="I528" i="23"/>
  <c r="I144" i="23"/>
  <c r="I520" i="23"/>
  <c r="I136" i="23"/>
  <c r="I500" i="23"/>
  <c r="I116" i="23"/>
  <c r="I496" i="23"/>
  <c r="I112" i="23"/>
  <c r="I488" i="23"/>
  <c r="I104" i="23"/>
  <c r="I480" i="23"/>
  <c r="I96" i="23"/>
  <c r="I519" i="23"/>
  <c r="I135" i="23"/>
  <c r="I507" i="23"/>
  <c r="I123" i="23"/>
  <c r="I503" i="23"/>
  <c r="I119" i="23"/>
  <c r="I495" i="23"/>
  <c r="I111" i="23"/>
  <c r="I491" i="23"/>
  <c r="I107" i="23"/>
  <c r="I487" i="23"/>
  <c r="I103" i="23"/>
  <c r="I483" i="23"/>
  <c r="I99" i="23"/>
  <c r="I479" i="23"/>
  <c r="I95" i="23"/>
  <c r="I521" i="23"/>
  <c r="I137" i="23"/>
  <c r="I505" i="23"/>
  <c r="I121" i="23"/>
  <c r="I493" i="23"/>
  <c r="I109" i="23"/>
  <c r="I485" i="23"/>
  <c r="I101" i="23"/>
  <c r="I527" i="23"/>
  <c r="I143" i="23"/>
  <c r="I502" i="23"/>
  <c r="I118" i="23"/>
  <c r="I494" i="23"/>
  <c r="I110" i="23"/>
  <c r="I490" i="23"/>
  <c r="I106" i="23"/>
  <c r="I482" i="23"/>
  <c r="I98" i="23"/>
  <c r="I478" i="23"/>
  <c r="I94" i="23"/>
  <c r="BC78" i="12"/>
  <c r="BE78" i="12" s="1"/>
  <c r="BC66" i="12"/>
  <c r="BE66" i="12" s="1"/>
  <c r="BC58" i="12"/>
  <c r="BE58" i="12" s="1"/>
  <c r="BC69" i="12"/>
  <c r="BE69" i="12" s="1"/>
  <c r="BC68" i="12"/>
  <c r="BE68" i="12" s="1"/>
  <c r="BC64" i="12"/>
  <c r="BE64" i="12" s="1"/>
  <c r="BC60" i="12"/>
  <c r="BE60" i="12" s="1"/>
  <c r="BC70" i="12"/>
  <c r="BE70" i="12" s="1"/>
  <c r="BC62" i="12"/>
  <c r="BE62" i="12" s="1"/>
  <c r="BC50" i="12"/>
  <c r="BE50" i="12" s="1"/>
  <c r="BC75" i="12"/>
  <c r="BE75" i="12" s="1"/>
  <c r="BC67" i="12"/>
  <c r="BE67" i="12" s="1"/>
  <c r="BC63" i="12"/>
  <c r="BE63" i="12" s="1"/>
  <c r="BC51" i="12"/>
  <c r="BE51" i="12" s="1"/>
  <c r="BC74" i="12"/>
  <c r="BE74" i="12" s="1"/>
  <c r="BC82" i="12"/>
  <c r="BE82" i="12" s="1"/>
  <c r="F62" i="17"/>
  <c r="F63" i="17"/>
  <c r="I476" i="23" l="1"/>
  <c r="I474" i="23"/>
  <c r="I90" i="23"/>
  <c r="I510" i="23"/>
  <c r="I126" i="23"/>
  <c r="I526" i="23"/>
  <c r="I142" i="23"/>
  <c r="I515" i="23"/>
  <c r="I131" i="23"/>
  <c r="I518" i="23"/>
  <c r="I134" i="23"/>
  <c r="I508" i="23"/>
  <c r="I124" i="23"/>
  <c r="I511" i="23"/>
  <c r="I127" i="23"/>
  <c r="I516" i="23"/>
  <c r="I132" i="23"/>
  <c r="I530" i="23"/>
  <c r="I146" i="23"/>
  <c r="I517" i="23"/>
  <c r="I133" i="23"/>
  <c r="I522" i="23"/>
  <c r="I138" i="23"/>
  <c r="I523" i="23"/>
  <c r="I139" i="23"/>
  <c r="I506" i="23"/>
  <c r="I122" i="23"/>
  <c r="I499" i="23"/>
  <c r="I115" i="23"/>
  <c r="I498" i="23"/>
  <c r="I114" i="23"/>
  <c r="I512" i="23"/>
  <c r="I128" i="23"/>
  <c r="I514" i="23"/>
  <c r="I130" i="23"/>
  <c r="K55" i="17"/>
  <c r="K56" i="17"/>
  <c r="K57" i="17"/>
  <c r="K58" i="17"/>
  <c r="D55" i="17"/>
  <c r="B56" i="23" s="1"/>
  <c r="D56" i="17"/>
  <c r="B57" i="23" s="1"/>
  <c r="D57" i="17"/>
  <c r="B58" i="23" s="1"/>
  <c r="D58" i="17"/>
  <c r="B59" i="23" s="1"/>
  <c r="F55" i="17"/>
  <c r="C56" i="23" s="1"/>
  <c r="F56" i="17"/>
  <c r="C57" i="23" s="1"/>
  <c r="F57" i="17"/>
  <c r="C58" i="23" s="1"/>
  <c r="M57" i="17" l="1"/>
  <c r="J58" i="23" s="1"/>
  <c r="BJ58" i="23" s="1"/>
  <c r="I58" i="23"/>
  <c r="M55" i="17"/>
  <c r="J56" i="23" s="1"/>
  <c r="S56" i="23" s="1"/>
  <c r="I56" i="23"/>
  <c r="M58" i="17"/>
  <c r="J59" i="23" s="1"/>
  <c r="I59" i="23"/>
  <c r="M56" i="17"/>
  <c r="J57" i="23" s="1"/>
  <c r="P57" i="23" s="1"/>
  <c r="I57" i="23"/>
  <c r="M56" i="23"/>
  <c r="BQ56" i="23"/>
  <c r="L59" i="23"/>
  <c r="P59" i="23"/>
  <c r="T59" i="23"/>
  <c r="X59" i="23"/>
  <c r="AB59" i="23"/>
  <c r="AF59" i="23"/>
  <c r="AJ59" i="23"/>
  <c r="AN59" i="23"/>
  <c r="AR59" i="23"/>
  <c r="AV59" i="23"/>
  <c r="AZ59" i="23"/>
  <c r="BD59" i="23"/>
  <c r="BH59" i="23"/>
  <c r="BL59" i="23"/>
  <c r="BP59" i="23"/>
  <c r="K59" i="23"/>
  <c r="Q59" i="23"/>
  <c r="Y59" i="23"/>
  <c r="AG59" i="23"/>
  <c r="AO59" i="23"/>
  <c r="AW59" i="23"/>
  <c r="BE59" i="23"/>
  <c r="BM59" i="23"/>
  <c r="S59" i="23"/>
  <c r="AA59" i="23"/>
  <c r="AI59" i="23"/>
  <c r="AQ59" i="23"/>
  <c r="AY59" i="23"/>
  <c r="BG59" i="23"/>
  <c r="BO59" i="23"/>
  <c r="N59" i="23"/>
  <c r="R59" i="23"/>
  <c r="V59" i="23"/>
  <c r="Z59" i="23"/>
  <c r="AD59" i="23"/>
  <c r="AH59" i="23"/>
  <c r="AL59" i="23"/>
  <c r="AP59" i="23"/>
  <c r="AT59" i="23"/>
  <c r="AX59" i="23"/>
  <c r="BB59" i="23"/>
  <c r="BF59" i="23"/>
  <c r="BJ59" i="23"/>
  <c r="BN59" i="23"/>
  <c r="BR59" i="23"/>
  <c r="M59" i="23"/>
  <c r="U59" i="23"/>
  <c r="AC59" i="23"/>
  <c r="AK59" i="23"/>
  <c r="AS59" i="23"/>
  <c r="BA59" i="23"/>
  <c r="BI59" i="23"/>
  <c r="BQ59" i="23"/>
  <c r="O59" i="23"/>
  <c r="W59" i="23"/>
  <c r="AE59" i="23"/>
  <c r="AM59" i="23"/>
  <c r="AU59" i="23"/>
  <c r="BC59" i="23"/>
  <c r="BK59" i="23"/>
  <c r="N57" i="23"/>
  <c r="AV57" i="23"/>
  <c r="AQ58" i="23" l="1"/>
  <c r="T58" i="23"/>
  <c r="N58" i="23"/>
  <c r="BM58" i="23"/>
  <c r="BP58" i="23"/>
  <c r="AW58" i="23"/>
  <c r="AA58" i="23"/>
  <c r="BG58" i="23"/>
  <c r="AZ58" i="23"/>
  <c r="BQ57" i="23"/>
  <c r="AK57" i="23"/>
  <c r="BC57" i="23"/>
  <c r="BR57" i="23"/>
  <c r="Y57" i="23"/>
  <c r="T57" i="23"/>
  <c r="R58" i="23"/>
  <c r="Q58" i="23"/>
  <c r="AT58" i="23"/>
  <c r="BL57" i="23"/>
  <c r="BE57" i="23"/>
  <c r="U57" i="23"/>
  <c r="AX57" i="23"/>
  <c r="L57" i="23"/>
  <c r="BP56" i="23"/>
  <c r="AZ57" i="23"/>
  <c r="BA57" i="23"/>
  <c r="Z57" i="23"/>
  <c r="BK57" i="23"/>
  <c r="R56" i="23"/>
  <c r="O56" i="23"/>
  <c r="BP57" i="23"/>
  <c r="AJ57" i="23"/>
  <c r="AO57" i="23"/>
  <c r="AD57" i="23"/>
  <c r="BF57" i="23"/>
  <c r="AE57" i="23"/>
  <c r="AX56" i="23"/>
  <c r="AS56" i="23"/>
  <c r="T56" i="23"/>
  <c r="AJ58" i="23"/>
  <c r="AG58" i="23"/>
  <c r="AD58" i="23"/>
  <c r="W57" i="23"/>
  <c r="AP56" i="23"/>
  <c r="AK56" i="23"/>
  <c r="BK56" i="23"/>
  <c r="BH57" i="23"/>
  <c r="AR57" i="23"/>
  <c r="BM57" i="23"/>
  <c r="AW57" i="23"/>
  <c r="AG57" i="23"/>
  <c r="Q57" i="23"/>
  <c r="V57" i="23"/>
  <c r="BN57" i="23"/>
  <c r="AP57" i="23"/>
  <c r="AU57" i="23"/>
  <c r="O57" i="23"/>
  <c r="BN56" i="23"/>
  <c r="AH56" i="23"/>
  <c r="BI56" i="23"/>
  <c r="AC56" i="23"/>
  <c r="AZ56" i="23"/>
  <c r="AU56" i="23"/>
  <c r="K57" i="23"/>
  <c r="BD57" i="23"/>
  <c r="AN57" i="23"/>
  <c r="BI57" i="23"/>
  <c r="AS57" i="23"/>
  <c r="AC57" i="23"/>
  <c r="M57" i="23"/>
  <c r="R57" i="23"/>
  <c r="BJ57" i="23"/>
  <c r="AH57" i="23"/>
  <c r="AM57" i="23"/>
  <c r="AB57" i="23"/>
  <c r="BF56" i="23"/>
  <c r="Z56" i="23"/>
  <c r="BA56" i="23"/>
  <c r="U56" i="23"/>
  <c r="AJ56" i="23"/>
  <c r="AE56" i="23"/>
  <c r="BB57" i="23"/>
  <c r="AT57" i="23"/>
  <c r="AL57" i="23"/>
  <c r="BO57" i="23"/>
  <c r="BG57" i="23"/>
  <c r="AY57" i="23"/>
  <c r="AQ57" i="23"/>
  <c r="AI57" i="23"/>
  <c r="AA57" i="23"/>
  <c r="S57" i="23"/>
  <c r="AF57" i="23"/>
  <c r="X57" i="23"/>
  <c r="BR56" i="23"/>
  <c r="BJ56" i="23"/>
  <c r="BB56" i="23"/>
  <c r="AT56" i="23"/>
  <c r="AL56" i="23"/>
  <c r="AD56" i="23"/>
  <c r="V56" i="23"/>
  <c r="N56" i="23"/>
  <c r="BM56" i="23"/>
  <c r="BE56" i="23"/>
  <c r="AW56" i="23"/>
  <c r="AO56" i="23"/>
  <c r="AG56" i="23"/>
  <c r="Y56" i="23"/>
  <c r="Q56" i="23"/>
  <c r="K56" i="23"/>
  <c r="BH56" i="23"/>
  <c r="AR56" i="23"/>
  <c r="AB56" i="23"/>
  <c r="L56" i="23"/>
  <c r="BC56" i="23"/>
  <c r="AM56" i="23"/>
  <c r="W56" i="23"/>
  <c r="BO58" i="23"/>
  <c r="AY58" i="23"/>
  <c r="AI58" i="23"/>
  <c r="S58" i="23"/>
  <c r="BH58" i="23"/>
  <c r="AR58" i="23"/>
  <c r="AB58" i="23"/>
  <c r="L58" i="23"/>
  <c r="BE58" i="23"/>
  <c r="AO58" i="23"/>
  <c r="Y58" i="23"/>
  <c r="BR58" i="23"/>
  <c r="BB58" i="23"/>
  <c r="AL58" i="23"/>
  <c r="V58" i="23"/>
  <c r="BL56" i="23"/>
  <c r="BD56" i="23"/>
  <c r="AV56" i="23"/>
  <c r="AN56" i="23"/>
  <c r="AF56" i="23"/>
  <c r="X56" i="23"/>
  <c r="P56" i="23"/>
  <c r="BO56" i="23"/>
  <c r="BG56" i="23"/>
  <c r="AY56" i="23"/>
  <c r="AQ56" i="23"/>
  <c r="AI56" i="23"/>
  <c r="AA56" i="23"/>
  <c r="K58" i="23"/>
  <c r="BK58" i="23"/>
  <c r="BC58" i="23"/>
  <c r="AU58" i="23"/>
  <c r="AM58" i="23"/>
  <c r="AE58" i="23"/>
  <c r="W58" i="23"/>
  <c r="O58" i="23"/>
  <c r="BL58" i="23"/>
  <c r="BD58" i="23"/>
  <c r="AV58" i="23"/>
  <c r="AN58" i="23"/>
  <c r="AF58" i="23"/>
  <c r="X58" i="23"/>
  <c r="P58" i="23"/>
  <c r="BQ58" i="23"/>
  <c r="BI58" i="23"/>
  <c r="BA58" i="23"/>
  <c r="AS58" i="23"/>
  <c r="AK58" i="23"/>
  <c r="AC58" i="23"/>
  <c r="U58" i="23"/>
  <c r="M58" i="23"/>
  <c r="BN58" i="23"/>
  <c r="BF58" i="23"/>
  <c r="AX58" i="23"/>
  <c r="AP58" i="23"/>
  <c r="AH58" i="23"/>
  <c r="Z58" i="23"/>
  <c r="D2" i="23"/>
  <c r="R56" i="28" l="1"/>
  <c r="Q56" i="28"/>
  <c r="P56" i="28"/>
  <c r="O56" i="28"/>
  <c r="N56" i="28"/>
  <c r="M56" i="28"/>
  <c r="L56" i="28"/>
  <c r="K56" i="28"/>
  <c r="J56" i="28"/>
  <c r="I56" i="28"/>
  <c r="H56" i="28"/>
  <c r="G56" i="28"/>
  <c r="C101" i="27"/>
  <c r="C102" i="27"/>
  <c r="C103" i="27"/>
  <c r="C104" i="27"/>
  <c r="E33" i="27"/>
  <c r="E35" i="27"/>
  <c r="E36" i="27"/>
  <c r="C37" i="27"/>
  <c r="AI73" i="28"/>
  <c r="AI72" i="28"/>
  <c r="AI71" i="28"/>
  <c r="AI70" i="28"/>
  <c r="AI69" i="28"/>
  <c r="AI68" i="28"/>
  <c r="AI67" i="28"/>
  <c r="AI66" i="28"/>
  <c r="AI65" i="28"/>
  <c r="AI64" i="28"/>
  <c r="AI63" i="28"/>
  <c r="AG73" i="28"/>
  <c r="AG72" i="28"/>
  <c r="AG71" i="28"/>
  <c r="AG70" i="28"/>
  <c r="AG69" i="28"/>
  <c r="AG68" i="28"/>
  <c r="AG67" i="28"/>
  <c r="AG66" i="28"/>
  <c r="AG65" i="28"/>
  <c r="AG64" i="28"/>
  <c r="AG63" i="28"/>
  <c r="X22" i="28"/>
  <c r="E109" i="28"/>
  <c r="C95" i="28"/>
  <c r="C94" i="28"/>
  <c r="C93" i="28"/>
  <c r="C92" i="28"/>
  <c r="C91" i="28"/>
  <c r="C90" i="28"/>
  <c r="C89" i="28"/>
  <c r="C88" i="28"/>
  <c r="C87" i="28"/>
  <c r="C86" i="28"/>
  <c r="C85" i="28"/>
  <c r="C84" i="28"/>
  <c r="C83" i="28"/>
  <c r="C82" i="28"/>
  <c r="C81" i="28"/>
  <c r="C80" i="28"/>
  <c r="C79" i="28"/>
  <c r="C78" i="28"/>
  <c r="C77" i="28"/>
  <c r="AG74" i="28"/>
  <c r="AH73" i="28"/>
  <c r="AH72" i="28"/>
  <c r="AH71" i="28"/>
  <c r="C71" i="28"/>
  <c r="AE74" i="28" s="1"/>
  <c r="AH70" i="28"/>
  <c r="C70" i="28"/>
  <c r="AE73" i="28" s="1"/>
  <c r="AH69" i="28"/>
  <c r="C69" i="28"/>
  <c r="AE72" i="28" s="1"/>
  <c r="AH68" i="28"/>
  <c r="C68" i="28"/>
  <c r="AE71" i="28" s="1"/>
  <c r="AH67" i="28"/>
  <c r="C67" i="28"/>
  <c r="AE70" i="28" s="1"/>
  <c r="AH66" i="28"/>
  <c r="C66" i="28"/>
  <c r="AE69" i="28" s="1"/>
  <c r="AH65" i="28"/>
  <c r="C65" i="28"/>
  <c r="AE68" i="28" s="1"/>
  <c r="AH64" i="28"/>
  <c r="C64" i="28"/>
  <c r="AE67" i="28" s="1"/>
  <c r="AH63" i="28"/>
  <c r="C63" i="28"/>
  <c r="AE66" i="28" s="1"/>
  <c r="C62" i="28"/>
  <c r="AE65" i="28" s="1"/>
  <c r="C61" i="28"/>
  <c r="AE64" i="28" s="1"/>
  <c r="C60" i="28"/>
  <c r="AE63" i="28" s="1"/>
  <c r="C55" i="28"/>
  <c r="C54" i="28"/>
  <c r="C53" i="28"/>
  <c r="C52" i="28"/>
  <c r="C51" i="28"/>
  <c r="C50" i="28"/>
  <c r="C49" i="28"/>
  <c r="C48" i="28"/>
  <c r="C47" i="28"/>
  <c r="C46" i="28"/>
  <c r="Q57" i="28"/>
  <c r="O57" i="28"/>
  <c r="M57" i="28"/>
  <c r="K57" i="28"/>
  <c r="I57" i="28"/>
  <c r="G57" i="28"/>
  <c r="C45" i="28"/>
  <c r="R57" i="28"/>
  <c r="P57" i="28"/>
  <c r="N57" i="28"/>
  <c r="L57" i="28"/>
  <c r="J57" i="28"/>
  <c r="H57" i="28"/>
  <c r="C44" i="28"/>
  <c r="R39" i="28"/>
  <c r="Q39" i="28"/>
  <c r="P39" i="28"/>
  <c r="O39" i="28"/>
  <c r="N39" i="28"/>
  <c r="M39" i="28"/>
  <c r="L39" i="28"/>
  <c r="K39" i="28"/>
  <c r="J39" i="28"/>
  <c r="I39" i="28"/>
  <c r="H39" i="28"/>
  <c r="G39" i="28"/>
  <c r="Q21" i="28"/>
  <c r="Q113" i="28" s="1"/>
  <c r="O21" i="28"/>
  <c r="O113" i="28" s="1"/>
  <c r="M21" i="28"/>
  <c r="M113" i="28" s="1"/>
  <c r="K21" i="28"/>
  <c r="K113" i="28" s="1"/>
  <c r="I21" i="28"/>
  <c r="I113" i="28" s="1"/>
  <c r="G21" i="28"/>
  <c r="G113" i="28" s="1"/>
  <c r="C20" i="28"/>
  <c r="C19" i="28"/>
  <c r="C18" i="28"/>
  <c r="C17" i="28"/>
  <c r="C16" i="28"/>
  <c r="C15" i="28"/>
  <c r="C14" i="28"/>
  <c r="C13" i="28"/>
  <c r="C12" i="28"/>
  <c r="C11" i="28"/>
  <c r="C10" i="28"/>
  <c r="R22" i="28"/>
  <c r="Q22" i="28"/>
  <c r="P22" i="28"/>
  <c r="O22" i="28"/>
  <c r="N22" i="28"/>
  <c r="M22" i="28"/>
  <c r="L22" i="28"/>
  <c r="K22" i="28"/>
  <c r="J22" i="28"/>
  <c r="I22" i="28"/>
  <c r="H21" i="28"/>
  <c r="H113" i="28" s="1"/>
  <c r="C9" i="28"/>
  <c r="C4" i="28"/>
  <c r="C3" i="28"/>
  <c r="O74" i="28" l="1"/>
  <c r="H74" i="28"/>
  <c r="J74" i="28"/>
  <c r="L74" i="28"/>
  <c r="Q74" i="28"/>
  <c r="H22" i="28"/>
  <c r="G22" i="28"/>
  <c r="J21" i="28"/>
  <c r="J113" i="28" s="1"/>
  <c r="L21" i="28"/>
  <c r="L113" i="28" s="1"/>
  <c r="N21" i="28"/>
  <c r="N113" i="28" s="1"/>
  <c r="P21" i="28"/>
  <c r="P113" i="28" s="1"/>
  <c r="R21" i="28"/>
  <c r="R113" i="28" s="1"/>
  <c r="R74" i="28"/>
  <c r="I74" i="28"/>
  <c r="M74" i="28"/>
  <c r="K74" i="28" l="1"/>
  <c r="N74" i="28"/>
  <c r="P74" i="28"/>
  <c r="G74" i="28"/>
  <c r="U30" i="11"/>
  <c r="U29" i="11"/>
  <c r="U28" i="11"/>
  <c r="U27" i="11"/>
  <c r="U26" i="11"/>
  <c r="U25" i="11"/>
  <c r="U24" i="11"/>
  <c r="U23" i="11"/>
  <c r="U22" i="11"/>
  <c r="U21" i="11"/>
  <c r="U20" i="11"/>
  <c r="U19" i="11"/>
  <c r="G57" i="27"/>
  <c r="I57" i="27"/>
  <c r="K57" i="27"/>
  <c r="M57" i="27"/>
  <c r="O57" i="27"/>
  <c r="Q57" i="27"/>
  <c r="G22" i="27"/>
  <c r="H22" i="27"/>
  <c r="I22" i="27"/>
  <c r="J22" i="27"/>
  <c r="K22" i="27"/>
  <c r="L22" i="27"/>
  <c r="M22" i="27"/>
  <c r="N22" i="27"/>
  <c r="O22" i="27"/>
  <c r="P22" i="27"/>
  <c r="Q22" i="27"/>
  <c r="W22" i="27" l="1"/>
  <c r="F22" i="27"/>
  <c r="P57" i="27"/>
  <c r="N57" i="27"/>
  <c r="L57" i="27"/>
  <c r="J57" i="27"/>
  <c r="H57" i="27"/>
  <c r="F57" i="27"/>
  <c r="C78" i="27" l="1"/>
  <c r="C79" i="27"/>
  <c r="C80" i="27"/>
  <c r="C81" i="27"/>
  <c r="C82" i="27"/>
  <c r="C83" i="27"/>
  <c r="C84" i="27"/>
  <c r="C85" i="27"/>
  <c r="C86" i="27"/>
  <c r="C87" i="27"/>
  <c r="C88" i="27"/>
  <c r="C89" i="27"/>
  <c r="C90" i="27"/>
  <c r="C91" i="27"/>
  <c r="C92" i="27"/>
  <c r="C93" i="27"/>
  <c r="C94" i="27"/>
  <c r="C95" i="27"/>
  <c r="C77" i="27"/>
  <c r="AH64" i="27"/>
  <c r="AH75" i="27"/>
  <c r="AH74" i="27"/>
  <c r="AH73" i="27"/>
  <c r="AH71" i="27"/>
  <c r="AH70" i="27"/>
  <c r="AH69" i="27"/>
  <c r="AH68" i="27"/>
  <c r="AH67" i="27"/>
  <c r="AH66" i="27"/>
  <c r="AH65" i="27"/>
  <c r="AH63" i="27"/>
  <c r="AG75" i="27"/>
  <c r="AG74" i="27"/>
  <c r="AG73" i="27"/>
  <c r="AG71" i="27"/>
  <c r="AG70" i="27"/>
  <c r="AG69" i="27"/>
  <c r="AG68" i="27"/>
  <c r="AG67" i="27"/>
  <c r="AG66" i="27"/>
  <c r="AG65" i="27"/>
  <c r="AG64" i="27"/>
  <c r="AG63" i="27"/>
  <c r="AF75" i="27"/>
  <c r="AF74" i="27"/>
  <c r="AF73" i="27"/>
  <c r="AF71" i="27"/>
  <c r="AF70" i="27"/>
  <c r="AF69" i="27"/>
  <c r="AF68" i="27"/>
  <c r="AF66" i="27"/>
  <c r="AF67" i="27"/>
  <c r="G25" i="11"/>
  <c r="AF65" i="27"/>
  <c r="AF64" i="27"/>
  <c r="AF63" i="27"/>
  <c r="G30" i="11" l="1"/>
  <c r="G32" i="11" s="1"/>
  <c r="G34" i="11" s="1"/>
  <c r="C61" i="27"/>
  <c r="AD64" i="27" s="1"/>
  <c r="C62" i="27"/>
  <c r="AD65" i="27" s="1"/>
  <c r="C63" i="27"/>
  <c r="AD66" i="27" s="1"/>
  <c r="C64" i="27"/>
  <c r="AD67" i="27" s="1"/>
  <c r="C65" i="27"/>
  <c r="AD68" i="27" s="1"/>
  <c r="C66" i="27"/>
  <c r="AD69" i="27" s="1"/>
  <c r="C67" i="27"/>
  <c r="AD70" i="27" s="1"/>
  <c r="C68" i="27"/>
  <c r="AD71" i="27" s="1"/>
  <c r="C69" i="27"/>
  <c r="AD73" i="27" s="1"/>
  <c r="C70" i="27"/>
  <c r="AD74" i="27" s="1"/>
  <c r="C71" i="27"/>
  <c r="AD75" i="27" s="1"/>
  <c r="C60" i="27"/>
  <c r="AD63" i="27" s="1"/>
  <c r="C53" i="27"/>
  <c r="C54" i="27"/>
  <c r="C55" i="27"/>
  <c r="C9" i="27" l="1"/>
  <c r="C19" i="27"/>
  <c r="C20" i="27"/>
  <c r="C45" i="27"/>
  <c r="C46" i="27"/>
  <c r="C47" i="27"/>
  <c r="C48" i="27"/>
  <c r="C49" i="27"/>
  <c r="C50" i="27"/>
  <c r="C51" i="27"/>
  <c r="C52" i="27"/>
  <c r="C44" i="27"/>
  <c r="C12" i="20"/>
  <c r="C4" i="27"/>
  <c r="L88" i="19" l="1"/>
  <c r="Q39" i="27"/>
  <c r="P39" i="27"/>
  <c r="O39" i="27"/>
  <c r="N39" i="27"/>
  <c r="M39" i="27"/>
  <c r="L39" i="27"/>
  <c r="K39" i="27"/>
  <c r="J39" i="27"/>
  <c r="I39" i="27"/>
  <c r="H39" i="27"/>
  <c r="G39" i="27"/>
  <c r="F39" i="27"/>
  <c r="A139" i="23"/>
  <c r="A140" i="23"/>
  <c r="A141" i="23"/>
  <c r="A142" i="23"/>
  <c r="A143" i="23"/>
  <c r="A144" i="23"/>
  <c r="A145" i="23"/>
  <c r="A88" i="23"/>
  <c r="A89" i="23"/>
  <c r="A90" i="23"/>
  <c r="A91" i="23"/>
  <c r="A92" i="23"/>
  <c r="A93" i="23"/>
  <c r="A94" i="23"/>
  <c r="A95" i="23"/>
  <c r="A96" i="23"/>
  <c r="A97" i="23"/>
  <c r="A98" i="23"/>
  <c r="A99" i="23"/>
  <c r="A100" i="23"/>
  <c r="A101" i="23"/>
  <c r="A102" i="23"/>
  <c r="A103" i="23"/>
  <c r="A104" i="23"/>
  <c r="A105" i="23"/>
  <c r="A106" i="23"/>
  <c r="A107" i="23"/>
  <c r="A108" i="23"/>
  <c r="A109" i="23"/>
  <c r="A110" i="23"/>
  <c r="A111" i="23"/>
  <c r="A112" i="23"/>
  <c r="A113" i="23"/>
  <c r="A114" i="23"/>
  <c r="A115" i="23"/>
  <c r="A116" i="23"/>
  <c r="A117" i="23"/>
  <c r="A118" i="23"/>
  <c r="A119" i="23"/>
  <c r="A120" i="23"/>
  <c r="A121" i="23"/>
  <c r="A122" i="23"/>
  <c r="A123" i="23"/>
  <c r="A124" i="23"/>
  <c r="A125" i="23"/>
  <c r="A126" i="23"/>
  <c r="A127" i="23"/>
  <c r="A128" i="23"/>
  <c r="A129" i="23"/>
  <c r="A130" i="23"/>
  <c r="A131" i="23"/>
  <c r="A132" i="23"/>
  <c r="A133" i="23"/>
  <c r="A134" i="23"/>
  <c r="A135" i="23"/>
  <c r="A136" i="23"/>
  <c r="A137" i="23"/>
  <c r="A138" i="23"/>
  <c r="A87" i="23"/>
  <c r="C10" i="27"/>
  <c r="C11" i="27"/>
  <c r="C12" i="27"/>
  <c r="C13" i="27"/>
  <c r="C14" i="27"/>
  <c r="C15" i="27"/>
  <c r="C16" i="27"/>
  <c r="C17" i="27"/>
  <c r="C18" i="27"/>
  <c r="F8" i="27"/>
  <c r="C3" i="27"/>
  <c r="R108" i="28" l="1"/>
  <c r="P108" i="28"/>
  <c r="N108" i="28"/>
  <c r="L108" i="28"/>
  <c r="J108" i="28"/>
  <c r="H108" i="28"/>
  <c r="Q108" i="28"/>
  <c r="O108" i="28"/>
  <c r="M108" i="28"/>
  <c r="K108" i="28"/>
  <c r="I108" i="28"/>
  <c r="G108" i="28"/>
  <c r="G8" i="27"/>
  <c r="F43" i="27"/>
  <c r="F59" i="27" s="1"/>
  <c r="F76" i="27" s="1"/>
  <c r="F99" i="27" s="1"/>
  <c r="G108" i="27"/>
  <c r="I108" i="27"/>
  <c r="K108" i="27"/>
  <c r="M108" i="27"/>
  <c r="O108" i="27"/>
  <c r="Q108" i="27"/>
  <c r="H108" i="27"/>
  <c r="J108" i="27"/>
  <c r="L108" i="27"/>
  <c r="N108" i="27"/>
  <c r="P108" i="27"/>
  <c r="F108" i="27"/>
  <c r="H56" i="27"/>
  <c r="P56" i="27"/>
  <c r="H8" i="27" l="1"/>
  <c r="G43" i="27"/>
  <c r="G59" i="27" s="1"/>
  <c r="G76" i="27" s="1"/>
  <c r="G99" i="27" s="1"/>
  <c r="G56" i="27"/>
  <c r="O56" i="27"/>
  <c r="M56" i="27"/>
  <c r="H21" i="27"/>
  <c r="I113" i="27" s="1"/>
  <c r="L56" i="27"/>
  <c r="N56" i="27"/>
  <c r="K56" i="27"/>
  <c r="F56" i="27"/>
  <c r="F21" i="27"/>
  <c r="G113" i="27" s="1"/>
  <c r="J21" i="27"/>
  <c r="K113" i="27" s="1"/>
  <c r="G21" i="27"/>
  <c r="H113" i="27" s="1"/>
  <c r="K21" i="27"/>
  <c r="L113" i="27" s="1"/>
  <c r="O21" i="27"/>
  <c r="L21" i="27"/>
  <c r="N21" i="27"/>
  <c r="I21" i="27"/>
  <c r="J113" i="27" s="1"/>
  <c r="M21" i="27"/>
  <c r="Q21" i="27"/>
  <c r="P21" i="27"/>
  <c r="J56" i="27"/>
  <c r="I56" i="27"/>
  <c r="Q56" i="27"/>
  <c r="I8" i="27" l="1"/>
  <c r="H43" i="27"/>
  <c r="H59" i="27" s="1"/>
  <c r="H76" i="27" s="1"/>
  <c r="H99" i="27" s="1"/>
  <c r="M113" i="27"/>
  <c r="Q113" i="27"/>
  <c r="N113" i="27"/>
  <c r="O113" i="27"/>
  <c r="P113" i="27"/>
  <c r="J8" i="27" l="1"/>
  <c r="I43" i="27"/>
  <c r="I59" i="27" s="1"/>
  <c r="I76" i="27" s="1"/>
  <c r="I99" i="27" s="1"/>
  <c r="K8" i="27" l="1"/>
  <c r="J43" i="27"/>
  <c r="J59" i="27" s="1"/>
  <c r="J76" i="27" s="1"/>
  <c r="J99" i="27" s="1"/>
  <c r="L8" i="27" l="1"/>
  <c r="K43" i="27"/>
  <c r="K59" i="27" s="1"/>
  <c r="K76" i="27" s="1"/>
  <c r="K99" i="27" s="1"/>
  <c r="M8" i="27" l="1"/>
  <c r="L43" i="27"/>
  <c r="L59" i="27" s="1"/>
  <c r="L76" i="27" s="1"/>
  <c r="L99" i="27" s="1"/>
  <c r="N8" i="27" l="1"/>
  <c r="M43" i="27"/>
  <c r="M59" i="27" s="1"/>
  <c r="M76" i="27" s="1"/>
  <c r="M99" i="27" s="1"/>
  <c r="G42" i="20"/>
  <c r="G43" i="20"/>
  <c r="G44" i="20"/>
  <c r="G45" i="20"/>
  <c r="G46" i="20"/>
  <c r="G30" i="20"/>
  <c r="G31" i="20"/>
  <c r="G29" i="20" s="1"/>
  <c r="H29" i="20" s="1"/>
  <c r="G98" i="19"/>
  <c r="G99" i="19"/>
  <c r="G100" i="19"/>
  <c r="G101" i="19"/>
  <c r="G102" i="19"/>
  <c r="G103" i="19"/>
  <c r="G104" i="19"/>
  <c r="G105" i="19"/>
  <c r="G106" i="19"/>
  <c r="G107" i="19"/>
  <c r="G108" i="19"/>
  <c r="G109" i="19"/>
  <c r="G110" i="19"/>
  <c r="G111" i="19"/>
  <c r="G112" i="19"/>
  <c r="G113" i="19"/>
  <c r="G114" i="19"/>
  <c r="G115" i="19"/>
  <c r="G116" i="19"/>
  <c r="G117" i="19"/>
  <c r="G118" i="19"/>
  <c r="G119" i="19"/>
  <c r="G120" i="19"/>
  <c r="G121" i="19"/>
  <c r="G122" i="19"/>
  <c r="G123" i="19"/>
  <c r="G124" i="19"/>
  <c r="G125" i="19"/>
  <c r="H122" i="19"/>
  <c r="H123" i="19"/>
  <c r="H124" i="19"/>
  <c r="H125" i="19"/>
  <c r="H119" i="19"/>
  <c r="H120" i="19"/>
  <c r="H121" i="19"/>
  <c r="H114" i="19"/>
  <c r="H115" i="19"/>
  <c r="H116" i="19"/>
  <c r="H117" i="19"/>
  <c r="H118" i="19"/>
  <c r="H98" i="19"/>
  <c r="H99" i="19"/>
  <c r="H100" i="19"/>
  <c r="H101" i="19"/>
  <c r="H102" i="19"/>
  <c r="H103" i="19"/>
  <c r="H104" i="19"/>
  <c r="H105" i="19"/>
  <c r="H106" i="19"/>
  <c r="H107" i="19"/>
  <c r="H108" i="19"/>
  <c r="H109" i="19"/>
  <c r="H110" i="19"/>
  <c r="H111" i="19"/>
  <c r="H112" i="19"/>
  <c r="H113" i="19"/>
  <c r="A21" i="23"/>
  <c r="A22" i="23"/>
  <c r="A23" i="23"/>
  <c r="A24" i="23"/>
  <c r="A25" i="23"/>
  <c r="A26" i="23"/>
  <c r="A27" i="23"/>
  <c r="A28" i="23"/>
  <c r="A29" i="23"/>
  <c r="A30" i="23"/>
  <c r="A31" i="23"/>
  <c r="A20" i="23"/>
  <c r="D45" i="17"/>
  <c r="D44" i="17"/>
  <c r="D43" i="17"/>
  <c r="D20" i="17"/>
  <c r="B21" i="23" s="1"/>
  <c r="D21" i="17"/>
  <c r="B22" i="23" s="1"/>
  <c r="D22" i="17"/>
  <c r="B23" i="23" s="1"/>
  <c r="D23" i="17"/>
  <c r="B24" i="23" s="1"/>
  <c r="D24" i="17"/>
  <c r="B25" i="23" s="1"/>
  <c r="D25" i="17"/>
  <c r="B26" i="23" s="1"/>
  <c r="D26" i="17"/>
  <c r="B27" i="23" s="1"/>
  <c r="D27" i="17"/>
  <c r="B28" i="23" s="1"/>
  <c r="D28" i="17"/>
  <c r="B29" i="23" s="1"/>
  <c r="D29" i="17"/>
  <c r="B30" i="23" s="1"/>
  <c r="D30" i="17"/>
  <c r="B31" i="23" s="1"/>
  <c r="O8" i="27" l="1"/>
  <c r="N43" i="27"/>
  <c r="N59" i="27" s="1"/>
  <c r="N76" i="27" s="1"/>
  <c r="N99" i="27" s="1"/>
  <c r="H42" i="20"/>
  <c r="I42" i="20" s="1"/>
  <c r="H43" i="20"/>
  <c r="I43" i="20" s="1"/>
  <c r="H44" i="20"/>
  <c r="I44" i="20" s="1"/>
  <c r="H45" i="20"/>
  <c r="I45" i="20" s="1"/>
  <c r="H46" i="20"/>
  <c r="I46" i="20" s="1"/>
  <c r="G47" i="20"/>
  <c r="H47" i="20" s="1"/>
  <c r="I28" i="20"/>
  <c r="I29" i="20"/>
  <c r="H30" i="20"/>
  <c r="I30" i="20" s="1"/>
  <c r="H31" i="20"/>
  <c r="I31" i="20" s="1"/>
  <c r="G32" i="20"/>
  <c r="H32" i="20" s="1"/>
  <c r="F16" i="10"/>
  <c r="G16" i="10"/>
  <c r="H16" i="10"/>
  <c r="I16" i="10"/>
  <c r="J16" i="10"/>
  <c r="K16" i="10"/>
  <c r="L16" i="10"/>
  <c r="M16" i="10"/>
  <c r="N16" i="10"/>
  <c r="D19" i="22"/>
  <c r="B19" i="22"/>
  <c r="B16" i="22"/>
  <c r="B12" i="22"/>
  <c r="BA33" i="12"/>
  <c r="F10" i="9"/>
  <c r="BS12" i="23"/>
  <c r="BT12" i="23"/>
  <c r="BU12" i="23"/>
  <c r="BV12" i="23"/>
  <c r="BW12" i="23"/>
  <c r="BX12" i="23"/>
  <c r="BY12" i="23"/>
  <c r="BZ12" i="23"/>
  <c r="CA12" i="23"/>
  <c r="CB12" i="23"/>
  <c r="CC12" i="23"/>
  <c r="CD12" i="23"/>
  <c r="D62" i="17"/>
  <c r="B63" i="23" s="1"/>
  <c r="C63" i="23"/>
  <c r="D54" i="17"/>
  <c r="B55" i="23" s="1"/>
  <c r="F54" i="17"/>
  <c r="C55" i="23" s="1"/>
  <c r="F58" i="17"/>
  <c r="C59" i="23" s="1"/>
  <c r="K20" i="17"/>
  <c r="I21" i="23" s="1"/>
  <c r="K22" i="17"/>
  <c r="I23" i="23" s="1"/>
  <c r="K23" i="17"/>
  <c r="I24" i="23" s="1"/>
  <c r="K25" i="17"/>
  <c r="I26" i="23" s="1"/>
  <c r="E30" i="15"/>
  <c r="E48" i="15" s="1"/>
  <c r="E24" i="15"/>
  <c r="E42" i="15" s="1"/>
  <c r="K35" i="20"/>
  <c r="K71" i="20"/>
  <c r="K96" i="20" s="1"/>
  <c r="K108" i="20" s="1"/>
  <c r="K27" i="22" s="1"/>
  <c r="K10" i="19"/>
  <c r="P32" i="16"/>
  <c r="P26" i="16"/>
  <c r="K26" i="10"/>
  <c r="K34" i="10" s="1"/>
  <c r="K35" i="10"/>
  <c r="L12" i="23"/>
  <c r="M12" i="23"/>
  <c r="N12" i="23"/>
  <c r="O12" i="23"/>
  <c r="P12" i="23"/>
  <c r="Q12" i="23"/>
  <c r="R12" i="23"/>
  <c r="S12" i="23"/>
  <c r="T12" i="23"/>
  <c r="U12" i="23"/>
  <c r="V12" i="23"/>
  <c r="W12" i="23"/>
  <c r="X12" i="23"/>
  <c r="Y12" i="23"/>
  <c r="Z12" i="23"/>
  <c r="AA12" i="23"/>
  <c r="AB12" i="23"/>
  <c r="AC12" i="23"/>
  <c r="AD12" i="23"/>
  <c r="AE12" i="23"/>
  <c r="AF12" i="23"/>
  <c r="AG12" i="23"/>
  <c r="AH12" i="23"/>
  <c r="AI12" i="23"/>
  <c r="AJ12" i="23"/>
  <c r="AK12" i="23"/>
  <c r="AL12" i="23"/>
  <c r="AM12" i="23"/>
  <c r="AN12" i="23"/>
  <c r="AO12" i="23"/>
  <c r="AP12" i="23"/>
  <c r="AQ12" i="23"/>
  <c r="AR12" i="23"/>
  <c r="AS12" i="23"/>
  <c r="AT12" i="23"/>
  <c r="AU12" i="23"/>
  <c r="AV12" i="23"/>
  <c r="AW12" i="23"/>
  <c r="AX12" i="23"/>
  <c r="AY12" i="23"/>
  <c r="AZ12" i="23"/>
  <c r="BA12" i="23"/>
  <c r="BB12" i="23"/>
  <c r="BC12" i="23"/>
  <c r="BD12" i="23"/>
  <c r="BE12" i="23"/>
  <c r="BF12" i="23"/>
  <c r="BG12" i="23"/>
  <c r="BH12" i="23"/>
  <c r="BI12" i="23"/>
  <c r="BJ12" i="23"/>
  <c r="BK12" i="23"/>
  <c r="BL12" i="23"/>
  <c r="BM12" i="23"/>
  <c r="BN12" i="23"/>
  <c r="BO12" i="23"/>
  <c r="BP12" i="23"/>
  <c r="BQ12" i="23"/>
  <c r="BR12" i="23"/>
  <c r="A19" i="23"/>
  <c r="E20" i="23"/>
  <c r="E21" i="23"/>
  <c r="E22" i="23"/>
  <c r="E23" i="23"/>
  <c r="E24" i="23"/>
  <c r="E25" i="23"/>
  <c r="E26" i="23"/>
  <c r="E27" i="23"/>
  <c r="E28" i="23"/>
  <c r="E29" i="23"/>
  <c r="E30" i="23"/>
  <c r="E31" i="23"/>
  <c r="A37" i="23"/>
  <c r="E38" i="23"/>
  <c r="E39" i="23"/>
  <c r="E40" i="23"/>
  <c r="A43" i="23"/>
  <c r="E44" i="23"/>
  <c r="E45" i="23"/>
  <c r="E46" i="23"/>
  <c r="E47" i="23"/>
  <c r="E48" i="23"/>
  <c r="E49" i="23"/>
  <c r="E50" i="23"/>
  <c r="E51" i="23"/>
  <c r="A54" i="23"/>
  <c r="E55" i="23"/>
  <c r="A62" i="23"/>
  <c r="B87" i="23"/>
  <c r="B88" i="23"/>
  <c r="C88" i="23"/>
  <c r="G88" i="23"/>
  <c r="B89" i="23"/>
  <c r="C89" i="23"/>
  <c r="G89" i="23"/>
  <c r="B90" i="23"/>
  <c r="C90" i="23"/>
  <c r="G90" i="23"/>
  <c r="B91" i="23"/>
  <c r="C91" i="23"/>
  <c r="G91" i="23"/>
  <c r="B92" i="23"/>
  <c r="C92" i="23"/>
  <c r="G92" i="23"/>
  <c r="B93" i="23"/>
  <c r="C93" i="23"/>
  <c r="G93" i="23"/>
  <c r="B94" i="23"/>
  <c r="C94" i="23"/>
  <c r="G94" i="23"/>
  <c r="B95" i="23"/>
  <c r="C95" i="23"/>
  <c r="G95" i="23"/>
  <c r="B96" i="23"/>
  <c r="C96" i="23"/>
  <c r="G96" i="23"/>
  <c r="B97" i="23"/>
  <c r="C97" i="23"/>
  <c r="G97" i="23"/>
  <c r="B98" i="23"/>
  <c r="C98" i="23"/>
  <c r="G98" i="23"/>
  <c r="B99" i="23"/>
  <c r="C99" i="23"/>
  <c r="G99" i="23"/>
  <c r="B100" i="23"/>
  <c r="G100" i="23"/>
  <c r="B101" i="23"/>
  <c r="C101" i="23"/>
  <c r="G101" i="23"/>
  <c r="B102" i="23"/>
  <c r="C102" i="23"/>
  <c r="G102" i="23"/>
  <c r="B103" i="23"/>
  <c r="C103" i="23"/>
  <c r="G103" i="23"/>
  <c r="B104" i="23"/>
  <c r="C104" i="23"/>
  <c r="G104" i="23"/>
  <c r="B105" i="23"/>
  <c r="C105" i="23"/>
  <c r="G105" i="23"/>
  <c r="B106" i="23"/>
  <c r="C106" i="23"/>
  <c r="G106" i="23"/>
  <c r="B107" i="23"/>
  <c r="C107" i="23"/>
  <c r="G107" i="23"/>
  <c r="B108" i="23"/>
  <c r="C108" i="23"/>
  <c r="G108" i="23"/>
  <c r="B109" i="23"/>
  <c r="C109" i="23"/>
  <c r="G109" i="23"/>
  <c r="B110" i="23"/>
  <c r="C110" i="23"/>
  <c r="G110" i="23"/>
  <c r="B111" i="23"/>
  <c r="C111" i="23"/>
  <c r="G111" i="23"/>
  <c r="B112" i="23"/>
  <c r="C112" i="23"/>
  <c r="G112" i="23"/>
  <c r="B113" i="23"/>
  <c r="C113" i="23"/>
  <c r="G113" i="23"/>
  <c r="B114" i="23"/>
  <c r="C114" i="23"/>
  <c r="G114" i="23"/>
  <c r="B115" i="23"/>
  <c r="C115" i="23"/>
  <c r="G115" i="23"/>
  <c r="B116" i="23"/>
  <c r="C116" i="23"/>
  <c r="G116" i="23"/>
  <c r="B117" i="23"/>
  <c r="C117" i="23"/>
  <c r="G117" i="23"/>
  <c r="B118" i="23"/>
  <c r="C118" i="23"/>
  <c r="G118" i="23"/>
  <c r="B119" i="23"/>
  <c r="C119" i="23"/>
  <c r="G119" i="23"/>
  <c r="B120" i="23"/>
  <c r="C120" i="23"/>
  <c r="G120" i="23"/>
  <c r="B121" i="23"/>
  <c r="C121" i="23"/>
  <c r="G121" i="23"/>
  <c r="B122" i="23"/>
  <c r="C122" i="23"/>
  <c r="G122" i="23"/>
  <c r="B123" i="23"/>
  <c r="C123" i="23"/>
  <c r="G123" i="23"/>
  <c r="B124" i="23"/>
  <c r="C124" i="23"/>
  <c r="G124" i="23"/>
  <c r="B125" i="23"/>
  <c r="C125" i="23"/>
  <c r="G125" i="23"/>
  <c r="B126" i="23"/>
  <c r="C126" i="23"/>
  <c r="G126" i="23"/>
  <c r="B127" i="23"/>
  <c r="C127" i="23"/>
  <c r="G127" i="23"/>
  <c r="B128" i="23"/>
  <c r="C128" i="23"/>
  <c r="G128" i="23"/>
  <c r="B129" i="23"/>
  <c r="C129" i="23"/>
  <c r="G129" i="23"/>
  <c r="B130" i="23"/>
  <c r="C130" i="23"/>
  <c r="G130" i="23"/>
  <c r="B131" i="23"/>
  <c r="C131" i="23"/>
  <c r="G131" i="23"/>
  <c r="B132" i="23"/>
  <c r="C132" i="23"/>
  <c r="G132" i="23"/>
  <c r="B133" i="23"/>
  <c r="C133" i="23"/>
  <c r="G133" i="23"/>
  <c r="B134" i="23"/>
  <c r="C134" i="23"/>
  <c r="G134" i="23"/>
  <c r="B135" i="23"/>
  <c r="C135" i="23"/>
  <c r="G135" i="23"/>
  <c r="B136" i="23"/>
  <c r="C136" i="23"/>
  <c r="G136" i="23"/>
  <c r="B137" i="23"/>
  <c r="C137" i="23"/>
  <c r="G137" i="23"/>
  <c r="B138" i="23"/>
  <c r="C138" i="23"/>
  <c r="G138" i="23"/>
  <c r="B139" i="23"/>
  <c r="C139" i="23"/>
  <c r="G139" i="23"/>
  <c r="B140" i="23"/>
  <c r="C140" i="23"/>
  <c r="G140" i="23"/>
  <c r="B141" i="23"/>
  <c r="C141" i="23"/>
  <c r="G141" i="23"/>
  <c r="B142" i="23"/>
  <c r="C142" i="23"/>
  <c r="G142" i="23"/>
  <c r="B143" i="23"/>
  <c r="C143" i="23"/>
  <c r="G143" i="23"/>
  <c r="B144" i="23"/>
  <c r="C144" i="23"/>
  <c r="G144" i="23"/>
  <c r="B145" i="23"/>
  <c r="C145" i="23"/>
  <c r="G145" i="23"/>
  <c r="B146" i="23"/>
  <c r="C146" i="23"/>
  <c r="G146" i="23"/>
  <c r="F156" i="23"/>
  <c r="A220" i="23"/>
  <c r="F157" i="23"/>
  <c r="F158" i="23"/>
  <c r="F159" i="23"/>
  <c r="A223" i="23"/>
  <c r="F160" i="23"/>
  <c r="F161" i="23"/>
  <c r="A225" i="23"/>
  <c r="F162" i="23"/>
  <c r="F163" i="23"/>
  <c r="F164" i="23"/>
  <c r="F165" i="23"/>
  <c r="F166" i="23"/>
  <c r="F167" i="23"/>
  <c r="A231" i="23"/>
  <c r="F168" i="23"/>
  <c r="F169" i="23"/>
  <c r="A233" i="23"/>
  <c r="F170" i="23"/>
  <c r="F171" i="23"/>
  <c r="F172" i="23"/>
  <c r="F173" i="23"/>
  <c r="F174" i="23"/>
  <c r="F175" i="23"/>
  <c r="A239" i="23"/>
  <c r="F176" i="23"/>
  <c r="F177" i="23"/>
  <c r="A241" i="23"/>
  <c r="F178" i="23"/>
  <c r="A242" i="23"/>
  <c r="F179" i="23"/>
  <c r="F180" i="23"/>
  <c r="A244" i="23"/>
  <c r="F181" i="23"/>
  <c r="F182" i="23"/>
  <c r="A246" i="23"/>
  <c r="F183" i="23"/>
  <c r="A247" i="23"/>
  <c r="F184" i="23"/>
  <c r="F185" i="23"/>
  <c r="A249" i="23"/>
  <c r="F186" i="23"/>
  <c r="A250" i="23"/>
  <c r="F187" i="23"/>
  <c r="F188" i="23"/>
  <c r="A252" i="23"/>
  <c r="F189" i="23"/>
  <c r="F190" i="23"/>
  <c r="A254" i="23"/>
  <c r="F191" i="23"/>
  <c r="A255" i="23"/>
  <c r="F192" i="23"/>
  <c r="A256" i="23"/>
  <c r="F193" i="23"/>
  <c r="A257" i="23"/>
  <c r="F194" i="23"/>
  <c r="A258" i="23"/>
  <c r="F195" i="23"/>
  <c r="A259" i="23"/>
  <c r="F196" i="23"/>
  <c r="A260" i="23"/>
  <c r="F197" i="23"/>
  <c r="A261" i="23"/>
  <c r="F198" i="23"/>
  <c r="A262" i="23"/>
  <c r="F199" i="23"/>
  <c r="A263" i="23"/>
  <c r="F200" i="23"/>
  <c r="F201" i="23"/>
  <c r="A265" i="23"/>
  <c r="F202" i="23"/>
  <c r="A266" i="23"/>
  <c r="F203" i="23"/>
  <c r="A267" i="23"/>
  <c r="F204" i="23"/>
  <c r="A268" i="23"/>
  <c r="F205" i="23"/>
  <c r="A269" i="23"/>
  <c r="F206" i="23"/>
  <c r="A270" i="23"/>
  <c r="F207" i="23"/>
  <c r="A271" i="23"/>
  <c r="F208" i="23"/>
  <c r="A272" i="23"/>
  <c r="F209" i="23"/>
  <c r="A273" i="23"/>
  <c r="F210" i="23"/>
  <c r="A274" i="23"/>
  <c r="F211" i="23"/>
  <c r="F212" i="23"/>
  <c r="A276" i="23"/>
  <c r="F213" i="23"/>
  <c r="A277" i="23"/>
  <c r="F214" i="23"/>
  <c r="F215" i="23"/>
  <c r="A219" i="23"/>
  <c r="A221" i="23"/>
  <c r="A222" i="23"/>
  <c r="A224" i="23"/>
  <c r="A226" i="23"/>
  <c r="A227" i="23"/>
  <c r="A228" i="23"/>
  <c r="A229" i="23"/>
  <c r="A230" i="23"/>
  <c r="A232" i="23"/>
  <c r="A234" i="23"/>
  <c r="A235" i="23"/>
  <c r="A236" i="23"/>
  <c r="A237" i="23"/>
  <c r="A238" i="23"/>
  <c r="A240" i="23"/>
  <c r="A243" i="23"/>
  <c r="A245" i="23"/>
  <c r="A248" i="23"/>
  <c r="A251" i="23"/>
  <c r="A253" i="23"/>
  <c r="A264" i="23"/>
  <c r="A275" i="23"/>
  <c r="A278" i="23"/>
  <c r="A282" i="23"/>
  <c r="E282" i="23"/>
  <c r="F282" i="23"/>
  <c r="G282" i="23"/>
  <c r="H282" i="23"/>
  <c r="I282" i="23"/>
  <c r="J282" i="23"/>
  <c r="A283" i="23"/>
  <c r="A346" i="23" s="1"/>
  <c r="A409" i="23" s="1"/>
  <c r="E283" i="23"/>
  <c r="F283" i="23"/>
  <c r="G283" i="23"/>
  <c r="H283" i="23"/>
  <c r="I283" i="23"/>
  <c r="J283" i="23"/>
  <c r="A284" i="23"/>
  <c r="A347" i="23" s="1"/>
  <c r="A410" i="23" s="1"/>
  <c r="E284" i="23"/>
  <c r="F284" i="23"/>
  <c r="G284" i="23"/>
  <c r="H284" i="23"/>
  <c r="I284" i="23"/>
  <c r="J284" i="23"/>
  <c r="A285" i="23"/>
  <c r="A348" i="23" s="1"/>
  <c r="A411" i="23" s="1"/>
  <c r="E285" i="23"/>
  <c r="F285" i="23"/>
  <c r="G285" i="23"/>
  <c r="H285" i="23"/>
  <c r="I285" i="23"/>
  <c r="J285" i="23"/>
  <c r="A286" i="23"/>
  <c r="A349" i="23" s="1"/>
  <c r="A412" i="23" s="1"/>
  <c r="E286" i="23"/>
  <c r="F286" i="23"/>
  <c r="G286" i="23"/>
  <c r="H286" i="23"/>
  <c r="I286" i="23"/>
  <c r="J286" i="23"/>
  <c r="A287" i="23"/>
  <c r="A350" i="23" s="1"/>
  <c r="A413" i="23" s="1"/>
  <c r="E287" i="23"/>
  <c r="F287" i="23"/>
  <c r="G287" i="23"/>
  <c r="H287" i="23"/>
  <c r="I287" i="23"/>
  <c r="J287" i="23"/>
  <c r="A288" i="23"/>
  <c r="A351" i="23" s="1"/>
  <c r="A414" i="23" s="1"/>
  <c r="E288" i="23"/>
  <c r="F288" i="23"/>
  <c r="G288" i="23"/>
  <c r="H288" i="23"/>
  <c r="I288" i="23"/>
  <c r="J288" i="23"/>
  <c r="A289" i="23"/>
  <c r="A352" i="23" s="1"/>
  <c r="A415" i="23" s="1"/>
  <c r="E289" i="23"/>
  <c r="F289" i="23"/>
  <c r="G289" i="23"/>
  <c r="H289" i="23"/>
  <c r="I289" i="23"/>
  <c r="J289" i="23"/>
  <c r="A290" i="23"/>
  <c r="A353" i="23" s="1"/>
  <c r="A416" i="23" s="1"/>
  <c r="E290" i="23"/>
  <c r="F290" i="23"/>
  <c r="G290" i="23"/>
  <c r="H290" i="23"/>
  <c r="I290" i="23"/>
  <c r="J290" i="23"/>
  <c r="A291" i="23"/>
  <c r="A354" i="23" s="1"/>
  <c r="A417" i="23" s="1"/>
  <c r="E291" i="23"/>
  <c r="F291" i="23"/>
  <c r="G291" i="23"/>
  <c r="H291" i="23"/>
  <c r="I291" i="23"/>
  <c r="J291" i="23"/>
  <c r="A292" i="23"/>
  <c r="A355" i="23" s="1"/>
  <c r="A418" i="23" s="1"/>
  <c r="E292" i="23"/>
  <c r="F292" i="23"/>
  <c r="G292" i="23"/>
  <c r="H292" i="23"/>
  <c r="I292" i="23"/>
  <c r="J292" i="23"/>
  <c r="A293" i="23"/>
  <c r="A356" i="23" s="1"/>
  <c r="A419" i="23" s="1"/>
  <c r="E293" i="23"/>
  <c r="F293" i="23"/>
  <c r="G293" i="23"/>
  <c r="H293" i="23"/>
  <c r="I293" i="23"/>
  <c r="J293" i="23"/>
  <c r="A294" i="23"/>
  <c r="A357" i="23" s="1"/>
  <c r="A420" i="23" s="1"/>
  <c r="E294" i="23"/>
  <c r="F294" i="23"/>
  <c r="G294" i="23"/>
  <c r="H294" i="23"/>
  <c r="I294" i="23"/>
  <c r="J294" i="23"/>
  <c r="A295" i="23"/>
  <c r="A358" i="23" s="1"/>
  <c r="A421" i="23" s="1"/>
  <c r="E295" i="23"/>
  <c r="F295" i="23"/>
  <c r="G295" i="23"/>
  <c r="H295" i="23"/>
  <c r="I295" i="23"/>
  <c r="J295" i="23"/>
  <c r="A296" i="23"/>
  <c r="A359" i="23" s="1"/>
  <c r="A422" i="23" s="1"/>
  <c r="E296" i="23"/>
  <c r="F296" i="23"/>
  <c r="G296" i="23"/>
  <c r="H296" i="23"/>
  <c r="I296" i="23"/>
  <c r="J296" i="23"/>
  <c r="A297" i="23"/>
  <c r="A360" i="23" s="1"/>
  <c r="A423" i="23" s="1"/>
  <c r="E297" i="23"/>
  <c r="F297" i="23"/>
  <c r="G297" i="23"/>
  <c r="H297" i="23"/>
  <c r="I297" i="23"/>
  <c r="J297" i="23"/>
  <c r="A298" i="23"/>
  <c r="A361" i="23" s="1"/>
  <c r="A424" i="23" s="1"/>
  <c r="E298" i="23"/>
  <c r="F298" i="23"/>
  <c r="G298" i="23"/>
  <c r="H298" i="23"/>
  <c r="I298" i="23"/>
  <c r="J298" i="23"/>
  <c r="A299" i="23"/>
  <c r="A362" i="23" s="1"/>
  <c r="A425" i="23" s="1"/>
  <c r="E299" i="23"/>
  <c r="F299" i="23"/>
  <c r="G299" i="23"/>
  <c r="H299" i="23"/>
  <c r="I299" i="23"/>
  <c r="J299" i="23"/>
  <c r="A300" i="23"/>
  <c r="A363" i="23" s="1"/>
  <c r="A426" i="23" s="1"/>
  <c r="E300" i="23"/>
  <c r="F300" i="23"/>
  <c r="G300" i="23"/>
  <c r="H300" i="23"/>
  <c r="I300" i="23"/>
  <c r="J300" i="23"/>
  <c r="A301" i="23"/>
  <c r="A364" i="23" s="1"/>
  <c r="A427" i="23" s="1"/>
  <c r="E301" i="23"/>
  <c r="F301" i="23"/>
  <c r="G301" i="23"/>
  <c r="H301" i="23"/>
  <c r="I301" i="23"/>
  <c r="J301" i="23"/>
  <c r="A302" i="23"/>
  <c r="A365" i="23" s="1"/>
  <c r="A428" i="23" s="1"/>
  <c r="E302" i="23"/>
  <c r="F302" i="23"/>
  <c r="G302" i="23"/>
  <c r="H302" i="23"/>
  <c r="I302" i="23"/>
  <c r="J302" i="23"/>
  <c r="A303" i="23"/>
  <c r="A366" i="23" s="1"/>
  <c r="A429" i="23" s="1"/>
  <c r="E303" i="23"/>
  <c r="F303" i="23"/>
  <c r="G303" i="23"/>
  <c r="H303" i="23"/>
  <c r="I303" i="23"/>
  <c r="J303" i="23"/>
  <c r="A304" i="23"/>
  <c r="A367" i="23" s="1"/>
  <c r="A430" i="23" s="1"/>
  <c r="E304" i="23"/>
  <c r="F304" i="23"/>
  <c r="G304" i="23"/>
  <c r="H304" i="23"/>
  <c r="I304" i="23"/>
  <c r="J304" i="23"/>
  <c r="A305" i="23"/>
  <c r="A368" i="23" s="1"/>
  <c r="A431" i="23" s="1"/>
  <c r="E305" i="23"/>
  <c r="F305" i="23"/>
  <c r="G305" i="23"/>
  <c r="H305" i="23"/>
  <c r="I305" i="23"/>
  <c r="J305" i="23"/>
  <c r="A306" i="23"/>
  <c r="A369" i="23" s="1"/>
  <c r="A432" i="23" s="1"/>
  <c r="E306" i="23"/>
  <c r="F306" i="23"/>
  <c r="G306" i="23"/>
  <c r="H306" i="23"/>
  <c r="I306" i="23"/>
  <c r="J306" i="23"/>
  <c r="A307" i="23"/>
  <c r="A370" i="23" s="1"/>
  <c r="A433" i="23" s="1"/>
  <c r="E307" i="23"/>
  <c r="F307" i="23"/>
  <c r="G307" i="23"/>
  <c r="H307" i="23"/>
  <c r="I307" i="23"/>
  <c r="J307" i="23"/>
  <c r="A308" i="23"/>
  <c r="A371" i="23" s="1"/>
  <c r="A434" i="23" s="1"/>
  <c r="E308" i="23"/>
  <c r="F308" i="23"/>
  <c r="G308" i="23"/>
  <c r="H308" i="23"/>
  <c r="I308" i="23"/>
  <c r="J308" i="23"/>
  <c r="A309" i="23"/>
  <c r="A372" i="23" s="1"/>
  <c r="A435" i="23" s="1"/>
  <c r="E309" i="23"/>
  <c r="F309" i="23"/>
  <c r="G309" i="23"/>
  <c r="H309" i="23"/>
  <c r="I309" i="23"/>
  <c r="J309" i="23"/>
  <c r="A310" i="23"/>
  <c r="A373" i="23" s="1"/>
  <c r="A436" i="23" s="1"/>
  <c r="E310" i="23"/>
  <c r="F310" i="23"/>
  <c r="G310" i="23"/>
  <c r="H310" i="23"/>
  <c r="I310" i="23"/>
  <c r="J310" i="23"/>
  <c r="A311" i="23"/>
  <c r="A374" i="23" s="1"/>
  <c r="A437" i="23" s="1"/>
  <c r="E311" i="23"/>
  <c r="F311" i="23"/>
  <c r="G311" i="23"/>
  <c r="H311" i="23"/>
  <c r="I311" i="23"/>
  <c r="J311" i="23"/>
  <c r="A312" i="23"/>
  <c r="A375" i="23" s="1"/>
  <c r="A438" i="23" s="1"/>
  <c r="E312" i="23"/>
  <c r="F312" i="23"/>
  <c r="G312" i="23"/>
  <c r="H312" i="23"/>
  <c r="I312" i="23"/>
  <c r="J312" i="23"/>
  <c r="A313" i="23"/>
  <c r="A376" i="23" s="1"/>
  <c r="A439" i="23" s="1"/>
  <c r="E313" i="23"/>
  <c r="F313" i="23"/>
  <c r="G313" i="23"/>
  <c r="H313" i="23"/>
  <c r="I313" i="23"/>
  <c r="J313" i="23"/>
  <c r="A314" i="23"/>
  <c r="A377" i="23" s="1"/>
  <c r="A440" i="23" s="1"/>
  <c r="E314" i="23"/>
  <c r="F314" i="23"/>
  <c r="G314" i="23"/>
  <c r="H314" i="23"/>
  <c r="I314" i="23"/>
  <c r="J314" i="23"/>
  <c r="A315" i="23"/>
  <c r="A378" i="23" s="1"/>
  <c r="A441" i="23" s="1"/>
  <c r="E315" i="23"/>
  <c r="F315" i="23"/>
  <c r="G315" i="23"/>
  <c r="H315" i="23"/>
  <c r="I315" i="23"/>
  <c r="J315" i="23"/>
  <c r="A316" i="23"/>
  <c r="E316" i="23"/>
  <c r="F316" i="23"/>
  <c r="G316" i="23"/>
  <c r="H316" i="23"/>
  <c r="I316" i="23"/>
  <c r="J316" i="23"/>
  <c r="A317" i="23"/>
  <c r="A380" i="23" s="1"/>
  <c r="A443" i="23" s="1"/>
  <c r="E317" i="23"/>
  <c r="F317" i="23"/>
  <c r="G317" i="23"/>
  <c r="H317" i="23"/>
  <c r="I317" i="23"/>
  <c r="J317" i="23"/>
  <c r="A318" i="23"/>
  <c r="A381" i="23" s="1"/>
  <c r="A444" i="23" s="1"/>
  <c r="E318" i="23"/>
  <c r="F318" i="23"/>
  <c r="G318" i="23"/>
  <c r="H318" i="23"/>
  <c r="I318" i="23"/>
  <c r="J318" i="23"/>
  <c r="A319" i="23"/>
  <c r="A382" i="23" s="1"/>
  <c r="A445" i="23" s="1"/>
  <c r="E319" i="23"/>
  <c r="F319" i="23"/>
  <c r="G319" i="23"/>
  <c r="H319" i="23"/>
  <c r="I319" i="23"/>
  <c r="J319" i="23"/>
  <c r="A320" i="23"/>
  <c r="E320" i="23"/>
  <c r="F320" i="23"/>
  <c r="G320" i="23"/>
  <c r="H320" i="23"/>
  <c r="I320" i="23"/>
  <c r="J320" i="23"/>
  <c r="A321" i="23"/>
  <c r="A384" i="23" s="1"/>
  <c r="A447" i="23" s="1"/>
  <c r="E321" i="23"/>
  <c r="F321" i="23"/>
  <c r="G321" i="23"/>
  <c r="H321" i="23"/>
  <c r="I321" i="23"/>
  <c r="J321" i="23"/>
  <c r="A322" i="23"/>
  <c r="A385" i="23" s="1"/>
  <c r="A448" i="23" s="1"/>
  <c r="E322" i="23"/>
  <c r="F322" i="23"/>
  <c r="G322" i="23"/>
  <c r="H322" i="23"/>
  <c r="I322" i="23"/>
  <c r="J322" i="23"/>
  <c r="A323" i="23"/>
  <c r="A386" i="23" s="1"/>
  <c r="A449" i="23" s="1"/>
  <c r="E323" i="23"/>
  <c r="F323" i="23"/>
  <c r="G323" i="23"/>
  <c r="H323" i="23"/>
  <c r="I323" i="23"/>
  <c r="J323" i="23"/>
  <c r="A324" i="23"/>
  <c r="E324" i="23"/>
  <c r="F324" i="23"/>
  <c r="G324" i="23"/>
  <c r="H324" i="23"/>
  <c r="I324" i="23"/>
  <c r="J324" i="23"/>
  <c r="A325" i="23"/>
  <c r="A388" i="23" s="1"/>
  <c r="A451" i="23" s="1"/>
  <c r="E325" i="23"/>
  <c r="F325" i="23"/>
  <c r="G325" i="23"/>
  <c r="H325" i="23"/>
  <c r="I325" i="23"/>
  <c r="J325" i="23"/>
  <c r="A326" i="23"/>
  <c r="A389" i="23" s="1"/>
  <c r="A452" i="23" s="1"/>
  <c r="E326" i="23"/>
  <c r="F326" i="23"/>
  <c r="G326" i="23"/>
  <c r="H326" i="23"/>
  <c r="I326" i="23"/>
  <c r="J326" i="23"/>
  <c r="A327" i="23"/>
  <c r="A390" i="23" s="1"/>
  <c r="A453" i="23" s="1"/>
  <c r="E327" i="23"/>
  <c r="F327" i="23"/>
  <c r="G327" i="23"/>
  <c r="H327" i="23"/>
  <c r="I327" i="23"/>
  <c r="J327" i="23"/>
  <c r="A328" i="23"/>
  <c r="A391" i="23" s="1"/>
  <c r="A454" i="23" s="1"/>
  <c r="E328" i="23"/>
  <c r="F328" i="23"/>
  <c r="G328" i="23"/>
  <c r="H328" i="23"/>
  <c r="I328" i="23"/>
  <c r="J328" i="23"/>
  <c r="A329" i="23"/>
  <c r="A392" i="23" s="1"/>
  <c r="A455" i="23" s="1"/>
  <c r="E329" i="23"/>
  <c r="F329" i="23"/>
  <c r="G329" i="23"/>
  <c r="H329" i="23"/>
  <c r="I329" i="23"/>
  <c r="J329" i="23"/>
  <c r="A330" i="23"/>
  <c r="A393" i="23" s="1"/>
  <c r="A456" i="23" s="1"/>
  <c r="E330" i="23"/>
  <c r="F330" i="23"/>
  <c r="G330" i="23"/>
  <c r="H330" i="23"/>
  <c r="I330" i="23"/>
  <c r="J330" i="23"/>
  <c r="A331" i="23"/>
  <c r="A394" i="23" s="1"/>
  <c r="A457" i="23" s="1"/>
  <c r="E331" i="23"/>
  <c r="F331" i="23"/>
  <c r="G331" i="23"/>
  <c r="H331" i="23"/>
  <c r="I331" i="23"/>
  <c r="J331" i="23"/>
  <c r="A332" i="23"/>
  <c r="A395" i="23" s="1"/>
  <c r="A458" i="23" s="1"/>
  <c r="E332" i="23"/>
  <c r="F332" i="23"/>
  <c r="G332" i="23"/>
  <c r="H332" i="23"/>
  <c r="I332" i="23"/>
  <c r="J332" i="23"/>
  <c r="A333" i="23"/>
  <c r="A396" i="23" s="1"/>
  <c r="A459" i="23" s="1"/>
  <c r="E333" i="23"/>
  <c r="F333" i="23"/>
  <c r="G333" i="23"/>
  <c r="H333" i="23"/>
  <c r="I333" i="23"/>
  <c r="J333" i="23"/>
  <c r="A334" i="23"/>
  <c r="A397" i="23" s="1"/>
  <c r="A460" i="23" s="1"/>
  <c r="E334" i="23"/>
  <c r="F334" i="23"/>
  <c r="G334" i="23"/>
  <c r="H334" i="23"/>
  <c r="I334" i="23"/>
  <c r="J334" i="23"/>
  <c r="A335" i="23"/>
  <c r="A398" i="23" s="1"/>
  <c r="A461" i="23" s="1"/>
  <c r="E335" i="23"/>
  <c r="F335" i="23"/>
  <c r="G335" i="23"/>
  <c r="H335" i="23"/>
  <c r="I335" i="23"/>
  <c r="J335" i="23"/>
  <c r="A336" i="23"/>
  <c r="A399" i="23" s="1"/>
  <c r="A462" i="23" s="1"/>
  <c r="E336" i="23"/>
  <c r="F336" i="23"/>
  <c r="G336" i="23"/>
  <c r="H336" i="23"/>
  <c r="I336" i="23"/>
  <c r="J336" i="23"/>
  <c r="A337" i="23"/>
  <c r="A400" i="23" s="1"/>
  <c r="A463" i="23" s="1"/>
  <c r="E337" i="23"/>
  <c r="F337" i="23"/>
  <c r="G337" i="23"/>
  <c r="H337" i="23"/>
  <c r="I337" i="23"/>
  <c r="J337" i="23"/>
  <c r="A338" i="23"/>
  <c r="A401" i="23" s="1"/>
  <c r="A464" i="23" s="1"/>
  <c r="E338" i="23"/>
  <c r="F338" i="23"/>
  <c r="G338" i="23"/>
  <c r="H338" i="23"/>
  <c r="I338" i="23"/>
  <c r="J338" i="23"/>
  <c r="A339" i="23"/>
  <c r="A402" i="23" s="1"/>
  <c r="A465" i="23" s="1"/>
  <c r="E339" i="23"/>
  <c r="F339" i="23"/>
  <c r="G339" i="23"/>
  <c r="H339" i="23"/>
  <c r="I339" i="23"/>
  <c r="J339" i="23"/>
  <c r="A340" i="23"/>
  <c r="A403" i="23" s="1"/>
  <c r="A466" i="23" s="1"/>
  <c r="E340" i="23"/>
  <c r="F340" i="23"/>
  <c r="G340" i="23"/>
  <c r="H340" i="23"/>
  <c r="I340" i="23"/>
  <c r="J340" i="23"/>
  <c r="A341" i="23"/>
  <c r="A404" i="23" s="1"/>
  <c r="A467" i="23" s="1"/>
  <c r="A530" i="23" s="1"/>
  <c r="E341" i="23"/>
  <c r="F341" i="23"/>
  <c r="G341" i="23"/>
  <c r="H341" i="23"/>
  <c r="I341" i="23"/>
  <c r="J341" i="23"/>
  <c r="A345" i="23"/>
  <c r="A408" i="23" s="1"/>
  <c r="A379" i="23"/>
  <c r="A442" i="23" s="1"/>
  <c r="A383" i="23"/>
  <c r="A446" i="23" s="1"/>
  <c r="A387" i="23"/>
  <c r="A450" i="23" s="1"/>
  <c r="G11" i="22"/>
  <c r="D16" i="22"/>
  <c r="D21" i="22"/>
  <c r="D22" i="22"/>
  <c r="D23" i="22"/>
  <c r="D24" i="22"/>
  <c r="K7" i="20"/>
  <c r="C13" i="20"/>
  <c r="F17" i="20"/>
  <c r="F18" i="20" s="1"/>
  <c r="G17" i="20" s="1"/>
  <c r="G18" i="20" s="1"/>
  <c r="H17" i="20" s="1"/>
  <c r="H18" i="20" s="1"/>
  <c r="I17" i="20" s="1"/>
  <c r="I18" i="20" s="1"/>
  <c r="J17" i="20" s="1"/>
  <c r="J18" i="20" s="1"/>
  <c r="K17" i="20" s="1"/>
  <c r="K18" i="20" s="1"/>
  <c r="F33" i="20"/>
  <c r="F123" i="20" s="1"/>
  <c r="G33" i="20"/>
  <c r="G123" i="20" s="1"/>
  <c r="F35" i="20"/>
  <c r="F56" i="20" s="1"/>
  <c r="F71" i="20" s="1"/>
  <c r="F96" i="20" s="1"/>
  <c r="F108" i="20" s="1"/>
  <c r="F27" i="22" s="1"/>
  <c r="G35" i="20"/>
  <c r="H35" i="20"/>
  <c r="I35" i="20"/>
  <c r="J35" i="20"/>
  <c r="F48" i="20"/>
  <c r="W57" i="27" s="1"/>
  <c r="G71" i="20"/>
  <c r="G96" i="20" s="1"/>
  <c r="G108" i="20" s="1"/>
  <c r="G27" i="22" s="1"/>
  <c r="H71" i="20"/>
  <c r="H96" i="20" s="1"/>
  <c r="H108" i="20" s="1"/>
  <c r="H27" i="22" s="1"/>
  <c r="I71" i="20"/>
  <c r="I96" i="20" s="1"/>
  <c r="I108" i="20" s="1"/>
  <c r="I27" i="22" s="1"/>
  <c r="J71" i="20"/>
  <c r="J96" i="20" s="1"/>
  <c r="J108" i="20" s="1"/>
  <c r="J27" i="22" s="1"/>
  <c r="B7" i="19"/>
  <c r="B8" i="19"/>
  <c r="F25" i="19"/>
  <c r="F26" i="19"/>
  <c r="F27" i="19"/>
  <c r="F28" i="19"/>
  <c r="F29" i="19"/>
  <c r="G37" i="19"/>
  <c r="E101" i="27" s="1"/>
  <c r="G42" i="19"/>
  <c r="E103" i="27" s="1"/>
  <c r="G62" i="19"/>
  <c r="E104" i="27" s="1"/>
  <c r="I79" i="19"/>
  <c r="I80" i="19"/>
  <c r="I81" i="19"/>
  <c r="G82" i="19"/>
  <c r="I88" i="19"/>
  <c r="I90" i="19"/>
  <c r="G91" i="19"/>
  <c r="K6" i="18"/>
  <c r="B8" i="18"/>
  <c r="B9" i="18"/>
  <c r="G13" i="18"/>
  <c r="H13" i="18" s="1"/>
  <c r="I13" i="18" s="1"/>
  <c r="F30" i="18"/>
  <c r="E97" i="20" s="1"/>
  <c r="F31" i="18"/>
  <c r="E98" i="20" s="1"/>
  <c r="F32" i="18"/>
  <c r="E99" i="20" s="1"/>
  <c r="F33" i="18"/>
  <c r="E100" i="20" s="1"/>
  <c r="F34" i="18"/>
  <c r="E101" i="20" s="1"/>
  <c r="L9" i="17"/>
  <c r="B11" i="17"/>
  <c r="B12" i="17"/>
  <c r="F20" i="17"/>
  <c r="C21" i="23" s="1"/>
  <c r="M20" i="17"/>
  <c r="F21" i="17"/>
  <c r="C22" i="23" s="1"/>
  <c r="F22" i="17"/>
  <c r="C23" i="23" s="1"/>
  <c r="M22" i="17"/>
  <c r="F23" i="17"/>
  <c r="C24" i="23" s="1"/>
  <c r="M23" i="17"/>
  <c r="M25" i="17"/>
  <c r="F26" i="17"/>
  <c r="C27" i="23" s="1"/>
  <c r="K26" i="17"/>
  <c r="I27" i="23" s="1"/>
  <c r="M26" i="17"/>
  <c r="F27" i="17"/>
  <c r="C28" i="23" s="1"/>
  <c r="K27" i="17"/>
  <c r="I28" i="23" s="1"/>
  <c r="F28" i="17"/>
  <c r="C29" i="23" s="1"/>
  <c r="I29" i="23"/>
  <c r="M28" i="17"/>
  <c r="F29" i="17"/>
  <c r="C30" i="23" s="1"/>
  <c r="K29" i="17"/>
  <c r="I30" i="23" s="1"/>
  <c r="M29" i="17"/>
  <c r="F30" i="17"/>
  <c r="C31" i="23" s="1"/>
  <c r="K30" i="17"/>
  <c r="D35" i="17"/>
  <c r="F35" i="17"/>
  <c r="D37" i="17"/>
  <c r="B38" i="23" s="1"/>
  <c r="F37" i="17"/>
  <c r="C38" i="23" s="1"/>
  <c r="K37" i="17"/>
  <c r="D38" i="17"/>
  <c r="B39" i="23" s="1"/>
  <c r="F38" i="17"/>
  <c r="C39" i="23" s="1"/>
  <c r="K38" i="17"/>
  <c r="D39" i="17"/>
  <c r="B40" i="23" s="1"/>
  <c r="F39" i="17"/>
  <c r="C40" i="23" s="1"/>
  <c r="K39" i="17"/>
  <c r="B44" i="23"/>
  <c r="F43" i="17"/>
  <c r="C44" i="23" s="1"/>
  <c r="K43" i="17"/>
  <c r="I44" i="23" s="1"/>
  <c r="B45" i="23"/>
  <c r="F44" i="17"/>
  <c r="C45" i="23" s="1"/>
  <c r="K44" i="17"/>
  <c r="I45" i="23" s="1"/>
  <c r="B46" i="23"/>
  <c r="F45" i="17"/>
  <c r="C46" i="23" s="1"/>
  <c r="K45" i="17"/>
  <c r="I46" i="23" s="1"/>
  <c r="D46" i="17"/>
  <c r="B47" i="23" s="1"/>
  <c r="F46" i="17"/>
  <c r="C47" i="23" s="1"/>
  <c r="K46" i="17"/>
  <c r="I47" i="23" s="1"/>
  <c r="D47" i="17"/>
  <c r="B48" i="23" s="1"/>
  <c r="F47" i="17"/>
  <c r="C48" i="23" s="1"/>
  <c r="K47" i="17"/>
  <c r="I48" i="23" s="1"/>
  <c r="M47" i="17"/>
  <c r="D48" i="17"/>
  <c r="B49" i="23" s="1"/>
  <c r="F48" i="17"/>
  <c r="C49" i="23" s="1"/>
  <c r="K48" i="17"/>
  <c r="I49" i="23" s="1"/>
  <c r="M48" i="17"/>
  <c r="D49" i="17"/>
  <c r="B50" i="23" s="1"/>
  <c r="F49" i="17"/>
  <c r="C50" i="23" s="1"/>
  <c r="K49" i="17"/>
  <c r="I50" i="23" s="1"/>
  <c r="M49" i="17"/>
  <c r="D50" i="17"/>
  <c r="B51" i="23" s="1"/>
  <c r="F50" i="17"/>
  <c r="C51" i="23" s="1"/>
  <c r="K50" i="17"/>
  <c r="K54" i="17"/>
  <c r="K62" i="17"/>
  <c r="D63" i="17"/>
  <c r="B64" i="23" s="1"/>
  <c r="C64" i="23"/>
  <c r="K63" i="17"/>
  <c r="D64" i="17"/>
  <c r="B65" i="23" s="1"/>
  <c r="F64" i="17"/>
  <c r="C65" i="23" s="1"/>
  <c r="K64" i="17"/>
  <c r="D65" i="17"/>
  <c r="B66" i="23" s="1"/>
  <c r="F65" i="17"/>
  <c r="C66" i="23" s="1"/>
  <c r="K65" i="17"/>
  <c r="D66" i="17"/>
  <c r="B67" i="23" s="1"/>
  <c r="F66" i="17"/>
  <c r="C67" i="23" s="1"/>
  <c r="K66" i="17"/>
  <c r="O11" i="16"/>
  <c r="B13" i="16"/>
  <c r="B14" i="16"/>
  <c r="F26" i="16"/>
  <c r="H26" i="16"/>
  <c r="J26" i="16"/>
  <c r="L26" i="16"/>
  <c r="N26" i="16"/>
  <c r="F30" i="16"/>
  <c r="H30" i="16" s="1"/>
  <c r="J30" i="16" s="1"/>
  <c r="L30" i="16" s="1"/>
  <c r="N30" i="16" s="1"/>
  <c r="P30" i="16" s="1"/>
  <c r="F32" i="16"/>
  <c r="H32" i="16"/>
  <c r="J32" i="16"/>
  <c r="L32" i="16"/>
  <c r="N32" i="16"/>
  <c r="F39" i="16"/>
  <c r="H39" i="16"/>
  <c r="I10" i="15"/>
  <c r="B12" i="15"/>
  <c r="B13" i="15"/>
  <c r="E20" i="15"/>
  <c r="E57" i="20" s="1"/>
  <c r="E21" i="15"/>
  <c r="E39" i="15" s="1"/>
  <c r="E22" i="15"/>
  <c r="E23" i="15"/>
  <c r="E41" i="15" s="1"/>
  <c r="E25" i="15"/>
  <c r="E26" i="15"/>
  <c r="E44" i="15" s="1"/>
  <c r="E27" i="15"/>
  <c r="E28" i="15"/>
  <c r="E65" i="20" s="1"/>
  <c r="E29" i="15"/>
  <c r="E31" i="15"/>
  <c r="E49" i="15" s="1"/>
  <c r="F37" i="15"/>
  <c r="G37" i="15" s="1"/>
  <c r="H37" i="15" s="1"/>
  <c r="I37" i="15" s="1"/>
  <c r="J37" i="15" s="1"/>
  <c r="K37" i="15" s="1"/>
  <c r="Z7" i="13"/>
  <c r="B9" i="13"/>
  <c r="B10" i="13"/>
  <c r="H15" i="13"/>
  <c r="F16" i="15" s="1"/>
  <c r="O15" i="13"/>
  <c r="P15" i="13" s="1"/>
  <c r="V15" i="13"/>
  <c r="W15" i="13" s="1"/>
  <c r="F19" i="13"/>
  <c r="F20" i="13"/>
  <c r="D20" i="13" s="1"/>
  <c r="F21" i="13"/>
  <c r="F22" i="13"/>
  <c r="F23" i="13"/>
  <c r="F24" i="13"/>
  <c r="F25" i="13"/>
  <c r="F26" i="13"/>
  <c r="F27" i="13"/>
  <c r="F28" i="13"/>
  <c r="F29" i="13"/>
  <c r="F30" i="13"/>
  <c r="F31" i="13"/>
  <c r="F32" i="13"/>
  <c r="F33" i="13"/>
  <c r="F34" i="13"/>
  <c r="F35" i="13"/>
  <c r="F36" i="13"/>
  <c r="F37" i="13"/>
  <c r="F38" i="13"/>
  <c r="F39" i="13"/>
  <c r="F40" i="13"/>
  <c r="F41" i="13"/>
  <c r="F42" i="13"/>
  <c r="F43" i="13"/>
  <c r="F44" i="13"/>
  <c r="F45" i="13"/>
  <c r="F46" i="13"/>
  <c r="F47" i="13"/>
  <c r="F48" i="13"/>
  <c r="F49" i="13"/>
  <c r="F50" i="13"/>
  <c r="F51" i="13"/>
  <c r="F52" i="13"/>
  <c r="F53" i="13"/>
  <c r="F54" i="13"/>
  <c r="F55" i="13"/>
  <c r="F56" i="13"/>
  <c r="F57" i="13"/>
  <c r="F58" i="13"/>
  <c r="F59" i="13"/>
  <c r="F60" i="13"/>
  <c r="F61" i="13"/>
  <c r="F62" i="13"/>
  <c r="F63" i="13"/>
  <c r="F64" i="13"/>
  <c r="F65" i="13"/>
  <c r="F66" i="13"/>
  <c r="F67" i="13"/>
  <c r="F68" i="13"/>
  <c r="F69" i="13"/>
  <c r="F70" i="13"/>
  <c r="F71" i="13"/>
  <c r="F72" i="13"/>
  <c r="F73" i="13"/>
  <c r="F74" i="13"/>
  <c r="F75" i="13"/>
  <c r="F76" i="13"/>
  <c r="F77" i="13"/>
  <c r="F78" i="13"/>
  <c r="N80" i="13"/>
  <c r="AU11" i="12"/>
  <c r="B13" i="12"/>
  <c r="B14" i="12"/>
  <c r="AZ23" i="12"/>
  <c r="E87" i="23" s="1"/>
  <c r="BA23" i="12"/>
  <c r="C24" i="12"/>
  <c r="C25" i="12" s="1"/>
  <c r="AZ24" i="12"/>
  <c r="BA24" i="12"/>
  <c r="AZ25" i="12"/>
  <c r="BA25" i="12"/>
  <c r="E89" i="23" s="1"/>
  <c r="AZ26" i="12"/>
  <c r="BA26" i="12"/>
  <c r="AZ27" i="12"/>
  <c r="BA27" i="12"/>
  <c r="AZ28" i="12"/>
  <c r="BA28" i="12"/>
  <c r="AZ29" i="12"/>
  <c r="BA29" i="12"/>
  <c r="E93" i="23" s="1"/>
  <c r="AZ30" i="12"/>
  <c r="BA30" i="12"/>
  <c r="AZ31" i="12"/>
  <c r="BA31" i="12"/>
  <c r="E95" i="23" s="1"/>
  <c r="AZ32" i="12"/>
  <c r="BA32" i="12"/>
  <c r="AZ33" i="12"/>
  <c r="E97" i="23" s="1"/>
  <c r="AZ34" i="12"/>
  <c r="E98" i="23" s="1"/>
  <c r="BA34" i="12"/>
  <c r="AZ35" i="12"/>
  <c r="E99" i="23" s="1"/>
  <c r="BA35" i="12"/>
  <c r="AZ36" i="12"/>
  <c r="BA36" i="12"/>
  <c r="AZ37" i="12"/>
  <c r="E101" i="23" s="1"/>
  <c r="BA37" i="12"/>
  <c r="AZ38" i="12"/>
  <c r="E102" i="23" s="1"/>
  <c r="BA38" i="12"/>
  <c r="AZ39" i="12"/>
  <c r="E103" i="23" s="1"/>
  <c r="BA39" i="12"/>
  <c r="AZ40" i="12"/>
  <c r="BA40" i="12"/>
  <c r="AZ41" i="12"/>
  <c r="E105" i="23" s="1"/>
  <c r="BA41" i="12"/>
  <c r="AZ42" i="12"/>
  <c r="E106" i="23" s="1"/>
  <c r="BA42" i="12"/>
  <c r="AZ43" i="12"/>
  <c r="E107" i="23" s="1"/>
  <c r="BA43" i="12"/>
  <c r="AZ44" i="12"/>
  <c r="E108" i="23" s="1"/>
  <c r="BA44" i="12"/>
  <c r="AZ45" i="12"/>
  <c r="E109" i="23" s="1"/>
  <c r="BA45" i="12"/>
  <c r="AZ46" i="12"/>
  <c r="E110" i="23" s="1"/>
  <c r="BA46" i="12"/>
  <c r="AZ47" i="12"/>
  <c r="E111" i="23" s="1"/>
  <c r="BA47" i="12"/>
  <c r="AZ48" i="12"/>
  <c r="E112" i="23" s="1"/>
  <c r="BA48" i="12"/>
  <c r="AZ49" i="12"/>
  <c r="E113" i="23" s="1"/>
  <c r="BA49" i="12"/>
  <c r="AZ50" i="12"/>
  <c r="E114" i="23" s="1"/>
  <c r="BA50" i="12"/>
  <c r="AZ51" i="12"/>
  <c r="E115" i="23" s="1"/>
  <c r="BA51" i="12"/>
  <c r="AZ52" i="12"/>
  <c r="E116" i="23" s="1"/>
  <c r="BA52" i="12"/>
  <c r="AZ53" i="12"/>
  <c r="E117" i="23" s="1"/>
  <c r="BA53" i="12"/>
  <c r="AZ54" i="12"/>
  <c r="E118" i="23" s="1"/>
  <c r="BA54" i="12"/>
  <c r="AZ55" i="12"/>
  <c r="E119" i="23" s="1"/>
  <c r="BA55" i="12"/>
  <c r="AZ56" i="12"/>
  <c r="E120" i="23" s="1"/>
  <c r="BA56" i="12"/>
  <c r="AZ57" i="12"/>
  <c r="E121" i="23" s="1"/>
  <c r="BA57" i="12"/>
  <c r="AZ58" i="12"/>
  <c r="E122" i="23" s="1"/>
  <c r="BA58" i="12"/>
  <c r="AZ59" i="12"/>
  <c r="BA59" i="12"/>
  <c r="AZ60" i="12"/>
  <c r="E124" i="23" s="1"/>
  <c r="BA60" i="12"/>
  <c r="AZ61" i="12"/>
  <c r="E125" i="23" s="1"/>
  <c r="BA61" i="12"/>
  <c r="AZ62" i="12"/>
  <c r="E126" i="23" s="1"/>
  <c r="BA62" i="12"/>
  <c r="AZ63" i="12"/>
  <c r="E127" i="23" s="1"/>
  <c r="BA63" i="12"/>
  <c r="AZ64" i="12"/>
  <c r="E128" i="23" s="1"/>
  <c r="BA64" i="12"/>
  <c r="AZ65" i="12"/>
  <c r="BA65" i="12"/>
  <c r="AZ66" i="12"/>
  <c r="BA66" i="12"/>
  <c r="AZ67" i="12"/>
  <c r="BA67" i="12"/>
  <c r="AZ68" i="12"/>
  <c r="E132" i="23" s="1"/>
  <c r="BA68" i="12"/>
  <c r="AZ69" i="12"/>
  <c r="E133" i="23" s="1"/>
  <c r="BA69" i="12"/>
  <c r="AZ70" i="12"/>
  <c r="E134" i="23" s="1"/>
  <c r="BA70" i="12"/>
  <c r="AZ71" i="12"/>
  <c r="E135" i="23" s="1"/>
  <c r="BA71" i="12"/>
  <c r="AZ72" i="12"/>
  <c r="BA72" i="12"/>
  <c r="AZ73" i="12"/>
  <c r="E137" i="23" s="1"/>
  <c r="BA73" i="12"/>
  <c r="AZ74" i="12"/>
  <c r="BA74" i="12"/>
  <c r="AZ75" i="12"/>
  <c r="BA75" i="12"/>
  <c r="AZ76" i="12"/>
  <c r="BA76" i="12"/>
  <c r="AZ77" i="12"/>
  <c r="BA77" i="12"/>
  <c r="AZ78" i="12"/>
  <c r="BA78" i="12"/>
  <c r="AZ79" i="12"/>
  <c r="BA79" i="12"/>
  <c r="AZ80" i="12"/>
  <c r="BA80" i="12"/>
  <c r="AZ81" i="12"/>
  <c r="BA81" i="12"/>
  <c r="AZ82" i="12"/>
  <c r="BA82" i="12"/>
  <c r="P13" i="11"/>
  <c r="B15" i="11"/>
  <c r="B16" i="11"/>
  <c r="F25" i="11"/>
  <c r="F30" i="11" s="1"/>
  <c r="H25" i="11"/>
  <c r="H30" i="11" s="1"/>
  <c r="I25" i="11"/>
  <c r="I30" i="11" s="1"/>
  <c r="I32" i="11" s="1"/>
  <c r="I34" i="11" s="1"/>
  <c r="T22" i="11" s="1"/>
  <c r="J25" i="11"/>
  <c r="J30" i="11" s="1"/>
  <c r="J32" i="11" s="1"/>
  <c r="J34" i="11" s="1"/>
  <c r="T23" i="11" s="1"/>
  <c r="K25" i="11"/>
  <c r="K30" i="11" s="1"/>
  <c r="K32" i="11" s="1"/>
  <c r="K34" i="11" s="1"/>
  <c r="T24" i="11" s="1"/>
  <c r="L25" i="11"/>
  <c r="L30" i="11" s="1"/>
  <c r="L32" i="11" s="1"/>
  <c r="L34" i="11" s="1"/>
  <c r="T25" i="11" s="1"/>
  <c r="M25" i="11"/>
  <c r="M30" i="11" s="1"/>
  <c r="M32" i="11" s="1"/>
  <c r="M34" i="11" s="1"/>
  <c r="T26" i="11" s="1"/>
  <c r="N25" i="11"/>
  <c r="N30" i="11" s="1"/>
  <c r="N32" i="11" s="1"/>
  <c r="N34" i="11" s="1"/>
  <c r="T27" i="11" s="1"/>
  <c r="O25" i="11"/>
  <c r="O30" i="11" s="1"/>
  <c r="O32" i="11" s="1"/>
  <c r="O34" i="11" s="1"/>
  <c r="T28" i="11" s="1"/>
  <c r="P25" i="11"/>
  <c r="P30" i="11" s="1"/>
  <c r="P32" i="11" s="1"/>
  <c r="P34" i="11" s="1"/>
  <c r="T29" i="11" s="1"/>
  <c r="Q25" i="11"/>
  <c r="Q30" i="11" s="1"/>
  <c r="T20" i="11"/>
  <c r="P10" i="10"/>
  <c r="B12" i="10"/>
  <c r="B13" i="10"/>
  <c r="O16" i="10"/>
  <c r="P16" i="10"/>
  <c r="Q16" i="10"/>
  <c r="F26" i="10"/>
  <c r="F34" i="10" s="1"/>
  <c r="G26" i="10"/>
  <c r="G34" i="10" s="1"/>
  <c r="H26" i="10"/>
  <c r="H34" i="10" s="1"/>
  <c r="I26" i="10"/>
  <c r="I34" i="10" s="1"/>
  <c r="J26" i="10"/>
  <c r="J34" i="10" s="1"/>
  <c r="L26" i="10"/>
  <c r="L34" i="10" s="1"/>
  <c r="M26" i="10"/>
  <c r="M34" i="10" s="1"/>
  <c r="N26" i="10"/>
  <c r="N34" i="10" s="1"/>
  <c r="O26" i="10"/>
  <c r="O34" i="10" s="1"/>
  <c r="P26" i="10"/>
  <c r="P34" i="10" s="1"/>
  <c r="Q26" i="10"/>
  <c r="Q34" i="10" s="1"/>
  <c r="F33" i="10"/>
  <c r="G33" i="10"/>
  <c r="M33" i="10"/>
  <c r="N33" i="10"/>
  <c r="O33" i="10"/>
  <c r="P33" i="10"/>
  <c r="Q33" i="10"/>
  <c r="F35" i="10"/>
  <c r="G35" i="10"/>
  <c r="H35" i="10"/>
  <c r="I35" i="10"/>
  <c r="J35" i="10"/>
  <c r="L35" i="10"/>
  <c r="M35" i="10"/>
  <c r="N35" i="10"/>
  <c r="O35" i="10"/>
  <c r="P35" i="10"/>
  <c r="Q35" i="10"/>
  <c r="B11" i="9"/>
  <c r="B12" i="9"/>
  <c r="L5" i="7"/>
  <c r="T19" i="7"/>
  <c r="U19" i="7" s="1"/>
  <c r="V19" i="7" s="1"/>
  <c r="W19" i="7" s="1"/>
  <c r="X19" i="7" s="1"/>
  <c r="Y19" i="7" s="1"/>
  <c r="Z19" i="7" s="1"/>
  <c r="T20" i="7"/>
  <c r="E123" i="23"/>
  <c r="K5" i="23"/>
  <c r="E91" i="23"/>
  <c r="E46" i="15"/>
  <c r="M45" i="17"/>
  <c r="M44" i="17"/>
  <c r="M43" i="17"/>
  <c r="E47" i="15"/>
  <c r="E66" i="20"/>
  <c r="E45" i="15"/>
  <c r="E64" i="20"/>
  <c r="E43" i="15"/>
  <c r="E62" i="20"/>
  <c r="E60" i="20"/>
  <c r="E40" i="15"/>
  <c r="E59" i="20"/>
  <c r="F20" i="18"/>
  <c r="K24" i="17"/>
  <c r="I25" i="23" s="1"/>
  <c r="K21" i="17"/>
  <c r="I22" i="23" s="1"/>
  <c r="K19" i="17"/>
  <c r="I20" i="23" s="1"/>
  <c r="M27" i="17" l="1"/>
  <c r="M21" i="17"/>
  <c r="M24" i="17"/>
  <c r="E58" i="20"/>
  <c r="D94" i="23"/>
  <c r="D226" i="23" s="1"/>
  <c r="K226" i="23" s="1"/>
  <c r="K289" i="23" s="1"/>
  <c r="D134" i="23"/>
  <c r="BQ616" i="23"/>
  <c r="BQ617" i="23"/>
  <c r="BQ619" i="23"/>
  <c r="BM616" i="23"/>
  <c r="BM619" i="23"/>
  <c r="BM617" i="23"/>
  <c r="BI616" i="23"/>
  <c r="BI619" i="23"/>
  <c r="BI617" i="23"/>
  <c r="BE616" i="23"/>
  <c r="BE619" i="23"/>
  <c r="BE618" i="23"/>
  <c r="BA616" i="23"/>
  <c r="BA619" i="23"/>
  <c r="BA618" i="23"/>
  <c r="AW616" i="23"/>
  <c r="AW619" i="23"/>
  <c r="AW618" i="23"/>
  <c r="AS619" i="23"/>
  <c r="AS618" i="23"/>
  <c r="AS617" i="23"/>
  <c r="AO617" i="23"/>
  <c r="AO619" i="23"/>
  <c r="AO618" i="23"/>
  <c r="AK619" i="23"/>
  <c r="AK617" i="23"/>
  <c r="AK618" i="23"/>
  <c r="AG616" i="23"/>
  <c r="AG619" i="23"/>
  <c r="AG618" i="23"/>
  <c r="AG617" i="23"/>
  <c r="AC616" i="23"/>
  <c r="AC617" i="23"/>
  <c r="AC619" i="23"/>
  <c r="AC618" i="23"/>
  <c r="Y616" i="23"/>
  <c r="Y619" i="23"/>
  <c r="Y617" i="23"/>
  <c r="Y618" i="23"/>
  <c r="U616" i="23"/>
  <c r="U619" i="23"/>
  <c r="U618" i="23"/>
  <c r="U617" i="23"/>
  <c r="Q616" i="23"/>
  <c r="Q617" i="23"/>
  <c r="Q619" i="23"/>
  <c r="Q618" i="23"/>
  <c r="M616" i="23"/>
  <c r="M619" i="23"/>
  <c r="M617" i="23"/>
  <c r="M618" i="23"/>
  <c r="CD617" i="23"/>
  <c r="CD616" i="23"/>
  <c r="CD618" i="23"/>
  <c r="BZ617" i="23"/>
  <c r="BZ616" i="23"/>
  <c r="BZ618" i="23"/>
  <c r="BV617" i="23"/>
  <c r="BV618" i="23"/>
  <c r="BV616" i="23"/>
  <c r="BP619" i="23"/>
  <c r="BP617" i="23"/>
  <c r="BP616" i="23"/>
  <c r="BL619" i="23"/>
  <c r="BL616" i="23"/>
  <c r="BL617" i="23"/>
  <c r="BH619" i="23"/>
  <c r="BH617" i="23"/>
  <c r="BH616" i="23"/>
  <c r="BD619" i="23"/>
  <c r="BD616" i="23"/>
  <c r="BD618" i="23"/>
  <c r="AZ619" i="23"/>
  <c r="AZ618" i="23"/>
  <c r="AZ616" i="23"/>
  <c r="AV619" i="23"/>
  <c r="AV618" i="23"/>
  <c r="AV616" i="23"/>
  <c r="AR619" i="23"/>
  <c r="AR618" i="23"/>
  <c r="AR617" i="23"/>
  <c r="AN619" i="23"/>
  <c r="AN618" i="23"/>
  <c r="AN617" i="23"/>
  <c r="AJ619" i="23"/>
  <c r="AJ618" i="23"/>
  <c r="AJ617" i="23"/>
  <c r="AF619" i="23"/>
  <c r="AF616" i="23"/>
  <c r="AF618" i="23"/>
  <c r="AF617" i="23"/>
  <c r="AB619" i="23"/>
  <c r="AB618" i="23"/>
  <c r="AB617" i="23"/>
  <c r="AB616" i="23"/>
  <c r="X619" i="23"/>
  <c r="X616" i="23"/>
  <c r="X618" i="23"/>
  <c r="X617" i="23"/>
  <c r="T619" i="23"/>
  <c r="T618" i="23"/>
  <c r="T617" i="23"/>
  <c r="T616" i="23"/>
  <c r="P619" i="23"/>
  <c r="P616" i="23"/>
  <c r="P618" i="23"/>
  <c r="P617" i="23"/>
  <c r="L619" i="23"/>
  <c r="L618" i="23"/>
  <c r="L617" i="23"/>
  <c r="L616" i="23"/>
  <c r="L615" i="23"/>
  <c r="CC616" i="23"/>
  <c r="CC617" i="23"/>
  <c r="CC618" i="23"/>
  <c r="BY616" i="23"/>
  <c r="BY618" i="23"/>
  <c r="BY617" i="23"/>
  <c r="BU616" i="23"/>
  <c r="BU617" i="23"/>
  <c r="BU618" i="23"/>
  <c r="BO617" i="23"/>
  <c r="BO619" i="23"/>
  <c r="BO616" i="23"/>
  <c r="BK619" i="23"/>
  <c r="BK617" i="23"/>
  <c r="BK616" i="23"/>
  <c r="BG617" i="23"/>
  <c r="BG616" i="23"/>
  <c r="BG619" i="23"/>
  <c r="BC618" i="23"/>
  <c r="BC619" i="23"/>
  <c r="BC616" i="23"/>
  <c r="AY618" i="23"/>
  <c r="AY619" i="23"/>
  <c r="AY616" i="23"/>
  <c r="AU618" i="23"/>
  <c r="AU616" i="23"/>
  <c r="AU619" i="23"/>
  <c r="AQ618" i="23"/>
  <c r="AQ617" i="23"/>
  <c r="AQ619" i="23"/>
  <c r="AM618" i="23"/>
  <c r="AM619" i="23"/>
  <c r="AM617" i="23"/>
  <c r="AI618" i="23"/>
  <c r="AI617" i="23"/>
  <c r="AI619" i="23"/>
  <c r="AE618" i="23"/>
  <c r="AE617" i="23"/>
  <c r="AE619" i="23"/>
  <c r="AE616" i="23"/>
  <c r="AA618" i="23"/>
  <c r="AA619" i="23"/>
  <c r="AA617" i="23"/>
  <c r="AA616" i="23"/>
  <c r="W618" i="23"/>
  <c r="W617" i="23"/>
  <c r="W616" i="23"/>
  <c r="W619" i="23"/>
  <c r="S618" i="23"/>
  <c r="S617" i="23"/>
  <c r="S619" i="23"/>
  <c r="S616" i="23"/>
  <c r="O618" i="23"/>
  <c r="O619" i="23"/>
  <c r="O617" i="23"/>
  <c r="O616" i="23"/>
  <c r="CB618" i="23"/>
  <c r="CB617" i="23"/>
  <c r="CB616" i="23"/>
  <c r="BX616" i="23"/>
  <c r="BX618" i="23"/>
  <c r="BX617" i="23"/>
  <c r="BT618" i="23"/>
  <c r="BT616" i="23"/>
  <c r="BT617" i="23"/>
  <c r="BR617" i="23"/>
  <c r="BR616" i="23"/>
  <c r="BR619" i="23"/>
  <c r="BN617" i="23"/>
  <c r="BN616" i="23"/>
  <c r="BN619" i="23"/>
  <c r="BJ617" i="23"/>
  <c r="BJ616" i="23"/>
  <c r="BJ619" i="23"/>
  <c r="BF616" i="23"/>
  <c r="BF619" i="23"/>
  <c r="BF618" i="23"/>
  <c r="BB616" i="23"/>
  <c r="BB618" i="23"/>
  <c r="BB619" i="23"/>
  <c r="AX618" i="23"/>
  <c r="AX616" i="23"/>
  <c r="AX619" i="23"/>
  <c r="AT617" i="23"/>
  <c r="AT618" i="23"/>
  <c r="AT619" i="23"/>
  <c r="AP617" i="23"/>
  <c r="AP619" i="23"/>
  <c r="AP618" i="23"/>
  <c r="AL617" i="23"/>
  <c r="AL618" i="23"/>
  <c r="AL619" i="23"/>
  <c r="AH617" i="23"/>
  <c r="AH618" i="23"/>
  <c r="AH616" i="23"/>
  <c r="AH619" i="23"/>
  <c r="AD617" i="23"/>
  <c r="AD616" i="23"/>
  <c r="AD619" i="23"/>
  <c r="AD618" i="23"/>
  <c r="Z617" i="23"/>
  <c r="Z616" i="23"/>
  <c r="Z618" i="23"/>
  <c r="Z619" i="23"/>
  <c r="V617" i="23"/>
  <c r="V618" i="23"/>
  <c r="V616" i="23"/>
  <c r="V619" i="23"/>
  <c r="R617" i="23"/>
  <c r="R616" i="23"/>
  <c r="R619" i="23"/>
  <c r="R618" i="23"/>
  <c r="N617" i="23"/>
  <c r="N616" i="23"/>
  <c r="N618" i="23"/>
  <c r="N619" i="23"/>
  <c r="CA618" i="23"/>
  <c r="CA617" i="23"/>
  <c r="CA616" i="23"/>
  <c r="BW618" i="23"/>
  <c r="BW617" i="23"/>
  <c r="BW616" i="23"/>
  <c r="BS618" i="23"/>
  <c r="BS617" i="23"/>
  <c r="BS616" i="23"/>
  <c r="K134" i="23"/>
  <c r="K597" i="23" s="1"/>
  <c r="E143" i="23"/>
  <c r="E131" i="23"/>
  <c r="E129" i="23"/>
  <c r="F693" i="23"/>
  <c r="E693" i="23"/>
  <c r="F673" i="23"/>
  <c r="E673" i="23"/>
  <c r="E669" i="23"/>
  <c r="F669" i="23"/>
  <c r="E665" i="23"/>
  <c r="F665" i="23"/>
  <c r="F661" i="23"/>
  <c r="E661" i="23"/>
  <c r="F653" i="23"/>
  <c r="E653" i="23"/>
  <c r="BQ615" i="23"/>
  <c r="BQ614" i="23"/>
  <c r="BM615" i="23"/>
  <c r="BM614" i="23"/>
  <c r="BI615" i="23"/>
  <c r="BI614" i="23"/>
  <c r="BE614" i="23"/>
  <c r="BE615" i="23"/>
  <c r="BA615" i="23"/>
  <c r="BA614" i="23"/>
  <c r="AW615" i="23"/>
  <c r="AW614" i="23"/>
  <c r="AS615" i="23"/>
  <c r="AS614" i="23"/>
  <c r="AO614" i="23"/>
  <c r="AO615" i="23"/>
  <c r="AK615" i="23"/>
  <c r="AK614" i="23"/>
  <c r="AG614" i="23"/>
  <c r="AC614" i="23"/>
  <c r="Y614" i="23"/>
  <c r="U615" i="23"/>
  <c r="Q615" i="23"/>
  <c r="M615" i="23"/>
  <c r="CD614" i="23"/>
  <c r="CD615" i="23"/>
  <c r="BZ614" i="23"/>
  <c r="BZ615" i="23"/>
  <c r="BV614" i="23"/>
  <c r="BV615" i="23"/>
  <c r="E694" i="23"/>
  <c r="F694" i="23"/>
  <c r="F674" i="23"/>
  <c r="E674" i="23"/>
  <c r="E670" i="23"/>
  <c r="F670" i="23"/>
  <c r="F666" i="23"/>
  <c r="E666" i="23"/>
  <c r="E662" i="23"/>
  <c r="F662" i="23"/>
  <c r="E650" i="23"/>
  <c r="F650" i="23"/>
  <c r="E639" i="23"/>
  <c r="F639" i="23"/>
  <c r="BP614" i="23"/>
  <c r="BP615" i="23"/>
  <c r="BL615" i="23"/>
  <c r="BL614" i="23"/>
  <c r="BH615" i="23"/>
  <c r="BH614" i="23"/>
  <c r="BD615" i="23"/>
  <c r="BD614" i="23"/>
  <c r="AZ614" i="23"/>
  <c r="AZ615" i="23"/>
  <c r="AV615" i="23"/>
  <c r="AV614" i="23"/>
  <c r="AR615" i="23"/>
  <c r="AR614" i="23"/>
  <c r="AN615" i="23"/>
  <c r="AN614" i="23"/>
  <c r="AJ614" i="23"/>
  <c r="AJ615" i="23"/>
  <c r="AF614" i="23"/>
  <c r="AB614" i="23"/>
  <c r="X614" i="23"/>
  <c r="T615" i="23"/>
  <c r="P615" i="23"/>
  <c r="CC615" i="23"/>
  <c r="CC614" i="23"/>
  <c r="BY615" i="23"/>
  <c r="BY614" i="23"/>
  <c r="BU614" i="23"/>
  <c r="BU615" i="23"/>
  <c r="M36" i="10"/>
  <c r="E104" i="23"/>
  <c r="E100" i="23"/>
  <c r="E671" i="23"/>
  <c r="F671" i="23"/>
  <c r="F667" i="23"/>
  <c r="E667" i="23"/>
  <c r="E663" i="23"/>
  <c r="F663" i="23"/>
  <c r="E651" i="23"/>
  <c r="F651" i="23"/>
  <c r="BO615" i="23"/>
  <c r="BO614" i="23"/>
  <c r="BK615" i="23"/>
  <c r="BK614" i="23"/>
  <c r="BG615" i="23"/>
  <c r="BG614" i="23"/>
  <c r="BC615" i="23"/>
  <c r="BC614" i="23"/>
  <c r="AY615" i="23"/>
  <c r="AY614" i="23"/>
  <c r="AU615" i="23"/>
  <c r="AU614" i="23"/>
  <c r="AQ615" i="23"/>
  <c r="AQ614" i="23"/>
  <c r="AM615" i="23"/>
  <c r="AM614" i="23"/>
  <c r="AI615" i="23"/>
  <c r="AI614" i="23"/>
  <c r="AE614" i="23"/>
  <c r="AA614" i="23"/>
  <c r="W614" i="23"/>
  <c r="S615" i="23"/>
  <c r="O615" i="23"/>
  <c r="CB615" i="23"/>
  <c r="CB614" i="23"/>
  <c r="BX615" i="23"/>
  <c r="BX614" i="23"/>
  <c r="BT615" i="23"/>
  <c r="BT614" i="23"/>
  <c r="E692" i="23"/>
  <c r="F692" i="23"/>
  <c r="E672" i="23"/>
  <c r="F672" i="23"/>
  <c r="F668" i="23"/>
  <c r="E668" i="23"/>
  <c r="E664" i="23"/>
  <c r="F664" i="23"/>
  <c r="E660" i="23"/>
  <c r="F660" i="23"/>
  <c r="F652" i="23"/>
  <c r="E652" i="23"/>
  <c r="BR614" i="23"/>
  <c r="BR615" i="23"/>
  <c r="BN614" i="23"/>
  <c r="BN615" i="23"/>
  <c r="BJ614" i="23"/>
  <c r="BJ615" i="23"/>
  <c r="BF614" i="23"/>
  <c r="BF615" i="23"/>
  <c r="BB614" i="23"/>
  <c r="BB615" i="23"/>
  <c r="AX614" i="23"/>
  <c r="AX615" i="23"/>
  <c r="AT614" i="23"/>
  <c r="AT615" i="23"/>
  <c r="AP614" i="23"/>
  <c r="AP615" i="23"/>
  <c r="AL614" i="23"/>
  <c r="AL615" i="23"/>
  <c r="AH614" i="23"/>
  <c r="AD614" i="23"/>
  <c r="Z614" i="23"/>
  <c r="V615" i="23"/>
  <c r="R615" i="23"/>
  <c r="N615" i="23"/>
  <c r="CA615" i="23"/>
  <c r="CA614" i="23"/>
  <c r="BW615" i="23"/>
  <c r="BW614" i="23"/>
  <c r="BS615" i="23"/>
  <c r="BS614" i="23"/>
  <c r="M46" i="17"/>
  <c r="E638" i="23"/>
  <c r="F638" i="23"/>
  <c r="E636" i="23"/>
  <c r="F636" i="23"/>
  <c r="E637" i="23"/>
  <c r="F637" i="23"/>
  <c r="E649" i="23"/>
  <c r="F649" i="23"/>
  <c r="F646" i="23"/>
  <c r="E646" i="23"/>
  <c r="E644" i="23"/>
  <c r="F644" i="23"/>
  <c r="E642" i="23"/>
  <c r="F642" i="23"/>
  <c r="E640" i="23"/>
  <c r="F640" i="23"/>
  <c r="E648" i="23"/>
  <c r="F648" i="23"/>
  <c r="F647" i="23"/>
  <c r="E647" i="23"/>
  <c r="E645" i="23"/>
  <c r="F645" i="23"/>
  <c r="F643" i="23"/>
  <c r="E643" i="23"/>
  <c r="E641" i="23"/>
  <c r="F641" i="23"/>
  <c r="F659" i="23"/>
  <c r="E659" i="23"/>
  <c r="F657" i="23"/>
  <c r="E657" i="23"/>
  <c r="E655" i="23"/>
  <c r="F655" i="23"/>
  <c r="E658" i="23"/>
  <c r="F658" i="23"/>
  <c r="E656" i="23"/>
  <c r="F656" i="23"/>
  <c r="F654" i="23"/>
  <c r="E654" i="23"/>
  <c r="E691" i="23"/>
  <c r="F691" i="23"/>
  <c r="E689" i="23"/>
  <c r="F689" i="23"/>
  <c r="F687" i="23"/>
  <c r="E687" i="23"/>
  <c r="E685" i="23"/>
  <c r="F685" i="23"/>
  <c r="E683" i="23"/>
  <c r="F683" i="23"/>
  <c r="E681" i="23"/>
  <c r="F681" i="23"/>
  <c r="F679" i="23"/>
  <c r="E679" i="23"/>
  <c r="E677" i="23"/>
  <c r="F677" i="23"/>
  <c r="E675" i="23"/>
  <c r="F675" i="23"/>
  <c r="E690" i="23"/>
  <c r="F690" i="23"/>
  <c r="E688" i="23"/>
  <c r="F688" i="23"/>
  <c r="E686" i="23"/>
  <c r="F686" i="23"/>
  <c r="F684" i="23"/>
  <c r="E684" i="23"/>
  <c r="E682" i="23"/>
  <c r="F682" i="23"/>
  <c r="E680" i="23"/>
  <c r="F680" i="23"/>
  <c r="E678" i="23"/>
  <c r="F678" i="23"/>
  <c r="F676" i="23"/>
  <c r="E676" i="23"/>
  <c r="E61" i="20"/>
  <c r="K36" i="10"/>
  <c r="O36" i="10"/>
  <c r="J36" i="10"/>
  <c r="D118" i="23"/>
  <c r="J118" i="23" s="1"/>
  <c r="E68" i="20"/>
  <c r="E63" i="20"/>
  <c r="G49" i="20"/>
  <c r="J134" i="23"/>
  <c r="E141" i="23"/>
  <c r="E139" i="23"/>
  <c r="E130" i="23"/>
  <c r="D96" i="23"/>
  <c r="D228" i="23" s="1"/>
  <c r="K228" i="23" s="1"/>
  <c r="K291" i="23" s="1"/>
  <c r="I15" i="13"/>
  <c r="J15" i="13" s="1"/>
  <c r="K15" i="13" s="1"/>
  <c r="J16" i="13" s="1"/>
  <c r="H17" i="15" s="1"/>
  <c r="I36" i="10"/>
  <c r="G48" i="20"/>
  <c r="Q36" i="10"/>
  <c r="L36" i="10"/>
  <c r="D142" i="23"/>
  <c r="D126" i="23"/>
  <c r="D108" i="23"/>
  <c r="AD5" i="23"/>
  <c r="D266" i="23"/>
  <c r="E144" i="23"/>
  <c r="E142" i="23"/>
  <c r="E140" i="23"/>
  <c r="E138" i="23"/>
  <c r="E136" i="23"/>
  <c r="E94" i="23"/>
  <c r="K94" i="23" s="1"/>
  <c r="K557" i="23" s="1"/>
  <c r="E90" i="23"/>
  <c r="E88" i="23"/>
  <c r="D102" i="23"/>
  <c r="E67" i="20"/>
  <c r="J66" i="23"/>
  <c r="I66" i="23"/>
  <c r="J64" i="23"/>
  <c r="K64" i="23" s="1"/>
  <c r="I64" i="23"/>
  <c r="J67" i="23"/>
  <c r="K67" i="23" s="1"/>
  <c r="I67" i="23"/>
  <c r="J65" i="23"/>
  <c r="K65" i="23" s="1"/>
  <c r="I65" i="23"/>
  <c r="J63" i="23"/>
  <c r="K63" i="23" s="1"/>
  <c r="I63" i="23"/>
  <c r="M54" i="17"/>
  <c r="M59" i="17" s="1"/>
  <c r="I55" i="23"/>
  <c r="M50" i="17"/>
  <c r="M51" i="17" s="1"/>
  <c r="I51" i="23"/>
  <c r="M30" i="17"/>
  <c r="I31" i="23"/>
  <c r="D146" i="23"/>
  <c r="D144" i="23"/>
  <c r="D140" i="23"/>
  <c r="D138" i="23"/>
  <c r="D270" i="23" s="1"/>
  <c r="K270" i="23" s="1"/>
  <c r="K333" i="23" s="1"/>
  <c r="D136" i="23"/>
  <c r="D132" i="23"/>
  <c r="D130" i="23"/>
  <c r="D128" i="23"/>
  <c r="D124" i="23"/>
  <c r="D122" i="23"/>
  <c r="D254" i="23" s="1"/>
  <c r="K254" i="23" s="1"/>
  <c r="K317" i="23" s="1"/>
  <c r="D120" i="23"/>
  <c r="D114" i="23"/>
  <c r="D112" i="23"/>
  <c r="D110" i="23"/>
  <c r="D106" i="23"/>
  <c r="D104" i="23"/>
  <c r="D236" i="23" s="1"/>
  <c r="M39" i="17"/>
  <c r="I40" i="23"/>
  <c r="M38" i="17"/>
  <c r="I39" i="23"/>
  <c r="M37" i="17"/>
  <c r="J38" i="23" s="1"/>
  <c r="I38" i="23"/>
  <c r="BS50" i="23"/>
  <c r="BU50" i="23"/>
  <c r="BW50" i="23"/>
  <c r="BY50" i="23"/>
  <c r="CA50" i="23"/>
  <c r="CC50" i="23"/>
  <c r="BT50" i="23"/>
  <c r="BX50" i="23"/>
  <c r="CB50" i="23"/>
  <c r="BV50" i="23"/>
  <c r="BZ50" i="23"/>
  <c r="CD50" i="23"/>
  <c r="AU48" i="23"/>
  <c r="AW48" i="23"/>
  <c r="AY48" i="23"/>
  <c r="BA48" i="23"/>
  <c r="BC48" i="23"/>
  <c r="BE48" i="23"/>
  <c r="BG48" i="23"/>
  <c r="BI48" i="23"/>
  <c r="BK48" i="23"/>
  <c r="BM48" i="23"/>
  <c r="BO48" i="23"/>
  <c r="BQ48" i="23"/>
  <c r="BS48" i="23"/>
  <c r="BU48" i="23"/>
  <c r="BW48" i="23"/>
  <c r="BY48" i="23"/>
  <c r="CA48" i="23"/>
  <c r="CC48" i="23"/>
  <c r="AX48" i="23"/>
  <c r="BB48" i="23"/>
  <c r="BF48" i="23"/>
  <c r="BJ48" i="23"/>
  <c r="BN48" i="23"/>
  <c r="BR48" i="23"/>
  <c r="BV48" i="23"/>
  <c r="BZ48" i="23"/>
  <c r="CD48" i="23"/>
  <c r="AV48" i="23"/>
  <c r="AZ48" i="23"/>
  <c r="BD48" i="23"/>
  <c r="BH48" i="23"/>
  <c r="BL48" i="23"/>
  <c r="BP48" i="23"/>
  <c r="BT48" i="23"/>
  <c r="BX48" i="23"/>
  <c r="CB48" i="23"/>
  <c r="J40" i="23"/>
  <c r="L40" i="23" s="1"/>
  <c r="AB40" i="23"/>
  <c r="AJ40" i="23"/>
  <c r="AR40" i="23"/>
  <c r="AZ40" i="23"/>
  <c r="BH40" i="23"/>
  <c r="BL40" i="23"/>
  <c r="BP40" i="23"/>
  <c r="BT40" i="23"/>
  <c r="BX40" i="23"/>
  <c r="CB40" i="23"/>
  <c r="K40" i="23"/>
  <c r="S40" i="23"/>
  <c r="AA40" i="23"/>
  <c r="AI40" i="23"/>
  <c r="AQ40" i="23"/>
  <c r="AY40" i="23"/>
  <c r="BG40" i="23"/>
  <c r="BO40" i="23"/>
  <c r="BW40" i="23"/>
  <c r="M40" i="23"/>
  <c r="U40" i="23"/>
  <c r="AC40" i="23"/>
  <c r="AK40" i="23"/>
  <c r="AS40" i="23"/>
  <c r="BA40" i="23"/>
  <c r="BI40" i="23"/>
  <c r="BQ40" i="23"/>
  <c r="BY40" i="23"/>
  <c r="BT31" i="23"/>
  <c r="BV31" i="23"/>
  <c r="BX31" i="23"/>
  <c r="BZ31" i="23"/>
  <c r="CB31" i="23"/>
  <c r="CD31" i="23"/>
  <c r="BS31" i="23"/>
  <c r="BU31" i="23"/>
  <c r="BW31" i="23"/>
  <c r="BY31" i="23"/>
  <c r="CA31" i="23"/>
  <c r="CC31" i="23"/>
  <c r="J29" i="23"/>
  <c r="N29" i="23" s="1"/>
  <c r="BN29" i="23"/>
  <c r="CD29" i="23"/>
  <c r="U29" i="23"/>
  <c r="AA29" i="23"/>
  <c r="AK29" i="23"/>
  <c r="AQ29" i="23"/>
  <c r="BA29" i="23"/>
  <c r="BG29" i="23"/>
  <c r="BQ29" i="23"/>
  <c r="BW29" i="23"/>
  <c r="J27" i="23"/>
  <c r="L27" i="23" s="1"/>
  <c r="K27" i="23"/>
  <c r="J25" i="23"/>
  <c r="AZ25" i="23"/>
  <c r="BY25" i="23"/>
  <c r="BT55" i="23"/>
  <c r="BV55" i="23"/>
  <c r="BX55" i="23"/>
  <c r="BZ55" i="23"/>
  <c r="CB55" i="23"/>
  <c r="CD55" i="23"/>
  <c r="BS55" i="23"/>
  <c r="BU55" i="23"/>
  <c r="BW55" i="23"/>
  <c r="BY55" i="23"/>
  <c r="CA55" i="23"/>
  <c r="CC55" i="23"/>
  <c r="BH49" i="23"/>
  <c r="BJ49" i="23"/>
  <c r="BL49" i="23"/>
  <c r="BN49" i="23"/>
  <c r="BP49" i="23"/>
  <c r="BR49" i="23"/>
  <c r="BT49" i="23"/>
  <c r="BV49" i="23"/>
  <c r="BX49" i="23"/>
  <c r="BZ49" i="23"/>
  <c r="CB49" i="23"/>
  <c r="CD49" i="23"/>
  <c r="BG49" i="23"/>
  <c r="BK49" i="23"/>
  <c r="BO49" i="23"/>
  <c r="BS49" i="23"/>
  <c r="BW49" i="23"/>
  <c r="CA49" i="23"/>
  <c r="BI49" i="23"/>
  <c r="BM49" i="23"/>
  <c r="BQ49" i="23"/>
  <c r="BU49" i="23"/>
  <c r="BY49" i="23"/>
  <c r="CC49" i="23"/>
  <c r="J39" i="23"/>
  <c r="L39" i="23" s="1"/>
  <c r="T39" i="23"/>
  <c r="X39" i="23"/>
  <c r="AB39" i="23"/>
  <c r="AF39" i="23"/>
  <c r="AJ39" i="23"/>
  <c r="AN39" i="23"/>
  <c r="AR39" i="23"/>
  <c r="AV39" i="23"/>
  <c r="AZ39" i="23"/>
  <c r="BD39" i="23"/>
  <c r="BH39" i="23"/>
  <c r="BL39" i="23"/>
  <c r="BP39" i="23"/>
  <c r="BT39" i="23"/>
  <c r="M39" i="23"/>
  <c r="Q39" i="23"/>
  <c r="U39" i="23"/>
  <c r="Y39" i="23"/>
  <c r="AC39" i="23"/>
  <c r="AG39" i="23"/>
  <c r="AK39" i="23"/>
  <c r="AO39" i="23"/>
  <c r="AS39" i="23"/>
  <c r="AW39" i="23"/>
  <c r="BA39" i="23"/>
  <c r="BE39" i="23"/>
  <c r="BI39" i="23"/>
  <c r="BM39" i="23"/>
  <c r="BQ39" i="23"/>
  <c r="BU39" i="23"/>
  <c r="BY39" i="23"/>
  <c r="CC39" i="23"/>
  <c r="CD39" i="23"/>
  <c r="BX39" i="23"/>
  <c r="J30" i="23"/>
  <c r="M30" i="23" s="1"/>
  <c r="Q30" i="23"/>
  <c r="S30" i="23"/>
  <c r="Y30" i="23"/>
  <c r="AA30" i="23"/>
  <c r="AC30" i="23"/>
  <c r="AE30" i="23"/>
  <c r="AG30" i="23"/>
  <c r="AI30" i="23"/>
  <c r="AK30" i="23"/>
  <c r="AM30" i="23"/>
  <c r="AO30" i="23"/>
  <c r="AQ30" i="23"/>
  <c r="AS30" i="23"/>
  <c r="AU30" i="23"/>
  <c r="AW30" i="23"/>
  <c r="AY30" i="23"/>
  <c r="BA30" i="23"/>
  <c r="BC30" i="23"/>
  <c r="BE30" i="23"/>
  <c r="BG30" i="23"/>
  <c r="BI30" i="23"/>
  <c r="BK30" i="23"/>
  <c r="BM30" i="23"/>
  <c r="BO30" i="23"/>
  <c r="BQ30" i="23"/>
  <c r="BS30" i="23"/>
  <c r="BU30" i="23"/>
  <c r="BW30" i="23"/>
  <c r="BY30" i="23"/>
  <c r="CA30" i="23"/>
  <c r="CC30" i="23"/>
  <c r="L30" i="23"/>
  <c r="N30" i="23"/>
  <c r="P30" i="23"/>
  <c r="R30" i="23"/>
  <c r="T30" i="23"/>
  <c r="V30" i="23"/>
  <c r="X30" i="23"/>
  <c r="Z30" i="23"/>
  <c r="AB30" i="23"/>
  <c r="AD30" i="23"/>
  <c r="AF30" i="23"/>
  <c r="AH30" i="23"/>
  <c r="AJ30" i="23"/>
  <c r="AL30" i="23"/>
  <c r="AN30" i="23"/>
  <c r="AP30" i="23"/>
  <c r="AR30" i="23"/>
  <c r="AT30" i="23"/>
  <c r="AV30" i="23"/>
  <c r="AX30" i="23"/>
  <c r="AZ30" i="23"/>
  <c r="BB30" i="23"/>
  <c r="BD30" i="23"/>
  <c r="BF30" i="23"/>
  <c r="BH30" i="23"/>
  <c r="BJ30" i="23"/>
  <c r="BL30" i="23"/>
  <c r="BN30" i="23"/>
  <c r="BP30" i="23"/>
  <c r="BR30" i="23"/>
  <c r="BT30" i="23"/>
  <c r="BV30" i="23"/>
  <c r="BX30" i="23"/>
  <c r="BZ30" i="23"/>
  <c r="CB30" i="23"/>
  <c r="CD30" i="23"/>
  <c r="K30" i="23"/>
  <c r="J28" i="23"/>
  <c r="M28" i="23" s="1"/>
  <c r="Q28" i="23"/>
  <c r="AA28" i="23"/>
  <c r="AE28" i="23"/>
  <c r="AG28" i="23"/>
  <c r="AI28" i="23"/>
  <c r="AK28" i="23"/>
  <c r="AM28" i="23"/>
  <c r="AO28" i="23"/>
  <c r="AQ28" i="23"/>
  <c r="AS28" i="23"/>
  <c r="AU28" i="23"/>
  <c r="AW28" i="23"/>
  <c r="AY28" i="23"/>
  <c r="BA28" i="23"/>
  <c r="BC28" i="23"/>
  <c r="BE28" i="23"/>
  <c r="BG28" i="23"/>
  <c r="BI28" i="23"/>
  <c r="BK28" i="23"/>
  <c r="BM28" i="23"/>
  <c r="BO28" i="23"/>
  <c r="BQ28" i="23"/>
  <c r="BS28" i="23"/>
  <c r="BU28" i="23"/>
  <c r="BW28" i="23"/>
  <c r="BY28" i="23"/>
  <c r="CA28" i="23"/>
  <c r="CC28" i="23"/>
  <c r="L28" i="23"/>
  <c r="N28" i="23"/>
  <c r="P28" i="23"/>
  <c r="R28" i="23"/>
  <c r="T28" i="23"/>
  <c r="V28" i="23"/>
  <c r="X28" i="23"/>
  <c r="Z28" i="23"/>
  <c r="AB28" i="23"/>
  <c r="AD28" i="23"/>
  <c r="AF28" i="23"/>
  <c r="AH28" i="23"/>
  <c r="AJ28" i="23"/>
  <c r="AL28" i="23"/>
  <c r="AN28" i="23"/>
  <c r="AP28" i="23"/>
  <c r="AR28" i="23"/>
  <c r="AT28" i="23"/>
  <c r="AV28" i="23"/>
  <c r="AX28" i="23"/>
  <c r="AZ28" i="23"/>
  <c r="BB28" i="23"/>
  <c r="BD28" i="23"/>
  <c r="BF28" i="23"/>
  <c r="BH28" i="23"/>
  <c r="BJ28" i="23"/>
  <c r="BL28" i="23"/>
  <c r="BN28" i="23"/>
  <c r="BP28" i="23"/>
  <c r="BR28" i="23"/>
  <c r="BT28" i="23"/>
  <c r="BV28" i="23"/>
  <c r="BX28" i="23"/>
  <c r="BZ28" i="23"/>
  <c r="CB28" i="23"/>
  <c r="CD28" i="23"/>
  <c r="K28" i="23"/>
  <c r="J26" i="23"/>
  <c r="M26" i="23" s="1"/>
  <c r="AV26" i="23"/>
  <c r="BL26" i="23"/>
  <c r="BV26" i="23"/>
  <c r="CD26" i="23"/>
  <c r="J31" i="23"/>
  <c r="L31" i="23" s="1"/>
  <c r="J23" i="23"/>
  <c r="N23" i="23" s="1"/>
  <c r="J21" i="23"/>
  <c r="K34" i="17"/>
  <c r="G25" i="19" s="1"/>
  <c r="K25" i="19" s="1"/>
  <c r="M19" i="17"/>
  <c r="J20" i="23" s="1"/>
  <c r="J24" i="23"/>
  <c r="O24" i="23" s="1"/>
  <c r="J22" i="23"/>
  <c r="O22" i="23" s="1"/>
  <c r="J55" i="23"/>
  <c r="J50" i="23"/>
  <c r="M50" i="23" s="1"/>
  <c r="J48" i="23"/>
  <c r="M48" i="23" s="1"/>
  <c r="J46" i="23"/>
  <c r="L46" i="23" s="1"/>
  <c r="J44" i="23"/>
  <c r="J49" i="23"/>
  <c r="L49" i="23" s="1"/>
  <c r="J47" i="23"/>
  <c r="L47" i="23" s="1"/>
  <c r="J45" i="23"/>
  <c r="M45" i="23" s="1"/>
  <c r="J51" i="23"/>
  <c r="N51" i="23" s="1"/>
  <c r="D51" i="23"/>
  <c r="D329" i="23"/>
  <c r="D100" i="23"/>
  <c r="D98" i="23"/>
  <c r="E96" i="23"/>
  <c r="D92" i="23"/>
  <c r="J92" i="23" s="1"/>
  <c r="D90" i="23"/>
  <c r="D88" i="23"/>
  <c r="H16" i="15"/>
  <c r="D116" i="23"/>
  <c r="K40" i="17"/>
  <c r="G26" i="19" s="1"/>
  <c r="K26" i="19" s="1"/>
  <c r="H16" i="13"/>
  <c r="F17" i="15" s="1"/>
  <c r="BH5" i="23"/>
  <c r="AU5" i="23"/>
  <c r="S5" i="23"/>
  <c r="AE5" i="23"/>
  <c r="D31" i="23"/>
  <c r="BK5" i="23"/>
  <c r="D27" i="23"/>
  <c r="N5" i="23"/>
  <c r="D21" i="23"/>
  <c r="D29" i="23"/>
  <c r="K67" i="17"/>
  <c r="G29" i="19" s="1"/>
  <c r="K29" i="19" s="1"/>
  <c r="D57" i="23"/>
  <c r="D55" i="23"/>
  <c r="D63" i="23"/>
  <c r="F17" i="18"/>
  <c r="D20" i="23"/>
  <c r="D24" i="23"/>
  <c r="D28" i="23"/>
  <c r="D30" i="23"/>
  <c r="D50" i="23"/>
  <c r="O5" i="23"/>
  <c r="W5" i="23"/>
  <c r="AM5" i="23"/>
  <c r="BC5" i="23"/>
  <c r="AT5" i="23"/>
  <c r="R5" i="23"/>
  <c r="Z5" i="23"/>
  <c r="AH5" i="23"/>
  <c r="AP5" i="23"/>
  <c r="AV5" i="23"/>
  <c r="BD5" i="23"/>
  <c r="BL5" i="23"/>
  <c r="K10" i="23"/>
  <c r="BQ5" i="23"/>
  <c r="BM5" i="23"/>
  <c r="BI5" i="23"/>
  <c r="BE5" i="23"/>
  <c r="BA5" i="23"/>
  <c r="AW5" i="23"/>
  <c r="AS5" i="23"/>
  <c r="AO5" i="23"/>
  <c r="AK5" i="23"/>
  <c r="AG5" i="23"/>
  <c r="AC5" i="23"/>
  <c r="Y5" i="23"/>
  <c r="V5" i="23"/>
  <c r="AL5" i="23"/>
  <c r="AZ5" i="23"/>
  <c r="BP5" i="23"/>
  <c r="BO5" i="23"/>
  <c r="BG5" i="23"/>
  <c r="AY5" i="23"/>
  <c r="AQ5" i="23"/>
  <c r="AI5" i="23"/>
  <c r="AA5" i="23"/>
  <c r="U5" i="23"/>
  <c r="Q5" i="23"/>
  <c r="M5" i="23"/>
  <c r="D56" i="23"/>
  <c r="D47" i="23"/>
  <c r="D46" i="23"/>
  <c r="D45" i="23"/>
  <c r="K59" i="17"/>
  <c r="G28" i="19" s="1"/>
  <c r="K28" i="19" s="1"/>
  <c r="K51" i="17"/>
  <c r="J31" i="20"/>
  <c r="J29" i="20"/>
  <c r="I47" i="20"/>
  <c r="J45" i="20"/>
  <c r="K45" i="20" s="1"/>
  <c r="J43" i="20"/>
  <c r="K43" i="20" s="1"/>
  <c r="I32" i="20"/>
  <c r="H33" i="20"/>
  <c r="H123" i="20" s="1"/>
  <c r="J30" i="20"/>
  <c r="K30" i="20" s="1"/>
  <c r="J28" i="20"/>
  <c r="J46" i="20"/>
  <c r="K46" i="20" s="1"/>
  <c r="J44" i="20"/>
  <c r="K44" i="20" s="1"/>
  <c r="J42" i="20"/>
  <c r="K42" i="20" s="1"/>
  <c r="D48" i="23"/>
  <c r="D67" i="23"/>
  <c r="D65" i="23"/>
  <c r="D66" i="23"/>
  <c r="F19" i="18"/>
  <c r="F21" i="18"/>
  <c r="F18" i="18"/>
  <c r="K3" i="23"/>
  <c r="D145" i="23"/>
  <c r="D143" i="23"/>
  <c r="D141" i="23"/>
  <c r="D139" i="23"/>
  <c r="D135" i="23"/>
  <c r="D133" i="23"/>
  <c r="D131" i="23"/>
  <c r="G36" i="10"/>
  <c r="F36" i="10"/>
  <c r="P36" i="10"/>
  <c r="N36" i="10"/>
  <c r="H36" i="10"/>
  <c r="P8" i="27"/>
  <c r="Q8" i="27" s="1"/>
  <c r="F8" i="28" s="1"/>
  <c r="G8" i="28" s="1"/>
  <c r="O43" i="27"/>
  <c r="O59" i="27" s="1"/>
  <c r="O76" i="27" s="1"/>
  <c r="O99" i="27" s="1"/>
  <c r="H48" i="20"/>
  <c r="H49" i="20" s="1"/>
  <c r="F49" i="20"/>
  <c r="D64" i="23"/>
  <c r="H14" i="18"/>
  <c r="J13" i="18"/>
  <c r="D49" i="23"/>
  <c r="E146" i="23"/>
  <c r="E145" i="23"/>
  <c r="D127" i="23"/>
  <c r="D123" i="23"/>
  <c r="D119" i="23"/>
  <c r="D117" i="23"/>
  <c r="D249" i="23" s="1"/>
  <c r="D115" i="23"/>
  <c r="C26" i="12"/>
  <c r="Q32" i="11"/>
  <c r="Q34" i="11" s="1"/>
  <c r="T30" i="11" s="1"/>
  <c r="H32" i="11"/>
  <c r="H34" i="11" s="1"/>
  <c r="T21" i="11" s="1"/>
  <c r="E38" i="15"/>
  <c r="I48" i="20"/>
  <c r="I42" i="19"/>
  <c r="I62" i="19"/>
  <c r="I37" i="19"/>
  <c r="F52" i="20"/>
  <c r="F53" i="20" s="1"/>
  <c r="F32" i="11"/>
  <c r="F34" i="11" s="1"/>
  <c r="T19" i="11" s="1"/>
  <c r="D95" i="23"/>
  <c r="D91" i="23"/>
  <c r="J91" i="23" s="1"/>
  <c r="D89" i="23"/>
  <c r="J89" i="23" s="1"/>
  <c r="O16" i="13"/>
  <c r="Q15" i="13"/>
  <c r="D58" i="23"/>
  <c r="D39" i="23"/>
  <c r="D26" i="23"/>
  <c r="D25" i="23"/>
  <c r="D23" i="23"/>
  <c r="D22" i="23"/>
  <c r="V16" i="13"/>
  <c r="X15" i="13"/>
  <c r="D59" i="23"/>
  <c r="D44" i="23"/>
  <c r="D40" i="23"/>
  <c r="D38" i="23"/>
  <c r="L5" i="23"/>
  <c r="P5" i="23"/>
  <c r="T5" i="23"/>
  <c r="X5" i="23"/>
  <c r="AB5" i="23"/>
  <c r="AF5" i="23"/>
  <c r="AJ5" i="23"/>
  <c r="AN5" i="23"/>
  <c r="AR5" i="23"/>
  <c r="AX5" i="23"/>
  <c r="BB5" i="23"/>
  <c r="BF5" i="23"/>
  <c r="BJ5" i="23"/>
  <c r="BN5" i="23"/>
  <c r="BR5" i="23"/>
  <c r="G14" i="18"/>
  <c r="D125" i="23"/>
  <c r="D113" i="23"/>
  <c r="D99" i="23"/>
  <c r="D97" i="23"/>
  <c r="D137" i="23"/>
  <c r="D129" i="23"/>
  <c r="D121" i="23"/>
  <c r="D111" i="23"/>
  <c r="D109" i="23"/>
  <c r="D107" i="23"/>
  <c r="D105" i="23"/>
  <c r="D103" i="23"/>
  <c r="D101" i="23"/>
  <c r="D93" i="23"/>
  <c r="D87" i="23"/>
  <c r="D21" i="13"/>
  <c r="D22" i="13" s="1"/>
  <c r="D23" i="13" s="1"/>
  <c r="D24" i="13" s="1"/>
  <c r="D25" i="13" s="1"/>
  <c r="D26" i="13" s="1"/>
  <c r="D27" i="13" s="1"/>
  <c r="D28" i="13" s="1"/>
  <c r="D29" i="13" s="1"/>
  <c r="D30" i="13" s="1"/>
  <c r="D31" i="13" s="1"/>
  <c r="D32" i="13" s="1"/>
  <c r="D33" i="13" s="1"/>
  <c r="D34" i="13" s="1"/>
  <c r="D35" i="13" s="1"/>
  <c r="D36" i="13" s="1"/>
  <c r="D37" i="13" s="1"/>
  <c r="D38" i="13" s="1"/>
  <c r="D39" i="13" s="1"/>
  <c r="D40" i="13" s="1"/>
  <c r="D41" i="13" s="1"/>
  <c r="D42" i="13" s="1"/>
  <c r="D43" i="13" s="1"/>
  <c r="D44" i="13" s="1"/>
  <c r="D45" i="13" s="1"/>
  <c r="D46" i="13" s="1"/>
  <c r="D47" i="13" s="1"/>
  <c r="D48" i="13" s="1"/>
  <c r="D49" i="13" s="1"/>
  <c r="D50" i="13" s="1"/>
  <c r="D51" i="13" s="1"/>
  <c r="D52" i="13" s="1"/>
  <c r="D53" i="13" s="1"/>
  <c r="D54" i="13" s="1"/>
  <c r="D55" i="13" s="1"/>
  <c r="D56" i="13" s="1"/>
  <c r="D57" i="13" s="1"/>
  <c r="D58" i="13" s="1"/>
  <c r="D59" i="13" s="1"/>
  <c r="D60" i="13" s="1"/>
  <c r="D61" i="13" s="1"/>
  <c r="D62" i="13" s="1"/>
  <c r="D63" i="13" s="1"/>
  <c r="D64" i="13" s="1"/>
  <c r="D65" i="13" s="1"/>
  <c r="D66" i="13" s="1"/>
  <c r="D67" i="13" s="1"/>
  <c r="D68" i="13" s="1"/>
  <c r="D69" i="13" s="1"/>
  <c r="D70" i="13" s="1"/>
  <c r="D71" i="13" s="1"/>
  <c r="D72" i="13" s="1"/>
  <c r="D73" i="13" s="1"/>
  <c r="D74" i="13" s="1"/>
  <c r="D75" i="13" s="1"/>
  <c r="D76" i="13" s="1"/>
  <c r="D77" i="13" s="1"/>
  <c r="D78" i="13" s="1"/>
  <c r="D336" i="23"/>
  <c r="D312" i="23"/>
  <c r="E92" i="23"/>
  <c r="AR49" i="12"/>
  <c r="BT5" i="23"/>
  <c r="BU5" i="23"/>
  <c r="BV5" i="23"/>
  <c r="BW5" i="23"/>
  <c r="BX5" i="23"/>
  <c r="BY5" i="23"/>
  <c r="BZ5" i="23"/>
  <c r="CA5" i="23"/>
  <c r="CB5" i="23"/>
  <c r="CC5" i="23"/>
  <c r="CD5" i="23"/>
  <c r="BS5" i="23"/>
  <c r="AX29" i="23" l="1"/>
  <c r="AR29" i="23"/>
  <c r="L29" i="23"/>
  <c r="Y28" i="23"/>
  <c r="S28" i="23"/>
  <c r="W30" i="23"/>
  <c r="O30" i="23"/>
  <c r="U30" i="23"/>
  <c r="BX29" i="23"/>
  <c r="BH29" i="23"/>
  <c r="K29" i="23"/>
  <c r="BO29" i="23"/>
  <c r="AY29" i="23"/>
  <c r="AI29" i="23"/>
  <c r="S29" i="23"/>
  <c r="BV29" i="23"/>
  <c r="BF29" i="23"/>
  <c r="AJ29" i="23"/>
  <c r="BY29" i="23"/>
  <c r="BI29" i="23"/>
  <c r="AS29" i="23"/>
  <c r="AC29" i="23"/>
  <c r="M29" i="23"/>
  <c r="BP29" i="23"/>
  <c r="AZ29" i="23"/>
  <c r="AB29" i="23"/>
  <c r="AP29" i="23"/>
  <c r="AH29" i="23"/>
  <c r="Z29" i="23"/>
  <c r="CC29" i="23"/>
  <c r="BU29" i="23"/>
  <c r="BM29" i="23"/>
  <c r="BE29" i="23"/>
  <c r="AW29" i="23"/>
  <c r="AO29" i="23"/>
  <c r="AG29" i="23"/>
  <c r="Y29" i="23"/>
  <c r="Q29" i="23"/>
  <c r="CB29" i="23"/>
  <c r="BT29" i="23"/>
  <c r="BL29" i="23"/>
  <c r="BD29" i="23"/>
  <c r="AV29" i="23"/>
  <c r="AN29" i="23"/>
  <c r="AF29" i="23"/>
  <c r="T29" i="23"/>
  <c r="CA29" i="23"/>
  <c r="BS29" i="23"/>
  <c r="BK29" i="23"/>
  <c r="BC29" i="23"/>
  <c r="AU29" i="23"/>
  <c r="AM29" i="23"/>
  <c r="AE29" i="23"/>
  <c r="W29" i="23"/>
  <c r="O29" i="23"/>
  <c r="BZ29" i="23"/>
  <c r="BR29" i="23"/>
  <c r="BJ29" i="23"/>
  <c r="BB29" i="23"/>
  <c r="AT29" i="23"/>
  <c r="AL29" i="23"/>
  <c r="AD29" i="23"/>
  <c r="R29" i="23"/>
  <c r="X29" i="23"/>
  <c r="P29" i="23"/>
  <c r="V29" i="23"/>
  <c r="W28" i="23"/>
  <c r="O28" i="23"/>
  <c r="AC28" i="23"/>
  <c r="U28" i="23"/>
  <c r="BO27" i="23"/>
  <c r="AY27" i="23"/>
  <c r="AI27" i="23"/>
  <c r="S27" i="23"/>
  <c r="BV27" i="23"/>
  <c r="BF27" i="23"/>
  <c r="AP27" i="23"/>
  <c r="Z27" i="23"/>
  <c r="CC27" i="23"/>
  <c r="BU27" i="23"/>
  <c r="BM27" i="23"/>
  <c r="BE27" i="23"/>
  <c r="AW27" i="23"/>
  <c r="AO27" i="23"/>
  <c r="AG27" i="23"/>
  <c r="Y27" i="23"/>
  <c r="Q27" i="23"/>
  <c r="CB27" i="23"/>
  <c r="BT27" i="23"/>
  <c r="BL27" i="23"/>
  <c r="BD27" i="23"/>
  <c r="AV27" i="23"/>
  <c r="AN27" i="23"/>
  <c r="AF27" i="23"/>
  <c r="X27" i="23"/>
  <c r="P27" i="23"/>
  <c r="CA27" i="23"/>
  <c r="BS27" i="23"/>
  <c r="BK27" i="23"/>
  <c r="BC27" i="23"/>
  <c r="AU27" i="23"/>
  <c r="AM27" i="23"/>
  <c r="AE27" i="23"/>
  <c r="W27" i="23"/>
  <c r="O27" i="23"/>
  <c r="BZ27" i="23"/>
  <c r="BR27" i="23"/>
  <c r="BJ27" i="23"/>
  <c r="BB27" i="23"/>
  <c r="AT27" i="23"/>
  <c r="AL27" i="23"/>
  <c r="AD27" i="23"/>
  <c r="V27" i="23"/>
  <c r="N27" i="23"/>
  <c r="BW27" i="23"/>
  <c r="BG27" i="23"/>
  <c r="AQ27" i="23"/>
  <c r="AA27" i="23"/>
  <c r="CD27" i="23"/>
  <c r="BN27" i="23"/>
  <c r="AX27" i="23"/>
  <c r="AH27" i="23"/>
  <c r="R27" i="23"/>
  <c r="BY27" i="23"/>
  <c r="BQ27" i="23"/>
  <c r="BI27" i="23"/>
  <c r="BA27" i="23"/>
  <c r="AS27" i="23"/>
  <c r="AK27" i="23"/>
  <c r="AC27" i="23"/>
  <c r="U27" i="23"/>
  <c r="M27" i="23"/>
  <c r="BX27" i="23"/>
  <c r="BP27" i="23"/>
  <c r="BH27" i="23"/>
  <c r="AZ27" i="23"/>
  <c r="AR27" i="23"/>
  <c r="AJ27" i="23"/>
  <c r="AB27" i="23"/>
  <c r="T27" i="23"/>
  <c r="AF26" i="23"/>
  <c r="P26" i="23"/>
  <c r="AD124" i="23"/>
  <c r="AD587" i="23" s="1"/>
  <c r="G16" i="15"/>
  <c r="I16" i="13"/>
  <c r="G17" i="15" s="1"/>
  <c r="D289" i="23"/>
  <c r="J94" i="23"/>
  <c r="N55" i="23"/>
  <c r="J60" i="23"/>
  <c r="O21" i="23"/>
  <c r="S21" i="23"/>
  <c r="W21" i="23"/>
  <c r="U21" i="23"/>
  <c r="N21" i="23"/>
  <c r="P21" i="23"/>
  <c r="T21" i="23"/>
  <c r="X21" i="23"/>
  <c r="Q21" i="23"/>
  <c r="Y21" i="23"/>
  <c r="R21" i="23"/>
  <c r="V21" i="23"/>
  <c r="I16" i="15"/>
  <c r="L15" i="13"/>
  <c r="K66" i="23"/>
  <c r="J68" i="23"/>
  <c r="B82" i="23" s="1"/>
  <c r="L44" i="23"/>
  <c r="J52" i="23"/>
  <c r="Z38" i="23"/>
  <c r="J41" i="23"/>
  <c r="BR38" i="23"/>
  <c r="L25" i="23"/>
  <c r="J35" i="23"/>
  <c r="M25" i="23"/>
  <c r="BM123" i="23"/>
  <c r="BM586" i="23" s="1"/>
  <c r="AS25" i="23"/>
  <c r="AK25" i="23"/>
  <c r="AR25" i="23"/>
  <c r="BB38" i="23"/>
  <c r="D313" i="23"/>
  <c r="BI25" i="23"/>
  <c r="AC25" i="23"/>
  <c r="BP25" i="23"/>
  <c r="AJ25" i="23"/>
  <c r="AP38" i="23"/>
  <c r="BQ25" i="23"/>
  <c r="BX25" i="23"/>
  <c r="D250" i="23"/>
  <c r="BA25" i="23"/>
  <c r="U25" i="23"/>
  <c r="BH25" i="23"/>
  <c r="AB25" i="23"/>
  <c r="BV38" i="23"/>
  <c r="AL38" i="23"/>
  <c r="AD132" i="23"/>
  <c r="AD595" i="23" s="1"/>
  <c r="M94" i="23"/>
  <c r="M557" i="23" s="1"/>
  <c r="O94" i="23"/>
  <c r="O557" i="23" s="1"/>
  <c r="AD138" i="23"/>
  <c r="AD601" i="23" s="1"/>
  <c r="M134" i="23"/>
  <c r="M597" i="23" s="1"/>
  <c r="J111" i="23"/>
  <c r="K111" i="23"/>
  <c r="K574" i="23" s="1"/>
  <c r="O111" i="23"/>
  <c r="O574" i="23" s="1"/>
  <c r="L111" i="23"/>
  <c r="L574" i="23" s="1"/>
  <c r="M111" i="23"/>
  <c r="M574" i="23" s="1"/>
  <c r="N111" i="23"/>
  <c r="N574" i="23" s="1"/>
  <c r="K97" i="23"/>
  <c r="K560" i="23" s="1"/>
  <c r="O97" i="23"/>
  <c r="O560" i="23" s="1"/>
  <c r="L97" i="23"/>
  <c r="L560" i="23" s="1"/>
  <c r="M97" i="23"/>
  <c r="M560" i="23" s="1"/>
  <c r="N97" i="23"/>
  <c r="N560" i="23" s="1"/>
  <c r="L94" i="23"/>
  <c r="L557" i="23" s="1"/>
  <c r="L134" i="23"/>
  <c r="L597" i="23" s="1"/>
  <c r="J115" i="23"/>
  <c r="K115" i="23"/>
  <c r="K578" i="23" s="1"/>
  <c r="O115" i="23"/>
  <c r="O578" i="23" s="1"/>
  <c r="L115" i="23"/>
  <c r="L578" i="23" s="1"/>
  <c r="M115" i="23"/>
  <c r="M578" i="23" s="1"/>
  <c r="N115" i="23"/>
  <c r="N578" i="23" s="1"/>
  <c r="M133" i="23"/>
  <c r="M596" i="23" s="1"/>
  <c r="N133" i="23"/>
  <c r="N596" i="23" s="1"/>
  <c r="L133" i="23"/>
  <c r="L596" i="23" s="1"/>
  <c r="O133" i="23"/>
  <c r="O596" i="23" s="1"/>
  <c r="K133" i="23"/>
  <c r="K596" i="23" s="1"/>
  <c r="O134" i="23"/>
  <c r="O597" i="23" s="1"/>
  <c r="K87" i="23"/>
  <c r="K550" i="23" s="1"/>
  <c r="L87" i="23"/>
  <c r="L550" i="23" s="1"/>
  <c r="J105" i="23"/>
  <c r="M105" i="23"/>
  <c r="M568" i="23" s="1"/>
  <c r="N105" i="23"/>
  <c r="N568" i="23" s="1"/>
  <c r="K105" i="23"/>
  <c r="K568" i="23" s="1"/>
  <c r="O105" i="23"/>
  <c r="O568" i="23" s="1"/>
  <c r="L105" i="23"/>
  <c r="L568" i="23" s="1"/>
  <c r="J121" i="23"/>
  <c r="M121" i="23"/>
  <c r="M584" i="23" s="1"/>
  <c r="N121" i="23"/>
  <c r="N584" i="23" s="1"/>
  <c r="K121" i="23"/>
  <c r="K584" i="23" s="1"/>
  <c r="O121" i="23"/>
  <c r="O584" i="23" s="1"/>
  <c r="L121" i="23"/>
  <c r="L584" i="23" s="1"/>
  <c r="J99" i="23"/>
  <c r="M99" i="23"/>
  <c r="M562" i="23" s="1"/>
  <c r="N99" i="23"/>
  <c r="N562" i="23" s="1"/>
  <c r="O99" i="23"/>
  <c r="O562" i="23" s="1"/>
  <c r="K99" i="23"/>
  <c r="K562" i="23" s="1"/>
  <c r="L99" i="23"/>
  <c r="L562" i="23" s="1"/>
  <c r="J95" i="23"/>
  <c r="M95" i="23"/>
  <c r="M558" i="23" s="1"/>
  <c r="N95" i="23"/>
  <c r="N558" i="23" s="1"/>
  <c r="K95" i="23"/>
  <c r="K558" i="23" s="1"/>
  <c r="L95" i="23"/>
  <c r="L558" i="23" s="1"/>
  <c r="O95" i="23"/>
  <c r="O558" i="23" s="1"/>
  <c r="J117" i="23"/>
  <c r="M117" i="23"/>
  <c r="M580" i="23" s="1"/>
  <c r="N117" i="23"/>
  <c r="N580" i="23" s="1"/>
  <c r="K117" i="23"/>
  <c r="K580" i="23" s="1"/>
  <c r="O117" i="23"/>
  <c r="O580" i="23" s="1"/>
  <c r="L117" i="23"/>
  <c r="L580" i="23" s="1"/>
  <c r="J135" i="23"/>
  <c r="K135" i="23"/>
  <c r="K598" i="23" s="1"/>
  <c r="O135" i="23"/>
  <c r="O598" i="23" s="1"/>
  <c r="L135" i="23"/>
  <c r="L598" i="23" s="1"/>
  <c r="M135" i="23"/>
  <c r="M598" i="23" s="1"/>
  <c r="N135" i="23"/>
  <c r="N598" i="23" s="1"/>
  <c r="J145" i="23"/>
  <c r="N145" i="23"/>
  <c r="N608" i="23" s="1"/>
  <c r="L145" i="23"/>
  <c r="L608" i="23" s="1"/>
  <c r="M145" i="23"/>
  <c r="M608" i="23" s="1"/>
  <c r="O145" i="23"/>
  <c r="O608" i="23" s="1"/>
  <c r="K145" i="23"/>
  <c r="K608" i="23" s="1"/>
  <c r="K88" i="23"/>
  <c r="K551" i="23" s="1"/>
  <c r="N98" i="23"/>
  <c r="N561" i="23" s="1"/>
  <c r="K98" i="23"/>
  <c r="K561" i="23" s="1"/>
  <c r="O98" i="23"/>
  <c r="O561" i="23" s="1"/>
  <c r="L98" i="23"/>
  <c r="L561" i="23" s="1"/>
  <c r="M98" i="23"/>
  <c r="M561" i="23" s="1"/>
  <c r="BF38" i="23"/>
  <c r="J112" i="23"/>
  <c r="N112" i="23"/>
  <c r="N575" i="23" s="1"/>
  <c r="K112" i="23"/>
  <c r="K575" i="23" s="1"/>
  <c r="O112" i="23"/>
  <c r="O575" i="23" s="1"/>
  <c r="L112" i="23"/>
  <c r="L575" i="23" s="1"/>
  <c r="M112" i="23"/>
  <c r="M575" i="23" s="1"/>
  <c r="D307" i="23"/>
  <c r="D244" i="23"/>
  <c r="AD112" i="23"/>
  <c r="AD575" i="23" s="1"/>
  <c r="J124" i="23"/>
  <c r="N124" i="23"/>
  <c r="N587" i="23" s="1"/>
  <c r="K124" i="23"/>
  <c r="O124" i="23"/>
  <c r="O587" i="23" s="1"/>
  <c r="L124" i="23"/>
  <c r="L587" i="23" s="1"/>
  <c r="M124" i="23"/>
  <c r="M587" i="23" s="1"/>
  <c r="J136" i="23"/>
  <c r="N136" i="23"/>
  <c r="N599" i="23" s="1"/>
  <c r="K136" i="23"/>
  <c r="K599" i="23" s="1"/>
  <c r="O136" i="23"/>
  <c r="O599" i="23" s="1"/>
  <c r="M136" i="23"/>
  <c r="M599" i="23" s="1"/>
  <c r="L136" i="23"/>
  <c r="L599" i="23" s="1"/>
  <c r="J146" i="23"/>
  <c r="M146" i="23"/>
  <c r="M609" i="23" s="1"/>
  <c r="K146" i="23"/>
  <c r="K609" i="23" s="1"/>
  <c r="L146" i="23"/>
  <c r="L609" i="23" s="1"/>
  <c r="N146" i="23"/>
  <c r="N609" i="23" s="1"/>
  <c r="O146" i="23"/>
  <c r="O609" i="23" s="1"/>
  <c r="J102" i="23"/>
  <c r="N102" i="23"/>
  <c r="N565" i="23" s="1"/>
  <c r="K102" i="23"/>
  <c r="K565" i="23" s="1"/>
  <c r="O102" i="23"/>
  <c r="O565" i="23" s="1"/>
  <c r="L102" i="23"/>
  <c r="L565" i="23" s="1"/>
  <c r="M102" i="23"/>
  <c r="M565" i="23" s="1"/>
  <c r="D234" i="23"/>
  <c r="AD234" i="23" s="1"/>
  <c r="AD297" i="23" s="1"/>
  <c r="J142" i="23"/>
  <c r="M142" i="23"/>
  <c r="M605" i="23" s="1"/>
  <c r="K142" i="23"/>
  <c r="K605" i="23" s="1"/>
  <c r="L142" i="23"/>
  <c r="L605" i="23" s="1"/>
  <c r="N142" i="23"/>
  <c r="N605" i="23" s="1"/>
  <c r="O142" i="23"/>
  <c r="O605" i="23" s="1"/>
  <c r="D337" i="23"/>
  <c r="J103" i="23"/>
  <c r="K103" i="23"/>
  <c r="K566" i="23" s="1"/>
  <c r="O103" i="23"/>
  <c r="O566" i="23" s="1"/>
  <c r="L103" i="23"/>
  <c r="L566" i="23" s="1"/>
  <c r="M103" i="23"/>
  <c r="M566" i="23" s="1"/>
  <c r="N103" i="23"/>
  <c r="N566" i="23" s="1"/>
  <c r="K127" i="23"/>
  <c r="K590" i="23" s="1"/>
  <c r="O127" i="23"/>
  <c r="O590" i="23" s="1"/>
  <c r="L127" i="23"/>
  <c r="L590" i="23" s="1"/>
  <c r="M127" i="23"/>
  <c r="M590" i="23" s="1"/>
  <c r="N127" i="23"/>
  <c r="N590" i="23" s="1"/>
  <c r="L143" i="23"/>
  <c r="L606" i="23" s="1"/>
  <c r="K143" i="23"/>
  <c r="K606" i="23" s="1"/>
  <c r="M143" i="23"/>
  <c r="M606" i="23" s="1"/>
  <c r="N143" i="23"/>
  <c r="N606" i="23" s="1"/>
  <c r="O143" i="23"/>
  <c r="O606" i="23" s="1"/>
  <c r="N94" i="23"/>
  <c r="N557" i="23" s="1"/>
  <c r="N134" i="23"/>
  <c r="N597" i="23" s="1"/>
  <c r="J90" i="23"/>
  <c r="K90" i="23"/>
  <c r="K553" i="23" s="1"/>
  <c r="M38" i="23"/>
  <c r="AD38" i="23"/>
  <c r="AT38" i="23"/>
  <c r="BJ38" i="23"/>
  <c r="BZ38" i="23"/>
  <c r="AH38" i="23"/>
  <c r="AX38" i="23"/>
  <c r="BN38" i="23"/>
  <c r="CD38" i="23"/>
  <c r="J104" i="23"/>
  <c r="N104" i="23"/>
  <c r="N567" i="23" s="1"/>
  <c r="K104" i="23"/>
  <c r="K567" i="23" s="1"/>
  <c r="O104" i="23"/>
  <c r="O567" i="23" s="1"/>
  <c r="L104" i="23"/>
  <c r="L567" i="23" s="1"/>
  <c r="M104" i="23"/>
  <c r="M567" i="23" s="1"/>
  <c r="J114" i="23"/>
  <c r="L114" i="23"/>
  <c r="L577" i="23" s="1"/>
  <c r="M114" i="23"/>
  <c r="M577" i="23" s="1"/>
  <c r="N114" i="23"/>
  <c r="N577" i="23" s="1"/>
  <c r="K114" i="23"/>
  <c r="K577" i="23" s="1"/>
  <c r="O114" i="23"/>
  <c r="O577" i="23" s="1"/>
  <c r="J128" i="23"/>
  <c r="N128" i="23"/>
  <c r="N591" i="23" s="1"/>
  <c r="K128" i="23"/>
  <c r="K591" i="23" s="1"/>
  <c r="O128" i="23"/>
  <c r="O591" i="23" s="1"/>
  <c r="L128" i="23"/>
  <c r="L591" i="23" s="1"/>
  <c r="M128" i="23"/>
  <c r="M591" i="23" s="1"/>
  <c r="J138" i="23"/>
  <c r="L138" i="23"/>
  <c r="L601" i="23" s="1"/>
  <c r="M138" i="23"/>
  <c r="M601" i="23" s="1"/>
  <c r="K138" i="23"/>
  <c r="K601" i="23" s="1"/>
  <c r="N138" i="23"/>
  <c r="N601" i="23" s="1"/>
  <c r="O138" i="23"/>
  <c r="O601" i="23" s="1"/>
  <c r="B75" i="23"/>
  <c r="G21" i="18" s="1"/>
  <c r="AD134" i="23"/>
  <c r="AD597" i="23" s="1"/>
  <c r="AD10" i="23"/>
  <c r="AD140" i="23"/>
  <c r="AD603" i="23" s="1"/>
  <c r="AD118" i="23"/>
  <c r="AD581" i="23" s="1"/>
  <c r="J96" i="23"/>
  <c r="L96" i="23"/>
  <c r="L559" i="23" s="1"/>
  <c r="M96" i="23"/>
  <c r="M559" i="23" s="1"/>
  <c r="N96" i="23"/>
  <c r="N559" i="23" s="1"/>
  <c r="O96" i="23"/>
  <c r="O559" i="23" s="1"/>
  <c r="K96" i="23"/>
  <c r="K559" i="23" s="1"/>
  <c r="D291" i="23"/>
  <c r="J93" i="23"/>
  <c r="K93" i="23"/>
  <c r="K556" i="23" s="1"/>
  <c r="O93" i="23"/>
  <c r="O556" i="23" s="1"/>
  <c r="L93" i="23"/>
  <c r="L556" i="23" s="1"/>
  <c r="M93" i="23"/>
  <c r="M556" i="23" s="1"/>
  <c r="N93" i="23"/>
  <c r="N556" i="23" s="1"/>
  <c r="J107" i="23"/>
  <c r="K107" i="23"/>
  <c r="K570" i="23" s="1"/>
  <c r="O107" i="23"/>
  <c r="O570" i="23" s="1"/>
  <c r="L107" i="23"/>
  <c r="L570" i="23" s="1"/>
  <c r="M107" i="23"/>
  <c r="M570" i="23" s="1"/>
  <c r="N107" i="23"/>
  <c r="N570" i="23" s="1"/>
  <c r="J129" i="23"/>
  <c r="M129" i="23"/>
  <c r="M592" i="23" s="1"/>
  <c r="N129" i="23"/>
  <c r="N592" i="23" s="1"/>
  <c r="K129" i="23"/>
  <c r="K592" i="23" s="1"/>
  <c r="L129" i="23"/>
  <c r="L592" i="23" s="1"/>
  <c r="O129" i="23"/>
  <c r="O592" i="23" s="1"/>
  <c r="M113" i="23"/>
  <c r="M576" i="23" s="1"/>
  <c r="N113" i="23"/>
  <c r="N576" i="23" s="1"/>
  <c r="K113" i="23"/>
  <c r="K576" i="23" s="1"/>
  <c r="O113" i="23"/>
  <c r="O576" i="23" s="1"/>
  <c r="L113" i="23"/>
  <c r="L576" i="23" s="1"/>
  <c r="J119" i="23"/>
  <c r="K119" i="23"/>
  <c r="K582" i="23" s="1"/>
  <c r="O119" i="23"/>
  <c r="O582" i="23" s="1"/>
  <c r="L119" i="23"/>
  <c r="L582" i="23" s="1"/>
  <c r="M119" i="23"/>
  <c r="M582" i="23" s="1"/>
  <c r="N119" i="23"/>
  <c r="N582" i="23" s="1"/>
  <c r="J139" i="23"/>
  <c r="K139" i="23"/>
  <c r="K602" i="23" s="1"/>
  <c r="O139" i="23"/>
  <c r="O602" i="23" s="1"/>
  <c r="L139" i="23"/>
  <c r="L602" i="23" s="1"/>
  <c r="N139" i="23"/>
  <c r="N602" i="23" s="1"/>
  <c r="M139" i="23"/>
  <c r="M602" i="23" s="1"/>
  <c r="J100" i="23"/>
  <c r="L100" i="23"/>
  <c r="L563" i="23" s="1"/>
  <c r="M100" i="23"/>
  <c r="M563" i="23" s="1"/>
  <c r="K100" i="23"/>
  <c r="K563" i="23" s="1"/>
  <c r="N100" i="23"/>
  <c r="N563" i="23" s="1"/>
  <c r="O100" i="23"/>
  <c r="O563" i="23" s="1"/>
  <c r="T25" i="23"/>
  <c r="J106" i="23"/>
  <c r="L106" i="23"/>
  <c r="L569" i="23" s="1"/>
  <c r="M106" i="23"/>
  <c r="M569" i="23" s="1"/>
  <c r="N106" i="23"/>
  <c r="N569" i="23" s="1"/>
  <c r="K106" i="23"/>
  <c r="K569" i="23" s="1"/>
  <c r="O106" i="23"/>
  <c r="O569" i="23" s="1"/>
  <c r="J120" i="23"/>
  <c r="N120" i="23"/>
  <c r="N583" i="23" s="1"/>
  <c r="K120" i="23"/>
  <c r="K583" i="23" s="1"/>
  <c r="O120" i="23"/>
  <c r="O583" i="23" s="1"/>
  <c r="L120" i="23"/>
  <c r="L583" i="23" s="1"/>
  <c r="M120" i="23"/>
  <c r="M583" i="23" s="1"/>
  <c r="J130" i="23"/>
  <c r="L130" i="23"/>
  <c r="L593" i="23" s="1"/>
  <c r="M130" i="23"/>
  <c r="M593" i="23" s="1"/>
  <c r="K130" i="23"/>
  <c r="N130" i="23"/>
  <c r="N593" i="23" s="1"/>
  <c r="O130" i="23"/>
  <c r="O593" i="23" s="1"/>
  <c r="J140" i="23"/>
  <c r="K140" i="23"/>
  <c r="O140" i="23"/>
  <c r="O603" i="23" s="1"/>
  <c r="L140" i="23"/>
  <c r="L603" i="23" s="1"/>
  <c r="M140" i="23"/>
  <c r="M603" i="23" s="1"/>
  <c r="N140" i="23"/>
  <c r="N603" i="23" s="1"/>
  <c r="N108" i="23"/>
  <c r="N571" i="23" s="1"/>
  <c r="K108" i="23"/>
  <c r="K571" i="23" s="1"/>
  <c r="O108" i="23"/>
  <c r="O571" i="23" s="1"/>
  <c r="L108" i="23"/>
  <c r="L571" i="23" s="1"/>
  <c r="M108" i="23"/>
  <c r="M571" i="23" s="1"/>
  <c r="J101" i="23"/>
  <c r="K101" i="23"/>
  <c r="K564" i="23" s="1"/>
  <c r="O101" i="23"/>
  <c r="O564" i="23" s="1"/>
  <c r="L101" i="23"/>
  <c r="L564" i="23" s="1"/>
  <c r="M101" i="23"/>
  <c r="M564" i="23" s="1"/>
  <c r="N101" i="23"/>
  <c r="N564" i="23" s="1"/>
  <c r="J109" i="23"/>
  <c r="M109" i="23"/>
  <c r="M572" i="23" s="1"/>
  <c r="N109" i="23"/>
  <c r="N572" i="23" s="1"/>
  <c r="K109" i="23"/>
  <c r="K572" i="23" s="1"/>
  <c r="O109" i="23"/>
  <c r="O572" i="23" s="1"/>
  <c r="L109" i="23"/>
  <c r="L572" i="23" s="1"/>
  <c r="J137" i="23"/>
  <c r="M137" i="23"/>
  <c r="M600" i="23" s="1"/>
  <c r="N137" i="23"/>
  <c r="N600" i="23" s="1"/>
  <c r="K137" i="23"/>
  <c r="K600" i="23" s="1"/>
  <c r="L137" i="23"/>
  <c r="L600" i="23" s="1"/>
  <c r="O137" i="23"/>
  <c r="O600" i="23" s="1"/>
  <c r="J125" i="23"/>
  <c r="M125" i="23"/>
  <c r="M588" i="23" s="1"/>
  <c r="N125" i="23"/>
  <c r="N588" i="23" s="1"/>
  <c r="K125" i="23"/>
  <c r="K588" i="23" s="1"/>
  <c r="O125" i="23"/>
  <c r="O588" i="23" s="1"/>
  <c r="L125" i="23"/>
  <c r="L588" i="23" s="1"/>
  <c r="J123" i="23"/>
  <c r="K123" i="23"/>
  <c r="K586" i="23" s="1"/>
  <c r="O123" i="23"/>
  <c r="O586" i="23" s="1"/>
  <c r="L123" i="23"/>
  <c r="L586" i="23" s="1"/>
  <c r="M123" i="23"/>
  <c r="M586" i="23" s="1"/>
  <c r="N123" i="23"/>
  <c r="N586" i="23" s="1"/>
  <c r="J131" i="23"/>
  <c r="K131" i="23"/>
  <c r="K594" i="23" s="1"/>
  <c r="O131" i="23"/>
  <c r="O594" i="23" s="1"/>
  <c r="L131" i="23"/>
  <c r="L594" i="23" s="1"/>
  <c r="N131" i="23"/>
  <c r="N594" i="23" s="1"/>
  <c r="M131" i="23"/>
  <c r="M594" i="23" s="1"/>
  <c r="J141" i="23"/>
  <c r="N141" i="23"/>
  <c r="N604" i="23" s="1"/>
  <c r="K141" i="23"/>
  <c r="K604" i="23" s="1"/>
  <c r="L141" i="23"/>
  <c r="L604" i="23" s="1"/>
  <c r="M141" i="23"/>
  <c r="M604" i="23" s="1"/>
  <c r="O141" i="23"/>
  <c r="O604" i="23" s="1"/>
  <c r="J116" i="23"/>
  <c r="N116" i="23"/>
  <c r="N579" i="23" s="1"/>
  <c r="K116" i="23"/>
  <c r="K579" i="23" s="1"/>
  <c r="O116" i="23"/>
  <c r="O579" i="23" s="1"/>
  <c r="L116" i="23"/>
  <c r="L579" i="23" s="1"/>
  <c r="M116" i="23"/>
  <c r="M579" i="23" s="1"/>
  <c r="J110" i="23"/>
  <c r="L110" i="23"/>
  <c r="L573" i="23" s="1"/>
  <c r="M110" i="23"/>
  <c r="M573" i="23" s="1"/>
  <c r="N110" i="23"/>
  <c r="N573" i="23" s="1"/>
  <c r="O110" i="23"/>
  <c r="O573" i="23" s="1"/>
  <c r="K110" i="23"/>
  <c r="J122" i="23"/>
  <c r="L122" i="23"/>
  <c r="L585" i="23" s="1"/>
  <c r="M122" i="23"/>
  <c r="M585" i="23" s="1"/>
  <c r="N122" i="23"/>
  <c r="N585" i="23" s="1"/>
  <c r="K122" i="23"/>
  <c r="K585" i="23" s="1"/>
  <c r="O122" i="23"/>
  <c r="O585" i="23" s="1"/>
  <c r="J132" i="23"/>
  <c r="N132" i="23"/>
  <c r="N595" i="23" s="1"/>
  <c r="K132" i="23"/>
  <c r="K595" i="23" s="1"/>
  <c r="O132" i="23"/>
  <c r="O595" i="23" s="1"/>
  <c r="L132" i="23"/>
  <c r="L595" i="23" s="1"/>
  <c r="M132" i="23"/>
  <c r="M595" i="23" s="1"/>
  <c r="J144" i="23"/>
  <c r="K144" i="23"/>
  <c r="K607" i="23" s="1"/>
  <c r="O144" i="23"/>
  <c r="O607" i="23" s="1"/>
  <c r="L144" i="23"/>
  <c r="L607" i="23" s="1"/>
  <c r="M144" i="23"/>
  <c r="M607" i="23" s="1"/>
  <c r="N144" i="23"/>
  <c r="N607" i="23" s="1"/>
  <c r="J126" i="23"/>
  <c r="L126" i="23"/>
  <c r="L589" i="23" s="1"/>
  <c r="M126" i="23"/>
  <c r="M589" i="23" s="1"/>
  <c r="N126" i="23"/>
  <c r="N589" i="23" s="1"/>
  <c r="O126" i="23"/>
  <c r="O589" i="23" s="1"/>
  <c r="K126" i="23"/>
  <c r="K589" i="23" s="1"/>
  <c r="L118" i="23"/>
  <c r="L581" i="23" s="1"/>
  <c r="M118" i="23"/>
  <c r="M581" i="23" s="1"/>
  <c r="N118" i="23"/>
  <c r="N581" i="23" s="1"/>
  <c r="K118" i="23"/>
  <c r="K581" i="23" s="1"/>
  <c r="O118" i="23"/>
  <c r="O581" i="23" s="1"/>
  <c r="J28" i="19"/>
  <c r="J29" i="19"/>
  <c r="J25" i="19"/>
  <c r="R38" i="23"/>
  <c r="J26" i="19"/>
  <c r="CC38" i="23"/>
  <c r="V38" i="23"/>
  <c r="BU38" i="23"/>
  <c r="N38" i="23"/>
  <c r="BM38" i="23"/>
  <c r="BY38" i="23"/>
  <c r="BA38" i="23"/>
  <c r="BQ38" i="23"/>
  <c r="AS38" i="23"/>
  <c r="BI38" i="23"/>
  <c r="BE38" i="23"/>
  <c r="AK38" i="23"/>
  <c r="AW38" i="23"/>
  <c r="CC25" i="23"/>
  <c r="BU25" i="23"/>
  <c r="BM25" i="23"/>
  <c r="BE25" i="23"/>
  <c r="AW25" i="23"/>
  <c r="AO25" i="23"/>
  <c r="AG25" i="23"/>
  <c r="Y25" i="23"/>
  <c r="Q25" i="23"/>
  <c r="CB25" i="23"/>
  <c r="BT25" i="23"/>
  <c r="BL25" i="23"/>
  <c r="BD25" i="23"/>
  <c r="AV25" i="23"/>
  <c r="AN25" i="23"/>
  <c r="AF25" i="23"/>
  <c r="X25" i="23"/>
  <c r="P25" i="23"/>
  <c r="CA25" i="23"/>
  <c r="BS25" i="23"/>
  <c r="BK25" i="23"/>
  <c r="BC25" i="23"/>
  <c r="AU25" i="23"/>
  <c r="AM25" i="23"/>
  <c r="AE25" i="23"/>
  <c r="W25" i="23"/>
  <c r="O25" i="23"/>
  <c r="BZ25" i="23"/>
  <c r="BR25" i="23"/>
  <c r="BJ25" i="23"/>
  <c r="BB25" i="23"/>
  <c r="AT25" i="23"/>
  <c r="AL25" i="23"/>
  <c r="AD25" i="23"/>
  <c r="V25" i="23"/>
  <c r="N25" i="23"/>
  <c r="K25" i="23"/>
  <c r="BW25" i="23"/>
  <c r="BO25" i="23"/>
  <c r="BG25" i="23"/>
  <c r="AY25" i="23"/>
  <c r="AQ25" i="23"/>
  <c r="AI25" i="23"/>
  <c r="AA25" i="23"/>
  <c r="S25" i="23"/>
  <c r="CD25" i="23"/>
  <c r="BV25" i="23"/>
  <c r="BN25" i="23"/>
  <c r="BF25" i="23"/>
  <c r="AX25" i="23"/>
  <c r="AP25" i="23"/>
  <c r="AH25" i="23"/>
  <c r="Z25" i="23"/>
  <c r="R25" i="23"/>
  <c r="CA47" i="23"/>
  <c r="BS47" i="23"/>
  <c r="BK47" i="23"/>
  <c r="CC47" i="23"/>
  <c r="BU47" i="23"/>
  <c r="BM47" i="23"/>
  <c r="CD47" i="23"/>
  <c r="BZ47" i="23"/>
  <c r="BV47" i="23"/>
  <c r="BR47" i="23"/>
  <c r="BN47" i="23"/>
  <c r="BJ47" i="23"/>
  <c r="BZ46" i="23"/>
  <c r="CB46" i="23"/>
  <c r="BT46" i="23"/>
  <c r="CA46" i="23"/>
  <c r="BW46" i="23"/>
  <c r="BS46" i="23"/>
  <c r="BW47" i="23"/>
  <c r="BO47" i="23"/>
  <c r="BG47" i="23"/>
  <c r="BY47" i="23"/>
  <c r="BQ47" i="23"/>
  <c r="BI47" i="23"/>
  <c r="CB47" i="23"/>
  <c r="BX47" i="23"/>
  <c r="BT47" i="23"/>
  <c r="BP47" i="23"/>
  <c r="BL47" i="23"/>
  <c r="BH47" i="23"/>
  <c r="CD46" i="23"/>
  <c r="BV46" i="23"/>
  <c r="BX46" i="23"/>
  <c r="CC46" i="23"/>
  <c r="BY46" i="23"/>
  <c r="BU46" i="23"/>
  <c r="AD102" i="23"/>
  <c r="AD565" i="23" s="1"/>
  <c r="AD110" i="23"/>
  <c r="AD573" i="23" s="1"/>
  <c r="K16" i="13"/>
  <c r="I17" i="15" s="1"/>
  <c r="F696" i="23"/>
  <c r="E696" i="23"/>
  <c r="AR23" i="12"/>
  <c r="AT23" i="12" s="1"/>
  <c r="AV23" i="12" s="1"/>
  <c r="BC23" i="12" s="1"/>
  <c r="BE23" i="12" s="1"/>
  <c r="AR68" i="12"/>
  <c r="AT68" i="12" s="1"/>
  <c r="AV68" i="12" s="1"/>
  <c r="AR42" i="12"/>
  <c r="AT42" i="12" s="1"/>
  <c r="AV42" i="12" s="1"/>
  <c r="AR37" i="12"/>
  <c r="AT37" i="12" s="1"/>
  <c r="AV37" i="12" s="1"/>
  <c r="AR35" i="12"/>
  <c r="AT35" i="12" s="1"/>
  <c r="AV35" i="12" s="1"/>
  <c r="AR33" i="12"/>
  <c r="AT33" i="12" s="1"/>
  <c r="AV33" i="12" s="1"/>
  <c r="AR65" i="12"/>
  <c r="AT65" i="12" s="1"/>
  <c r="AV65" i="12" s="1"/>
  <c r="BC65" i="12" s="1"/>
  <c r="BE65" i="12" s="1"/>
  <c r="AR75" i="12"/>
  <c r="AT75" i="12" s="1"/>
  <c r="AV75" i="12" s="1"/>
  <c r="AR43" i="12"/>
  <c r="AT43" i="12" s="1"/>
  <c r="AV43" i="12" s="1"/>
  <c r="AR40" i="12"/>
  <c r="AT40" i="12" s="1"/>
  <c r="AV40" i="12" s="1"/>
  <c r="AR36" i="12"/>
  <c r="AT36" i="12" s="1"/>
  <c r="AV36" i="12" s="1"/>
  <c r="BC36" i="12" s="1"/>
  <c r="BE36" i="12" s="1"/>
  <c r="AR34" i="12"/>
  <c r="AT34" i="12" s="1"/>
  <c r="AV34" i="12" s="1"/>
  <c r="AR48" i="12"/>
  <c r="AT48" i="12" s="1"/>
  <c r="AV48" i="12" s="1"/>
  <c r="AR51" i="12"/>
  <c r="AT51" i="12" s="1"/>
  <c r="AV51" i="12" s="1"/>
  <c r="AR54" i="12"/>
  <c r="AT54" i="12" s="1"/>
  <c r="AV54" i="12" s="1"/>
  <c r="AR63" i="12"/>
  <c r="AT63" i="12" s="1"/>
  <c r="AV63" i="12" s="1"/>
  <c r="AR46" i="12"/>
  <c r="AT46" i="12" s="1"/>
  <c r="AV46" i="12" s="1"/>
  <c r="AR66" i="12"/>
  <c r="AT66" i="12" s="1"/>
  <c r="AV66" i="12" s="1"/>
  <c r="AR80" i="12"/>
  <c r="AT80" i="12" s="1"/>
  <c r="AV80" i="12" s="1"/>
  <c r="AR67" i="12"/>
  <c r="AT67" i="12" s="1"/>
  <c r="AV67" i="12" s="1"/>
  <c r="AR79" i="12"/>
  <c r="AT79" i="12" s="1"/>
  <c r="AV79" i="12" s="1"/>
  <c r="AR78" i="12"/>
  <c r="AT78" i="12" s="1"/>
  <c r="AV78" i="12" s="1"/>
  <c r="AR50" i="12"/>
  <c r="AT50" i="12" s="1"/>
  <c r="AV50" i="12" s="1"/>
  <c r="AR74" i="12"/>
  <c r="AT74" i="12" s="1"/>
  <c r="AV74" i="12" s="1"/>
  <c r="AR64" i="12"/>
  <c r="AT64" i="12" s="1"/>
  <c r="AV64" i="12" s="1"/>
  <c r="AR53" i="12"/>
  <c r="AT53" i="12" s="1"/>
  <c r="AV53" i="12" s="1"/>
  <c r="AR62" i="12"/>
  <c r="AT62" i="12" s="1"/>
  <c r="AV62" i="12" s="1"/>
  <c r="AR45" i="12"/>
  <c r="AT45" i="12" s="1"/>
  <c r="AV45" i="12" s="1"/>
  <c r="AR41" i="12"/>
  <c r="AT41" i="12" s="1"/>
  <c r="AV41" i="12" s="1"/>
  <c r="AR70" i="12"/>
  <c r="AT70" i="12" s="1"/>
  <c r="AV70" i="12" s="1"/>
  <c r="AR82" i="12"/>
  <c r="AT82" i="12" s="1"/>
  <c r="AV82" i="12" s="1"/>
  <c r="AR69" i="12"/>
  <c r="AT69" i="12" s="1"/>
  <c r="AV69" i="12" s="1"/>
  <c r="AR81" i="12"/>
  <c r="AT81" i="12" s="1"/>
  <c r="AV81" i="12" s="1"/>
  <c r="BC81" i="12" s="1"/>
  <c r="BE81" i="12" s="1"/>
  <c r="AR44" i="12"/>
  <c r="AT44" i="12" s="1"/>
  <c r="AV44" i="12" s="1"/>
  <c r="AR72" i="12"/>
  <c r="AT72" i="12" s="1"/>
  <c r="AV72" i="12" s="1"/>
  <c r="AR52" i="12"/>
  <c r="AT52" i="12" s="1"/>
  <c r="AV52" i="12" s="1"/>
  <c r="AR71" i="12"/>
  <c r="AT71" i="12" s="1"/>
  <c r="AV71" i="12" s="1"/>
  <c r="BC44" i="12"/>
  <c r="BE44" i="12" s="1"/>
  <c r="K173" i="23"/>
  <c r="D262" i="23"/>
  <c r="BE262" i="23" s="1"/>
  <c r="BE325" i="23" s="1"/>
  <c r="D325" i="23"/>
  <c r="D341" i="23"/>
  <c r="D340" i="23"/>
  <c r="D267" i="23"/>
  <c r="BL131" i="23"/>
  <c r="BL594" i="23" s="1"/>
  <c r="D278" i="23"/>
  <c r="K278" i="23" s="1"/>
  <c r="K341" i="23" s="1"/>
  <c r="BM116" i="23"/>
  <c r="BM579" i="23" s="1"/>
  <c r="BA116" i="23"/>
  <c r="D311" i="23"/>
  <c r="J127" i="23"/>
  <c r="K234" i="23"/>
  <c r="K297" i="23" s="1"/>
  <c r="BP135" i="23"/>
  <c r="BP598" i="23" s="1"/>
  <c r="BE123" i="23"/>
  <c r="BE586" i="23" s="1"/>
  <c r="D333" i="23"/>
  <c r="D321" i="23"/>
  <c r="D265" i="23"/>
  <c r="K265" i="23" s="1"/>
  <c r="K328" i="23" s="1"/>
  <c r="J133" i="23"/>
  <c r="D338" i="23"/>
  <c r="J143" i="23"/>
  <c r="AS116" i="23"/>
  <c r="AS579" i="23" s="1"/>
  <c r="BI123" i="23"/>
  <c r="BI586" i="23" s="1"/>
  <c r="S116" i="23"/>
  <c r="S579" i="23" s="1"/>
  <c r="M40" i="17"/>
  <c r="D258" i="23"/>
  <c r="V258" i="23" s="1"/>
  <c r="V321" i="23" s="1"/>
  <c r="BQ123" i="23"/>
  <c r="BQ586" i="23" s="1"/>
  <c r="J98" i="23"/>
  <c r="D308" i="23"/>
  <c r="J113" i="23"/>
  <c r="D318" i="23"/>
  <c r="D229" i="23"/>
  <c r="BM229" i="23" s="1"/>
  <c r="BM292" i="23" s="1"/>
  <c r="J97" i="23"/>
  <c r="BL123" i="23"/>
  <c r="BL586" i="23" s="1"/>
  <c r="D255" i="23"/>
  <c r="AH116" i="23"/>
  <c r="AH579" i="23" s="1"/>
  <c r="G27" i="19"/>
  <c r="K27" i="19" s="1"/>
  <c r="AD114" i="23"/>
  <c r="D274" i="23"/>
  <c r="N274" i="23" s="1"/>
  <c r="N337" i="23" s="1"/>
  <c r="D303" i="23"/>
  <c r="J108" i="23"/>
  <c r="J87" i="23"/>
  <c r="M87" i="23"/>
  <c r="M550" i="23" s="1"/>
  <c r="O87" i="23"/>
  <c r="O550" i="23" s="1"/>
  <c r="Q87" i="23"/>
  <c r="Q550" i="23" s="1"/>
  <c r="S87" i="23"/>
  <c r="S550" i="23" s="1"/>
  <c r="U87" i="23"/>
  <c r="U550" i="23" s="1"/>
  <c r="W87" i="23"/>
  <c r="W550" i="23" s="1"/>
  <c r="Y87" i="23"/>
  <c r="Y550" i="23" s="1"/>
  <c r="AA87" i="23"/>
  <c r="AA550" i="23" s="1"/>
  <c r="AC87" i="23"/>
  <c r="AC550" i="23" s="1"/>
  <c r="AE87" i="23"/>
  <c r="AE550" i="23" s="1"/>
  <c r="AG87" i="23"/>
  <c r="AG550" i="23" s="1"/>
  <c r="AI87" i="23"/>
  <c r="AI550" i="23" s="1"/>
  <c r="AK87" i="23"/>
  <c r="AK550" i="23" s="1"/>
  <c r="AM87" i="23"/>
  <c r="AM550" i="23" s="1"/>
  <c r="AO87" i="23"/>
  <c r="AO550" i="23" s="1"/>
  <c r="AQ87" i="23"/>
  <c r="AQ550" i="23" s="1"/>
  <c r="AS87" i="23"/>
  <c r="AS550" i="23" s="1"/>
  <c r="AU87" i="23"/>
  <c r="AU550" i="23" s="1"/>
  <c r="AW87" i="23"/>
  <c r="AW550" i="23" s="1"/>
  <c r="AY87" i="23"/>
  <c r="AY550" i="23" s="1"/>
  <c r="BA87" i="23"/>
  <c r="BA550" i="23" s="1"/>
  <c r="BC87" i="23"/>
  <c r="BC550" i="23" s="1"/>
  <c r="BE87" i="23"/>
  <c r="BE550" i="23" s="1"/>
  <c r="BG87" i="23"/>
  <c r="BG550" i="23" s="1"/>
  <c r="BI87" i="23"/>
  <c r="BI550" i="23" s="1"/>
  <c r="BK87" i="23"/>
  <c r="BK550" i="23" s="1"/>
  <c r="BM87" i="23"/>
  <c r="BM550" i="23" s="1"/>
  <c r="BO87" i="23"/>
  <c r="BO550" i="23" s="1"/>
  <c r="BQ87" i="23"/>
  <c r="BQ550" i="23" s="1"/>
  <c r="BS87" i="23"/>
  <c r="BS550" i="23" s="1"/>
  <c r="BU87" i="23"/>
  <c r="BU550" i="23" s="1"/>
  <c r="BW87" i="23"/>
  <c r="BW550" i="23" s="1"/>
  <c r="BY87" i="23"/>
  <c r="BY550" i="23" s="1"/>
  <c r="CA87" i="23"/>
  <c r="CA550" i="23" s="1"/>
  <c r="CC87" i="23"/>
  <c r="CC550" i="23" s="1"/>
  <c r="N87" i="23"/>
  <c r="N550" i="23" s="1"/>
  <c r="P87" i="23"/>
  <c r="P550" i="23" s="1"/>
  <c r="R87" i="23"/>
  <c r="R550" i="23" s="1"/>
  <c r="T87" i="23"/>
  <c r="T550" i="23" s="1"/>
  <c r="V87" i="23"/>
  <c r="V550" i="23" s="1"/>
  <c r="X87" i="23"/>
  <c r="X550" i="23" s="1"/>
  <c r="Z87" i="23"/>
  <c r="Z550" i="23" s="1"/>
  <c r="AB87" i="23"/>
  <c r="AB550" i="23" s="1"/>
  <c r="AD87" i="23"/>
  <c r="AD550" i="23" s="1"/>
  <c r="AF87" i="23"/>
  <c r="AF550" i="23" s="1"/>
  <c r="AH87" i="23"/>
  <c r="AH550" i="23" s="1"/>
  <c r="AJ87" i="23"/>
  <c r="AJ550" i="23" s="1"/>
  <c r="AL87" i="23"/>
  <c r="AL550" i="23" s="1"/>
  <c r="AN87" i="23"/>
  <c r="AN550" i="23" s="1"/>
  <c r="AP87" i="23"/>
  <c r="AP550" i="23" s="1"/>
  <c r="AR87" i="23"/>
  <c r="AR550" i="23" s="1"/>
  <c r="AT87" i="23"/>
  <c r="AT550" i="23" s="1"/>
  <c r="AV87" i="23"/>
  <c r="AV550" i="23" s="1"/>
  <c r="AX87" i="23"/>
  <c r="AX550" i="23" s="1"/>
  <c r="AZ87" i="23"/>
  <c r="AZ550" i="23" s="1"/>
  <c r="BB87" i="23"/>
  <c r="BB550" i="23" s="1"/>
  <c r="BD87" i="23"/>
  <c r="BD550" i="23" s="1"/>
  <c r="BF87" i="23"/>
  <c r="BF550" i="23" s="1"/>
  <c r="BH87" i="23"/>
  <c r="BH550" i="23" s="1"/>
  <c r="BJ87" i="23"/>
  <c r="BJ550" i="23" s="1"/>
  <c r="BL87" i="23"/>
  <c r="BL550" i="23" s="1"/>
  <c r="BN87" i="23"/>
  <c r="BN550" i="23" s="1"/>
  <c r="BP87" i="23"/>
  <c r="BP550" i="23" s="1"/>
  <c r="BR87" i="23"/>
  <c r="BR550" i="23" s="1"/>
  <c r="BT87" i="23"/>
  <c r="BT550" i="23" s="1"/>
  <c r="BV87" i="23"/>
  <c r="BV550" i="23" s="1"/>
  <c r="BX87" i="23"/>
  <c r="BX550" i="23" s="1"/>
  <c r="BZ87" i="23"/>
  <c r="BZ550" i="23" s="1"/>
  <c r="CB87" i="23"/>
  <c r="CB550" i="23" s="1"/>
  <c r="CD87" i="23"/>
  <c r="CD550" i="23" s="1"/>
  <c r="AD106" i="23"/>
  <c r="AD569" i="23" s="1"/>
  <c r="AD130" i="23"/>
  <c r="AD593" i="23" s="1"/>
  <c r="AD228" i="23"/>
  <c r="AD291" i="23" s="1"/>
  <c r="AD226" i="23"/>
  <c r="AD289" i="23" s="1"/>
  <c r="AD136" i="23"/>
  <c r="AD599" i="23" s="1"/>
  <c r="AD128" i="23"/>
  <c r="AD591" i="23" s="1"/>
  <c r="AD120" i="23"/>
  <c r="AD583" i="23" s="1"/>
  <c r="AD100" i="23"/>
  <c r="AD563" i="23" s="1"/>
  <c r="AD3" i="23"/>
  <c r="L16" i="13"/>
  <c r="J17" i="15" s="1"/>
  <c r="AD126" i="23"/>
  <c r="AD589" i="23" s="1"/>
  <c r="AD236" i="23"/>
  <c r="AD299" i="23" s="1"/>
  <c r="AD96" i="23"/>
  <c r="AD559" i="23" s="1"/>
  <c r="AR24" i="12"/>
  <c r="AT24" i="12" s="1"/>
  <c r="AV24" i="12" s="1"/>
  <c r="BC24" i="12" s="1"/>
  <c r="BE24" i="12" s="1"/>
  <c r="I28" i="19"/>
  <c r="H52" i="20"/>
  <c r="H53" i="20" s="1"/>
  <c r="K29" i="20"/>
  <c r="K31" i="20"/>
  <c r="AR77" i="12"/>
  <c r="AT77" i="12" s="1"/>
  <c r="AV77" i="12" s="1"/>
  <c r="BC77" i="12" s="1"/>
  <c r="BE77" i="12" s="1"/>
  <c r="AR39" i="12"/>
  <c r="AT39" i="12" s="1"/>
  <c r="AV39" i="12" s="1"/>
  <c r="AR38" i="12"/>
  <c r="AT38" i="12" s="1"/>
  <c r="AV38" i="12" s="1"/>
  <c r="BC38" i="12" s="1"/>
  <c r="BE38" i="12" s="1"/>
  <c r="AR73" i="12"/>
  <c r="AT73" i="12" s="1"/>
  <c r="AV73" i="12" s="1"/>
  <c r="AD94" i="23"/>
  <c r="AD557" i="23" s="1"/>
  <c r="AD142" i="23"/>
  <c r="AD266" i="23"/>
  <c r="AD329" i="23" s="1"/>
  <c r="J88" i="23"/>
  <c r="BI131" i="23"/>
  <c r="BI594" i="23" s="1"/>
  <c r="BP123" i="23"/>
  <c r="BP586" i="23" s="1"/>
  <c r="AD88" i="23"/>
  <c r="AD551" i="23" s="1"/>
  <c r="D283" i="23"/>
  <c r="J32" i="20"/>
  <c r="K32" i="20" s="1"/>
  <c r="K266" i="23"/>
  <c r="K329" i="23" s="1"/>
  <c r="AD144" i="23"/>
  <c r="AD607" i="23" s="1"/>
  <c r="AD108" i="23"/>
  <c r="AD571" i="23" s="1"/>
  <c r="D317" i="23"/>
  <c r="D240" i="23"/>
  <c r="O240" i="23" s="1"/>
  <c r="O303" i="23" s="1"/>
  <c r="M34" i="17"/>
  <c r="BP131" i="23"/>
  <c r="BP594" i="23" s="1"/>
  <c r="X57" i="28"/>
  <c r="G52" i="20"/>
  <c r="G53" i="20" s="1"/>
  <c r="D328" i="23"/>
  <c r="I33" i="20"/>
  <c r="H28" i="19"/>
  <c r="AD122" i="23"/>
  <c r="AD585" i="23" s="1"/>
  <c r="AD90" i="23"/>
  <c r="AD553" i="23" s="1"/>
  <c r="BS26" i="23"/>
  <c r="BC26" i="23"/>
  <c r="AM26" i="23"/>
  <c r="BN139" i="23"/>
  <c r="BN602" i="23" s="1"/>
  <c r="BZ26" i="23"/>
  <c r="BR26" i="23"/>
  <c r="BD26" i="23"/>
  <c r="AN26" i="23"/>
  <c r="X26" i="23"/>
  <c r="CA26" i="23"/>
  <c r="BK26" i="23"/>
  <c r="AU26" i="23"/>
  <c r="AE26" i="23"/>
  <c r="W26" i="23"/>
  <c r="K26" i="23"/>
  <c r="CB26" i="23"/>
  <c r="BX26" i="23"/>
  <c r="BT26" i="23"/>
  <c r="BP26" i="23"/>
  <c r="BH26" i="23"/>
  <c r="AZ26" i="23"/>
  <c r="AR26" i="23"/>
  <c r="AJ26" i="23"/>
  <c r="AB26" i="23"/>
  <c r="T26" i="23"/>
  <c r="L26" i="23"/>
  <c r="BW26" i="23"/>
  <c r="BO26" i="23"/>
  <c r="BG26" i="23"/>
  <c r="AY26" i="23"/>
  <c r="AQ26" i="23"/>
  <c r="AI26" i="23"/>
  <c r="AA26" i="23"/>
  <c r="S26" i="23"/>
  <c r="BS108" i="23"/>
  <c r="BS571" i="23" s="1"/>
  <c r="CA108" i="23"/>
  <c r="CA571" i="23" s="1"/>
  <c r="BU126" i="23"/>
  <c r="BU589" i="23" s="1"/>
  <c r="AC116" i="23"/>
  <c r="AC579" i="23" s="1"/>
  <c r="Z116" i="23"/>
  <c r="Z579" i="23" s="1"/>
  <c r="CC126" i="23"/>
  <c r="CC589" i="23" s="1"/>
  <c r="BY108" i="23"/>
  <c r="BW126" i="23"/>
  <c r="BW589" i="23" s="1"/>
  <c r="CD108" i="23"/>
  <c r="CD571" i="23" s="1"/>
  <c r="CB126" i="23"/>
  <c r="CB589" i="23" s="1"/>
  <c r="BZ108" i="23"/>
  <c r="BZ571" i="23" s="1"/>
  <c r="BX126" i="23"/>
  <c r="BX589" i="23" s="1"/>
  <c r="BV108" i="23"/>
  <c r="BV571" i="23" s="1"/>
  <c r="BT126" i="23"/>
  <c r="BT589" i="23" s="1"/>
  <c r="BF139" i="23"/>
  <c r="BF602" i="23" s="1"/>
  <c r="U116" i="23"/>
  <c r="U579" i="23" s="1"/>
  <c r="AI116" i="23"/>
  <c r="AI579" i="23" s="1"/>
  <c r="BO116" i="23"/>
  <c r="BO579" i="23" s="1"/>
  <c r="BL116" i="23"/>
  <c r="BL579" i="23" s="1"/>
  <c r="R116" i="23"/>
  <c r="R579" i="23" s="1"/>
  <c r="BN26" i="23"/>
  <c r="BJ26" i="23"/>
  <c r="BF26" i="23"/>
  <c r="BB26" i="23"/>
  <c r="AX26" i="23"/>
  <c r="AT26" i="23"/>
  <c r="AP26" i="23"/>
  <c r="AL26" i="23"/>
  <c r="AH26" i="23"/>
  <c r="AD26" i="23"/>
  <c r="Z26" i="23"/>
  <c r="V26" i="23"/>
  <c r="R26" i="23"/>
  <c r="N26" i="23"/>
  <c r="CC26" i="23"/>
  <c r="BY26" i="23"/>
  <c r="BU26" i="23"/>
  <c r="BQ26" i="23"/>
  <c r="BM26" i="23"/>
  <c r="BI26" i="23"/>
  <c r="BE26" i="23"/>
  <c r="BA26" i="23"/>
  <c r="AW26" i="23"/>
  <c r="AS26" i="23"/>
  <c r="AO26" i="23"/>
  <c r="AK26" i="23"/>
  <c r="AG26" i="23"/>
  <c r="AC26" i="23"/>
  <c r="Y26" i="23"/>
  <c r="U26" i="23"/>
  <c r="O26" i="23"/>
  <c r="D233" i="23"/>
  <c r="D298" i="23"/>
  <c r="D302" i="23"/>
  <c r="BP99" i="23"/>
  <c r="BP562" i="23" s="1"/>
  <c r="BR123" i="23"/>
  <c r="BR586" i="23" s="1"/>
  <c r="BJ131" i="23"/>
  <c r="BJ594" i="23" s="1"/>
  <c r="D251" i="23"/>
  <c r="D259" i="23"/>
  <c r="D334" i="23"/>
  <c r="D275" i="23"/>
  <c r="K275" i="23" s="1"/>
  <c r="K338" i="23" s="1"/>
  <c r="D299" i="23"/>
  <c r="D237" i="23"/>
  <c r="D304" i="23"/>
  <c r="D316" i="23"/>
  <c r="D332" i="23"/>
  <c r="D292" i="23"/>
  <c r="D245" i="23"/>
  <c r="D284" i="23"/>
  <c r="D227" i="23"/>
  <c r="D247" i="23"/>
  <c r="D326" i="23"/>
  <c r="D330" i="23"/>
  <c r="D273" i="23"/>
  <c r="BQ273" i="23" s="1"/>
  <c r="BQ336" i="23" s="1"/>
  <c r="D277" i="23"/>
  <c r="D220" i="23"/>
  <c r="BQ220" i="23" s="1"/>
  <c r="BQ283" i="23" s="1"/>
  <c r="AD98" i="23"/>
  <c r="AD561" i="23" s="1"/>
  <c r="D297" i="23"/>
  <c r="K28" i="20"/>
  <c r="Q26" i="23"/>
  <c r="BL139" i="23"/>
  <c r="BL602" i="23" s="1"/>
  <c r="BI139" i="23"/>
  <c r="BI602" i="23" s="1"/>
  <c r="D271" i="23"/>
  <c r="BJ271" i="23" s="1"/>
  <c r="BJ334" i="23" s="1"/>
  <c r="AW116" i="23"/>
  <c r="AW579" i="23" s="1"/>
  <c r="CB24" i="23"/>
  <c r="BX24" i="23"/>
  <c r="BT24" i="23"/>
  <c r="BP24" i="23"/>
  <c r="BL24" i="23"/>
  <c r="BH24" i="23"/>
  <c r="BD24" i="23"/>
  <c r="AZ24" i="23"/>
  <c r="AV24" i="23"/>
  <c r="CA24" i="23"/>
  <c r="BW24" i="23"/>
  <c r="BS24" i="23"/>
  <c r="BO24" i="23"/>
  <c r="BK24" i="23"/>
  <c r="BG24" i="23"/>
  <c r="BC24" i="23"/>
  <c r="AY24" i="23"/>
  <c r="AU24" i="23"/>
  <c r="CD24" i="23"/>
  <c r="BZ24" i="23"/>
  <c r="BV24" i="23"/>
  <c r="BR24" i="23"/>
  <c r="BN24" i="23"/>
  <c r="BJ24" i="23"/>
  <c r="BF24" i="23"/>
  <c r="BB24" i="23"/>
  <c r="AX24" i="23"/>
  <c r="CC24" i="23"/>
  <c r="BY24" i="23"/>
  <c r="BU24" i="23"/>
  <c r="BQ24" i="23"/>
  <c r="BM24" i="23"/>
  <c r="BI24" i="23"/>
  <c r="BE24" i="23"/>
  <c r="BA24" i="23"/>
  <c r="AW24" i="23"/>
  <c r="BW21" i="23"/>
  <c r="CC21" i="23"/>
  <c r="BU21" i="23"/>
  <c r="CB21" i="23"/>
  <c r="BX21" i="23"/>
  <c r="BT21" i="23"/>
  <c r="CA21" i="23"/>
  <c r="BS21" i="23"/>
  <c r="BY21" i="23"/>
  <c r="CD21" i="23"/>
  <c r="BZ21" i="23"/>
  <c r="BV21" i="23"/>
  <c r="AR28" i="12"/>
  <c r="AT28" i="12" s="1"/>
  <c r="AV28" i="12" s="1"/>
  <c r="AR76" i="12"/>
  <c r="AT76" i="12" s="1"/>
  <c r="AV76" i="12" s="1"/>
  <c r="BC76" i="12" s="1"/>
  <c r="BE76" i="12" s="1"/>
  <c r="D257" i="23"/>
  <c r="BM257" i="23" s="1"/>
  <c r="BM320" i="23" s="1"/>
  <c r="AR31" i="12"/>
  <c r="AT31" i="12" s="1"/>
  <c r="AV31" i="12" s="1"/>
  <c r="AR30" i="12"/>
  <c r="AT30" i="12" s="1"/>
  <c r="AV30" i="12" s="1"/>
  <c r="AR29" i="12"/>
  <c r="AT29" i="12" s="1"/>
  <c r="AV29" i="12" s="1"/>
  <c r="AR32" i="12"/>
  <c r="AT32" i="12" s="1"/>
  <c r="AV32" i="12" s="1"/>
  <c r="P39" i="23"/>
  <c r="AC38" i="23"/>
  <c r="BH95" i="23"/>
  <c r="BH558" i="23" s="1"/>
  <c r="BE95" i="23"/>
  <c r="BE558" i="23" s="1"/>
  <c r="BN95" i="23"/>
  <c r="BN558" i="23" s="1"/>
  <c r="BP95" i="23"/>
  <c r="BP558" i="23" s="1"/>
  <c r="BL95" i="23"/>
  <c r="BL558" i="23" s="1"/>
  <c r="D290" i="23"/>
  <c r="D221" i="23"/>
  <c r="BQ221" i="23" s="1"/>
  <c r="BQ284" i="23" s="1"/>
  <c r="AO38" i="23"/>
  <c r="AG38" i="23"/>
  <c r="U38" i="23"/>
  <c r="BD40" i="23"/>
  <c r="AV40" i="23"/>
  <c r="AN40" i="23"/>
  <c r="AF40" i="23"/>
  <c r="T40" i="23"/>
  <c r="D309" i="23"/>
  <c r="D246" i="23"/>
  <c r="D260" i="23"/>
  <c r="BI260" i="23" s="1"/>
  <c r="BI323" i="23" s="1"/>
  <c r="D323" i="23"/>
  <c r="D264" i="23"/>
  <c r="D327" i="23"/>
  <c r="D276" i="23"/>
  <c r="BF276" i="23" s="1"/>
  <c r="BF339" i="23" s="1"/>
  <c r="D339" i="23"/>
  <c r="Y38" i="23"/>
  <c r="Q38" i="23"/>
  <c r="X40" i="23"/>
  <c r="P40" i="23"/>
  <c r="D252" i="23"/>
  <c r="D315" i="23"/>
  <c r="D256" i="23"/>
  <c r="AW256" i="23" s="1"/>
  <c r="AW319" i="23" s="1"/>
  <c r="D319" i="23"/>
  <c r="D268" i="23"/>
  <c r="P268" i="23" s="1"/>
  <c r="P331" i="23" s="1"/>
  <c r="D331" i="23"/>
  <c r="D272" i="23"/>
  <c r="AB272" i="23" s="1"/>
  <c r="AB335" i="23" s="1"/>
  <c r="D335" i="23"/>
  <c r="G74" i="23"/>
  <c r="D242" i="23"/>
  <c r="D305" i="23"/>
  <c r="D310" i="23"/>
  <c r="D263" i="23"/>
  <c r="K263" i="23" s="1"/>
  <c r="K326" i="23" s="1"/>
  <c r="BQ135" i="23"/>
  <c r="BQ598" i="23" s="1"/>
  <c r="BP127" i="23"/>
  <c r="BP590" i="23" s="1"/>
  <c r="BM131" i="23"/>
  <c r="BN131" i="23"/>
  <c r="BN594" i="23" s="1"/>
  <c r="K236" i="23"/>
  <c r="K299" i="23" s="1"/>
  <c r="K362" i="23" s="1"/>
  <c r="AD254" i="23"/>
  <c r="AD317" i="23" s="1"/>
  <c r="AD270" i="23"/>
  <c r="AD333" i="23" s="1"/>
  <c r="AD104" i="23"/>
  <c r="AD567" i="23" s="1"/>
  <c r="CB39" i="23"/>
  <c r="K39" i="23"/>
  <c r="BZ39" i="23"/>
  <c r="CA39" i="23"/>
  <c r="BW39" i="23"/>
  <c r="BS39" i="23"/>
  <c r="BO39" i="23"/>
  <c r="BK39" i="23"/>
  <c r="BG39" i="23"/>
  <c r="BC39" i="23"/>
  <c r="AY39" i="23"/>
  <c r="AU39" i="23"/>
  <c r="AQ39" i="23"/>
  <c r="AM39" i="23"/>
  <c r="AI39" i="23"/>
  <c r="AE39" i="23"/>
  <c r="AA39" i="23"/>
  <c r="W39" i="23"/>
  <c r="S39" i="23"/>
  <c r="O39" i="23"/>
  <c r="BV39" i="23"/>
  <c r="BR39" i="23"/>
  <c r="BN39" i="23"/>
  <c r="BJ39" i="23"/>
  <c r="BF39" i="23"/>
  <c r="BB39" i="23"/>
  <c r="AX39" i="23"/>
  <c r="AT39" i="23"/>
  <c r="AP39" i="23"/>
  <c r="AL39" i="23"/>
  <c r="AH39" i="23"/>
  <c r="AD39" i="23"/>
  <c r="Z39" i="23"/>
  <c r="V39" i="23"/>
  <c r="R39" i="23"/>
  <c r="N39" i="23"/>
  <c r="D238" i="23"/>
  <c r="D301" i="23"/>
  <c r="K38" i="23"/>
  <c r="CB38" i="23"/>
  <c r="BX38" i="23"/>
  <c r="BT38" i="23"/>
  <c r="BP38" i="23"/>
  <c r="BL38" i="23"/>
  <c r="BH38" i="23"/>
  <c r="BD38" i="23"/>
  <c r="AZ38" i="23"/>
  <c r="AV38" i="23"/>
  <c r="AR38" i="23"/>
  <c r="AN38" i="23"/>
  <c r="AJ38" i="23"/>
  <c r="AF38" i="23"/>
  <c r="AB38" i="23"/>
  <c r="X38" i="23"/>
  <c r="T38" i="23"/>
  <c r="P38" i="23"/>
  <c r="L38" i="23"/>
  <c r="CA38" i="23"/>
  <c r="BW38" i="23"/>
  <c r="BS38" i="23"/>
  <c r="BO38" i="23"/>
  <c r="BK38" i="23"/>
  <c r="BG38" i="23"/>
  <c r="BC38" i="23"/>
  <c r="AY38" i="23"/>
  <c r="AU38" i="23"/>
  <c r="AQ38" i="23"/>
  <c r="AM38" i="23"/>
  <c r="AI38" i="23"/>
  <c r="AE38" i="23"/>
  <c r="AA38" i="23"/>
  <c r="W38" i="23"/>
  <c r="S38" i="23"/>
  <c r="O38" i="23"/>
  <c r="CC40" i="23"/>
  <c r="BU40" i="23"/>
  <c r="BM40" i="23"/>
  <c r="BE40" i="23"/>
  <c r="AW40" i="23"/>
  <c r="AO40" i="23"/>
  <c r="AG40" i="23"/>
  <c r="Y40" i="23"/>
  <c r="Q40" i="23"/>
  <c r="CA40" i="23"/>
  <c r="BS40" i="23"/>
  <c r="BK40" i="23"/>
  <c r="BC40" i="23"/>
  <c r="AU40" i="23"/>
  <c r="AM40" i="23"/>
  <c r="AE40" i="23"/>
  <c r="W40" i="23"/>
  <c r="O40" i="23"/>
  <c r="CD40" i="23"/>
  <c r="BZ40" i="23"/>
  <c r="BV40" i="23"/>
  <c r="BR40" i="23"/>
  <c r="BN40" i="23"/>
  <c r="BJ40" i="23"/>
  <c r="BF40" i="23"/>
  <c r="BB40" i="23"/>
  <c r="AX40" i="23"/>
  <c r="AT40" i="23"/>
  <c r="AP40" i="23"/>
  <c r="AL40" i="23"/>
  <c r="AH40" i="23"/>
  <c r="AD40" i="23"/>
  <c r="Z40" i="23"/>
  <c r="V40" i="23"/>
  <c r="R40" i="23"/>
  <c r="N40" i="23"/>
  <c r="D306" i="23"/>
  <c r="CC51" i="23"/>
  <c r="BY51" i="23"/>
  <c r="BU51" i="23"/>
  <c r="CD51" i="23"/>
  <c r="BZ51" i="23"/>
  <c r="BV51" i="23"/>
  <c r="CA51" i="23"/>
  <c r="BW51" i="23"/>
  <c r="BS51" i="23"/>
  <c r="CB51" i="23"/>
  <c r="BX51" i="23"/>
  <c r="BT51" i="23"/>
  <c r="BN50" i="23"/>
  <c r="BF50" i="23"/>
  <c r="AX50" i="23"/>
  <c r="AP50" i="23"/>
  <c r="AH50" i="23"/>
  <c r="Z50" i="23"/>
  <c r="R50" i="23"/>
  <c r="K50" i="23"/>
  <c r="BP50" i="23"/>
  <c r="BH50" i="23"/>
  <c r="AZ50" i="23"/>
  <c r="AR50" i="23"/>
  <c r="AJ50" i="23"/>
  <c r="AB50" i="23"/>
  <c r="T50" i="23"/>
  <c r="L50" i="23"/>
  <c r="BO50" i="23"/>
  <c r="BK50" i="23"/>
  <c r="BG50" i="23"/>
  <c r="BC50" i="23"/>
  <c r="AY50" i="23"/>
  <c r="AU50" i="23"/>
  <c r="AQ50" i="23"/>
  <c r="AM50" i="23"/>
  <c r="AI50" i="23"/>
  <c r="AE50" i="23"/>
  <c r="AA50" i="23"/>
  <c r="W50" i="23"/>
  <c r="S50" i="23"/>
  <c r="O50" i="23"/>
  <c r="BR50" i="23"/>
  <c r="BJ50" i="23"/>
  <c r="BB50" i="23"/>
  <c r="AT50" i="23"/>
  <c r="AL50" i="23"/>
  <c r="AD50" i="23"/>
  <c r="V50" i="23"/>
  <c r="N50" i="23"/>
  <c r="BL50" i="23"/>
  <c r="BD50" i="23"/>
  <c r="AV50" i="23"/>
  <c r="AN50" i="23"/>
  <c r="AF50" i="23"/>
  <c r="X50" i="23"/>
  <c r="P50" i="23"/>
  <c r="BQ50" i="23"/>
  <c r="BM50" i="23"/>
  <c r="BI50" i="23"/>
  <c r="BE50" i="23"/>
  <c r="BA50" i="23"/>
  <c r="AW50" i="23"/>
  <c r="AS50" i="23"/>
  <c r="AO50" i="23"/>
  <c r="AK50" i="23"/>
  <c r="AG50" i="23"/>
  <c r="AC50" i="23"/>
  <c r="Y50" i="23"/>
  <c r="U50" i="23"/>
  <c r="Q50" i="23"/>
  <c r="K49" i="23"/>
  <c r="BA49" i="23"/>
  <c r="AS49" i="23"/>
  <c r="AK49" i="23"/>
  <c r="AC49" i="23"/>
  <c r="U49" i="23"/>
  <c r="M49" i="23"/>
  <c r="AY49" i="23"/>
  <c r="AQ49" i="23"/>
  <c r="AI49" i="23"/>
  <c r="AA49" i="23"/>
  <c r="S49" i="23"/>
  <c r="BF49" i="23"/>
  <c r="BB49" i="23"/>
  <c r="AX49" i="23"/>
  <c r="AT49" i="23"/>
  <c r="AP49" i="23"/>
  <c r="AL49" i="23"/>
  <c r="AH49" i="23"/>
  <c r="AD49" i="23"/>
  <c r="Z49" i="23"/>
  <c r="V49" i="23"/>
  <c r="R49" i="23"/>
  <c r="N49" i="23"/>
  <c r="BE49" i="23"/>
  <c r="AW49" i="23"/>
  <c r="AO49" i="23"/>
  <c r="AG49" i="23"/>
  <c r="Y49" i="23"/>
  <c r="Q49" i="23"/>
  <c r="BC49" i="23"/>
  <c r="AU49" i="23"/>
  <c r="AM49" i="23"/>
  <c r="AE49" i="23"/>
  <c r="W49" i="23"/>
  <c r="O49" i="23"/>
  <c r="BD49" i="23"/>
  <c r="AZ49" i="23"/>
  <c r="AV49" i="23"/>
  <c r="AR49" i="23"/>
  <c r="AN49" i="23"/>
  <c r="AJ49" i="23"/>
  <c r="AF49" i="23"/>
  <c r="AB49" i="23"/>
  <c r="X49" i="23"/>
  <c r="T49" i="23"/>
  <c r="P49" i="23"/>
  <c r="AN48" i="23"/>
  <c r="AF48" i="23"/>
  <c r="X48" i="23"/>
  <c r="P48" i="23"/>
  <c r="K48" i="23"/>
  <c r="AT48" i="23"/>
  <c r="AL48" i="23"/>
  <c r="AD48" i="23"/>
  <c r="V48" i="23"/>
  <c r="N48" i="23"/>
  <c r="AQ48" i="23"/>
  <c r="AM48" i="23"/>
  <c r="AI48" i="23"/>
  <c r="AE48" i="23"/>
  <c r="AA48" i="23"/>
  <c r="W48" i="23"/>
  <c r="S48" i="23"/>
  <c r="O48" i="23"/>
  <c r="AR48" i="23"/>
  <c r="AJ48" i="23"/>
  <c r="AB48" i="23"/>
  <c r="T48" i="23"/>
  <c r="L48" i="23"/>
  <c r="AP48" i="23"/>
  <c r="AH48" i="23"/>
  <c r="Z48" i="23"/>
  <c r="R48" i="23"/>
  <c r="AS48" i="23"/>
  <c r="AO48" i="23"/>
  <c r="AK48" i="23"/>
  <c r="AG48" i="23"/>
  <c r="AC48" i="23"/>
  <c r="Y48" i="23"/>
  <c r="U48" i="23"/>
  <c r="Q48" i="23"/>
  <c r="K47" i="23"/>
  <c r="AY47" i="23"/>
  <c r="AQ47" i="23"/>
  <c r="AI47" i="23"/>
  <c r="AA47" i="23"/>
  <c r="S47" i="23"/>
  <c r="BE47" i="23"/>
  <c r="AW47" i="23"/>
  <c r="AO47" i="23"/>
  <c r="AG47" i="23"/>
  <c r="Y47" i="23"/>
  <c r="Q47" i="23"/>
  <c r="BF47" i="23"/>
  <c r="BB47" i="23"/>
  <c r="AX47" i="23"/>
  <c r="AT47" i="23"/>
  <c r="AP47" i="23"/>
  <c r="AL47" i="23"/>
  <c r="AH47" i="23"/>
  <c r="AD47" i="23"/>
  <c r="Z47" i="23"/>
  <c r="V47" i="23"/>
  <c r="R47" i="23"/>
  <c r="N47" i="23"/>
  <c r="BC47" i="23"/>
  <c r="AU47" i="23"/>
  <c r="AM47" i="23"/>
  <c r="AE47" i="23"/>
  <c r="W47" i="23"/>
  <c r="O47" i="23"/>
  <c r="BA47" i="23"/>
  <c r="AS47" i="23"/>
  <c r="AK47" i="23"/>
  <c r="AC47" i="23"/>
  <c r="U47" i="23"/>
  <c r="M47" i="23"/>
  <c r="BD47" i="23"/>
  <c r="AZ47" i="23"/>
  <c r="AV47" i="23"/>
  <c r="AR47" i="23"/>
  <c r="AN47" i="23"/>
  <c r="AJ47" i="23"/>
  <c r="AF47" i="23"/>
  <c r="AB47" i="23"/>
  <c r="X47" i="23"/>
  <c r="T47" i="23"/>
  <c r="P47" i="23"/>
  <c r="K46" i="23"/>
  <c r="BQ46" i="23"/>
  <c r="BM46" i="23"/>
  <c r="BI46" i="23"/>
  <c r="BE46" i="23"/>
  <c r="BA46" i="23"/>
  <c r="AW46" i="23"/>
  <c r="AS46" i="23"/>
  <c r="AO46" i="23"/>
  <c r="AK46" i="23"/>
  <c r="AG46" i="23"/>
  <c r="AC46" i="23"/>
  <c r="Y46" i="23"/>
  <c r="U46" i="23"/>
  <c r="Q46" i="23"/>
  <c r="M46" i="23"/>
  <c r="BN46" i="23"/>
  <c r="BJ46" i="23"/>
  <c r="BF46" i="23"/>
  <c r="BB46" i="23"/>
  <c r="AX46" i="23"/>
  <c r="AT46" i="23"/>
  <c r="AP46" i="23"/>
  <c r="AL46" i="23"/>
  <c r="AH46" i="23"/>
  <c r="AD46" i="23"/>
  <c r="Z46" i="23"/>
  <c r="V46" i="23"/>
  <c r="R46" i="23"/>
  <c r="N46" i="23"/>
  <c r="BR46" i="23"/>
  <c r="BO46" i="23"/>
  <c r="BK46" i="23"/>
  <c r="BG46" i="23"/>
  <c r="BC46" i="23"/>
  <c r="AY46" i="23"/>
  <c r="AU46" i="23"/>
  <c r="AQ46" i="23"/>
  <c r="AM46" i="23"/>
  <c r="AI46" i="23"/>
  <c r="AE46" i="23"/>
  <c r="AA46" i="23"/>
  <c r="W46" i="23"/>
  <c r="S46" i="23"/>
  <c r="O46" i="23"/>
  <c r="BP46" i="23"/>
  <c r="BL46" i="23"/>
  <c r="BH46" i="23"/>
  <c r="BD46" i="23"/>
  <c r="AZ46" i="23"/>
  <c r="AV46" i="23"/>
  <c r="AR46" i="23"/>
  <c r="AN46" i="23"/>
  <c r="AJ46" i="23"/>
  <c r="AF46" i="23"/>
  <c r="AB46" i="23"/>
  <c r="X46" i="23"/>
  <c r="T46" i="23"/>
  <c r="P46" i="23"/>
  <c r="K45" i="23"/>
  <c r="BX45" i="23"/>
  <c r="BP45" i="23"/>
  <c r="BH45" i="23"/>
  <c r="AZ45" i="23"/>
  <c r="AR45" i="23"/>
  <c r="AJ45" i="23"/>
  <c r="AB45" i="23"/>
  <c r="T45" i="23"/>
  <c r="L45" i="23"/>
  <c r="BZ45" i="23"/>
  <c r="BR45" i="23"/>
  <c r="BJ45" i="23"/>
  <c r="BB45" i="23"/>
  <c r="AT45" i="23"/>
  <c r="AL45" i="23"/>
  <c r="AD45" i="23"/>
  <c r="V45" i="23"/>
  <c r="N45" i="23"/>
  <c r="CA45" i="23"/>
  <c r="BW45" i="23"/>
  <c r="BS45" i="23"/>
  <c r="BO45" i="23"/>
  <c r="BK45" i="23"/>
  <c r="BG45" i="23"/>
  <c r="BC45" i="23"/>
  <c r="AY45" i="23"/>
  <c r="AU45" i="23"/>
  <c r="AQ45" i="23"/>
  <c r="AM45" i="23"/>
  <c r="AI45" i="23"/>
  <c r="AE45" i="23"/>
  <c r="AA45" i="23"/>
  <c r="W45" i="23"/>
  <c r="S45" i="23"/>
  <c r="O45" i="23"/>
  <c r="CB45" i="23"/>
  <c r="BT45" i="23"/>
  <c r="BL45" i="23"/>
  <c r="BD45" i="23"/>
  <c r="AV45" i="23"/>
  <c r="AN45" i="23"/>
  <c r="AF45" i="23"/>
  <c r="X45" i="23"/>
  <c r="P45" i="23"/>
  <c r="CD45" i="23"/>
  <c r="BV45" i="23"/>
  <c r="BN45" i="23"/>
  <c r="BF45" i="23"/>
  <c r="AX45" i="23"/>
  <c r="AP45" i="23"/>
  <c r="AH45" i="23"/>
  <c r="Z45" i="23"/>
  <c r="R45" i="23"/>
  <c r="CC45" i="23"/>
  <c r="BY45" i="23"/>
  <c r="BU45" i="23"/>
  <c r="BQ45" i="23"/>
  <c r="BM45" i="23"/>
  <c r="BI45" i="23"/>
  <c r="BE45" i="23"/>
  <c r="BA45" i="23"/>
  <c r="AW45" i="23"/>
  <c r="AS45" i="23"/>
  <c r="AO45" i="23"/>
  <c r="AK45" i="23"/>
  <c r="AG45" i="23"/>
  <c r="AC45" i="23"/>
  <c r="Y45" i="23"/>
  <c r="U45" i="23"/>
  <c r="Q45" i="23"/>
  <c r="K44" i="23"/>
  <c r="BW44" i="23"/>
  <c r="BO44" i="23"/>
  <c r="BG44" i="23"/>
  <c r="AY44" i="23"/>
  <c r="AQ44" i="23"/>
  <c r="AI44" i="23"/>
  <c r="AA44" i="23"/>
  <c r="S44" i="23"/>
  <c r="CC44" i="23"/>
  <c r="BU44" i="23"/>
  <c r="BM44" i="23"/>
  <c r="BE44" i="23"/>
  <c r="AW44" i="23"/>
  <c r="AO44" i="23"/>
  <c r="AG44" i="23"/>
  <c r="Y44" i="23"/>
  <c r="Q44" i="23"/>
  <c r="CD44" i="23"/>
  <c r="BZ44" i="23"/>
  <c r="BV44" i="23"/>
  <c r="BR44" i="23"/>
  <c r="BN44" i="23"/>
  <c r="BJ44" i="23"/>
  <c r="BF44" i="23"/>
  <c r="BB44" i="23"/>
  <c r="AX44" i="23"/>
  <c r="AT44" i="23"/>
  <c r="AP44" i="23"/>
  <c r="AL44" i="23"/>
  <c r="AH44" i="23"/>
  <c r="AD44" i="23"/>
  <c r="Z44" i="23"/>
  <c r="V44" i="23"/>
  <c r="R44" i="23"/>
  <c r="N44" i="23"/>
  <c r="CA44" i="23"/>
  <c r="BS44" i="23"/>
  <c r="BK44" i="23"/>
  <c r="BC44" i="23"/>
  <c r="AU44" i="23"/>
  <c r="AM44" i="23"/>
  <c r="AE44" i="23"/>
  <c r="W44" i="23"/>
  <c r="O44" i="23"/>
  <c r="BY44" i="23"/>
  <c r="BQ44" i="23"/>
  <c r="BI44" i="23"/>
  <c r="BA44" i="23"/>
  <c r="AS44" i="23"/>
  <c r="AK44" i="23"/>
  <c r="AC44" i="23"/>
  <c r="U44" i="23"/>
  <c r="M44" i="23"/>
  <c r="CB44" i="23"/>
  <c r="BX44" i="23"/>
  <c r="BT44" i="23"/>
  <c r="BP44" i="23"/>
  <c r="BL44" i="23"/>
  <c r="BH44" i="23"/>
  <c r="BD44" i="23"/>
  <c r="AZ44" i="23"/>
  <c r="AV44" i="23"/>
  <c r="AR44" i="23"/>
  <c r="AN44" i="23"/>
  <c r="AJ44" i="23"/>
  <c r="AF44" i="23"/>
  <c r="AB44" i="23"/>
  <c r="X44" i="23"/>
  <c r="T44" i="23"/>
  <c r="P44" i="23"/>
  <c r="CB22" i="23"/>
  <c r="BT22" i="23"/>
  <c r="BL22" i="23"/>
  <c r="BD22" i="23"/>
  <c r="AV22" i="23"/>
  <c r="AN22" i="23"/>
  <c r="AF22" i="23"/>
  <c r="X22" i="23"/>
  <c r="P22" i="23"/>
  <c r="CD22" i="23"/>
  <c r="BV22" i="23"/>
  <c r="BN22" i="23"/>
  <c r="BF22" i="23"/>
  <c r="AX22" i="23"/>
  <c r="AP22" i="23"/>
  <c r="AH22" i="23"/>
  <c r="Z22" i="23"/>
  <c r="R22" i="23"/>
  <c r="CC22" i="23"/>
  <c r="BY22" i="23"/>
  <c r="BU22" i="23"/>
  <c r="BQ22" i="23"/>
  <c r="BM22" i="23"/>
  <c r="BI22" i="23"/>
  <c r="BE22" i="23"/>
  <c r="BA22" i="23"/>
  <c r="AW22" i="23"/>
  <c r="AS22" i="23"/>
  <c r="AO22" i="23"/>
  <c r="AK22" i="23"/>
  <c r="AG22" i="23"/>
  <c r="AC22" i="23"/>
  <c r="Y22" i="23"/>
  <c r="U22" i="23"/>
  <c r="Q22" i="23"/>
  <c r="M22" i="23"/>
  <c r="AT24" i="23"/>
  <c r="AP24" i="23"/>
  <c r="AL24" i="23"/>
  <c r="AH24" i="23"/>
  <c r="AD24" i="23"/>
  <c r="Z24" i="23"/>
  <c r="V24" i="23"/>
  <c r="R24" i="23"/>
  <c r="N24" i="23"/>
  <c r="AS24" i="23"/>
  <c r="AO24" i="23"/>
  <c r="AK24" i="23"/>
  <c r="AG24" i="23"/>
  <c r="AC24" i="23"/>
  <c r="Y24" i="23"/>
  <c r="U24" i="23"/>
  <c r="Q24" i="23"/>
  <c r="M24" i="23"/>
  <c r="BQ51" i="23"/>
  <c r="BM51" i="23"/>
  <c r="BI51" i="23"/>
  <c r="BE51" i="23"/>
  <c r="AY51" i="23"/>
  <c r="AQ51" i="23"/>
  <c r="AI51" i="23"/>
  <c r="AA51" i="23"/>
  <c r="S51" i="23"/>
  <c r="BR51" i="23"/>
  <c r="BN51" i="23"/>
  <c r="BJ51" i="23"/>
  <c r="BF51" i="23"/>
  <c r="BA51" i="23"/>
  <c r="AS51" i="23"/>
  <c r="AK51" i="23"/>
  <c r="AC51" i="23"/>
  <c r="U51" i="23"/>
  <c r="M51" i="23"/>
  <c r="AZ51" i="23"/>
  <c r="AV51" i="23"/>
  <c r="AR51" i="23"/>
  <c r="AN51" i="23"/>
  <c r="AJ51" i="23"/>
  <c r="AF51" i="23"/>
  <c r="AB51" i="23"/>
  <c r="X51" i="23"/>
  <c r="T51" i="23"/>
  <c r="P51" i="23"/>
  <c r="L51" i="23"/>
  <c r="BQ55" i="23"/>
  <c r="BM55" i="23"/>
  <c r="BI55" i="23"/>
  <c r="BE55" i="23"/>
  <c r="BA55" i="23"/>
  <c r="AW55" i="23"/>
  <c r="AS55" i="23"/>
  <c r="AO55" i="23"/>
  <c r="AK55" i="23"/>
  <c r="AG55" i="23"/>
  <c r="AC55" i="23"/>
  <c r="Y55" i="23"/>
  <c r="U55" i="23"/>
  <c r="Q55" i="23"/>
  <c r="M55" i="23"/>
  <c r="BP55" i="23"/>
  <c r="BL55" i="23"/>
  <c r="BH55" i="23"/>
  <c r="BD55" i="23"/>
  <c r="AZ55" i="23"/>
  <c r="AV55" i="23"/>
  <c r="AR55" i="23"/>
  <c r="AN55" i="23"/>
  <c r="AJ55" i="23"/>
  <c r="AF55" i="23"/>
  <c r="AB55" i="23"/>
  <c r="X55" i="23"/>
  <c r="T55" i="23"/>
  <c r="P55" i="23"/>
  <c r="L55" i="23"/>
  <c r="BK21" i="23"/>
  <c r="BC21" i="23"/>
  <c r="AU21" i="23"/>
  <c r="AM21" i="23"/>
  <c r="AE21" i="23"/>
  <c r="BQ21" i="23"/>
  <c r="BI21" i="23"/>
  <c r="BA21" i="23"/>
  <c r="AS21" i="23"/>
  <c r="AK21" i="23"/>
  <c r="AC21" i="23"/>
  <c r="M21" i="23"/>
  <c r="BP21" i="23"/>
  <c r="BL21" i="23"/>
  <c r="BH21" i="23"/>
  <c r="BD21" i="23"/>
  <c r="AZ21" i="23"/>
  <c r="AV21" i="23"/>
  <c r="AR21" i="23"/>
  <c r="AN21" i="23"/>
  <c r="AJ21" i="23"/>
  <c r="AF21" i="23"/>
  <c r="AB21" i="23"/>
  <c r="L21" i="23"/>
  <c r="CC23" i="23"/>
  <c r="BY23" i="23"/>
  <c r="BU23" i="23"/>
  <c r="BQ23" i="23"/>
  <c r="BM23" i="23"/>
  <c r="BI23" i="23"/>
  <c r="BE23" i="23"/>
  <c r="AW23" i="23"/>
  <c r="AO23" i="23"/>
  <c r="AG23" i="23"/>
  <c r="Y23" i="23"/>
  <c r="Q23" i="23"/>
  <c r="CD23" i="23"/>
  <c r="BZ23" i="23"/>
  <c r="BV23" i="23"/>
  <c r="BR23" i="23"/>
  <c r="BN23" i="23"/>
  <c r="BJ23" i="23"/>
  <c r="BF23" i="23"/>
  <c r="AY23" i="23"/>
  <c r="AQ23" i="23"/>
  <c r="AI23" i="23"/>
  <c r="AA23" i="23"/>
  <c r="S23" i="23"/>
  <c r="BD23" i="23"/>
  <c r="AZ23" i="23"/>
  <c r="AV23" i="23"/>
  <c r="AR23" i="23"/>
  <c r="AN23" i="23"/>
  <c r="AJ23" i="23"/>
  <c r="AF23" i="23"/>
  <c r="AB23" i="23"/>
  <c r="X23" i="23"/>
  <c r="T23" i="23"/>
  <c r="P23" i="23"/>
  <c r="L23" i="23"/>
  <c r="BQ31" i="23"/>
  <c r="BM31" i="23"/>
  <c r="BI31" i="23"/>
  <c r="BE31" i="23"/>
  <c r="BA31" i="23"/>
  <c r="AW31" i="23"/>
  <c r="AS31" i="23"/>
  <c r="AO31" i="23"/>
  <c r="AK31" i="23"/>
  <c r="BR31" i="23"/>
  <c r="BN31" i="23"/>
  <c r="BJ31" i="23"/>
  <c r="BF31" i="23"/>
  <c r="BB31" i="23"/>
  <c r="AX31" i="23"/>
  <c r="AT31" i="23"/>
  <c r="AP31" i="23"/>
  <c r="AL31" i="23"/>
  <c r="AG31" i="23"/>
  <c r="AC31" i="23"/>
  <c r="Y31" i="23"/>
  <c r="U31" i="23"/>
  <c r="Q31" i="23"/>
  <c r="M31" i="23"/>
  <c r="AH31" i="23"/>
  <c r="AD31" i="23"/>
  <c r="Z31" i="23"/>
  <c r="V31" i="23"/>
  <c r="R31" i="23"/>
  <c r="N31" i="23"/>
  <c r="K22" i="23"/>
  <c r="BX22" i="23"/>
  <c r="BP22" i="23"/>
  <c r="BH22" i="23"/>
  <c r="AZ22" i="23"/>
  <c r="AR22" i="23"/>
  <c r="AJ22" i="23"/>
  <c r="AB22" i="23"/>
  <c r="T22" i="23"/>
  <c r="L22" i="23"/>
  <c r="BZ22" i="23"/>
  <c r="BR22" i="23"/>
  <c r="BJ22" i="23"/>
  <c r="BB22" i="23"/>
  <c r="AT22" i="23"/>
  <c r="AL22" i="23"/>
  <c r="AD22" i="23"/>
  <c r="V22" i="23"/>
  <c r="N22" i="23"/>
  <c r="CA22" i="23"/>
  <c r="BW22" i="23"/>
  <c r="BS22" i="23"/>
  <c r="BO22" i="23"/>
  <c r="BK22" i="23"/>
  <c r="BG22" i="23"/>
  <c r="BC22" i="23"/>
  <c r="AY22" i="23"/>
  <c r="AU22" i="23"/>
  <c r="AQ22" i="23"/>
  <c r="AM22" i="23"/>
  <c r="AI22" i="23"/>
  <c r="AE22" i="23"/>
  <c r="AA22" i="23"/>
  <c r="W22" i="23"/>
  <c r="S22" i="23"/>
  <c r="K24" i="23"/>
  <c r="AR24" i="23"/>
  <c r="AN24" i="23"/>
  <c r="AJ24" i="23"/>
  <c r="AF24" i="23"/>
  <c r="AB24" i="23"/>
  <c r="X24" i="23"/>
  <c r="T24" i="23"/>
  <c r="P24" i="23"/>
  <c r="L24" i="23"/>
  <c r="AQ24" i="23"/>
  <c r="AM24" i="23"/>
  <c r="AI24" i="23"/>
  <c r="AE24" i="23"/>
  <c r="AA24" i="23"/>
  <c r="W24" i="23"/>
  <c r="S24" i="23"/>
  <c r="K51" i="23"/>
  <c r="BO51" i="23"/>
  <c r="BK51" i="23"/>
  <c r="BG51" i="23"/>
  <c r="BC51" i="23"/>
  <c r="AU51" i="23"/>
  <c r="AM51" i="23"/>
  <c r="AE51" i="23"/>
  <c r="W51" i="23"/>
  <c r="O51" i="23"/>
  <c r="BP51" i="23"/>
  <c r="BL51" i="23"/>
  <c r="BH51" i="23"/>
  <c r="BD51" i="23"/>
  <c r="AW51" i="23"/>
  <c r="AO51" i="23"/>
  <c r="AG51" i="23"/>
  <c r="Y51" i="23"/>
  <c r="Q51" i="23"/>
  <c r="BB51" i="23"/>
  <c r="AX51" i="23"/>
  <c r="AT51" i="23"/>
  <c r="AP51" i="23"/>
  <c r="AL51" i="23"/>
  <c r="AH51" i="23"/>
  <c r="AD51" i="23"/>
  <c r="Z51" i="23"/>
  <c r="V51" i="23"/>
  <c r="R51" i="23"/>
  <c r="K55" i="23"/>
  <c r="BO55" i="23"/>
  <c r="BK55" i="23"/>
  <c r="BG55" i="23"/>
  <c r="BC55" i="23"/>
  <c r="AY55" i="23"/>
  <c r="AU55" i="23"/>
  <c r="AQ55" i="23"/>
  <c r="AM55" i="23"/>
  <c r="AI55" i="23"/>
  <c r="AE55" i="23"/>
  <c r="AA55" i="23"/>
  <c r="W55" i="23"/>
  <c r="S55" i="23"/>
  <c r="O55" i="23"/>
  <c r="BR55" i="23"/>
  <c r="BN55" i="23"/>
  <c r="BJ55" i="23"/>
  <c r="BF55" i="23"/>
  <c r="BB55" i="23"/>
  <c r="AX55" i="23"/>
  <c r="AT55" i="23"/>
  <c r="AP55" i="23"/>
  <c r="AL55" i="23"/>
  <c r="AH55" i="23"/>
  <c r="AD55" i="23"/>
  <c r="Z55" i="23"/>
  <c r="V55" i="23"/>
  <c r="R55" i="23"/>
  <c r="K21" i="23"/>
  <c r="BO21" i="23"/>
  <c r="BG21" i="23"/>
  <c r="AY21" i="23"/>
  <c r="AQ21" i="23"/>
  <c r="AI21" i="23"/>
  <c r="AA21" i="23"/>
  <c r="BM21" i="23"/>
  <c r="BE21" i="23"/>
  <c r="AW21" i="23"/>
  <c r="AO21" i="23"/>
  <c r="AG21" i="23"/>
  <c r="BR21" i="23"/>
  <c r="BN21" i="23"/>
  <c r="BJ21" i="23"/>
  <c r="BF21" i="23"/>
  <c r="BB21" i="23"/>
  <c r="AX21" i="23"/>
  <c r="AT21" i="23"/>
  <c r="AP21" i="23"/>
  <c r="AL21" i="23"/>
  <c r="AH21" i="23"/>
  <c r="AD21" i="23"/>
  <c r="Z21" i="23"/>
  <c r="K23" i="23"/>
  <c r="CA23" i="23"/>
  <c r="BW23" i="23"/>
  <c r="BS23" i="23"/>
  <c r="BO23" i="23"/>
  <c r="BK23" i="23"/>
  <c r="BG23" i="23"/>
  <c r="BA23" i="23"/>
  <c r="AS23" i="23"/>
  <c r="AK23" i="23"/>
  <c r="AC23" i="23"/>
  <c r="U23" i="23"/>
  <c r="M23" i="23"/>
  <c r="CB23" i="23"/>
  <c r="BX23" i="23"/>
  <c r="BT23" i="23"/>
  <c r="BP23" i="23"/>
  <c r="BL23" i="23"/>
  <c r="BH23" i="23"/>
  <c r="BC23" i="23"/>
  <c r="AU23" i="23"/>
  <c r="AM23" i="23"/>
  <c r="AE23" i="23"/>
  <c r="W23" i="23"/>
  <c r="O23" i="23"/>
  <c r="BB23" i="23"/>
  <c r="AX23" i="23"/>
  <c r="AT23" i="23"/>
  <c r="AP23" i="23"/>
  <c r="AL23" i="23"/>
  <c r="AH23" i="23"/>
  <c r="AD23" i="23"/>
  <c r="Z23" i="23"/>
  <c r="V23" i="23"/>
  <c r="R23" i="23"/>
  <c r="BO31" i="23"/>
  <c r="BK31" i="23"/>
  <c r="BG31" i="23"/>
  <c r="BC31" i="23"/>
  <c r="AY31" i="23"/>
  <c r="AU31" i="23"/>
  <c r="AQ31" i="23"/>
  <c r="AM31" i="23"/>
  <c r="K31" i="23"/>
  <c r="BP31" i="23"/>
  <c r="BL31" i="23"/>
  <c r="BH31" i="23"/>
  <c r="BD31" i="23"/>
  <c r="AZ31" i="23"/>
  <c r="AV31" i="23"/>
  <c r="AR31" i="23"/>
  <c r="AN31" i="23"/>
  <c r="AI31" i="23"/>
  <c r="AE31" i="23"/>
  <c r="AA31" i="23"/>
  <c r="W31" i="23"/>
  <c r="S31" i="23"/>
  <c r="O31" i="23"/>
  <c r="AJ31" i="23"/>
  <c r="AF31" i="23"/>
  <c r="AB31" i="23"/>
  <c r="X31" i="23"/>
  <c r="T31" i="23"/>
  <c r="P31" i="23"/>
  <c r="I25" i="19"/>
  <c r="BN119" i="23"/>
  <c r="BN582" i="23" s="1"/>
  <c r="BN135" i="23"/>
  <c r="BN598" i="23" s="1"/>
  <c r="BN127" i="23"/>
  <c r="BN590" i="23" s="1"/>
  <c r="BP143" i="23"/>
  <c r="BP606" i="23" s="1"/>
  <c r="BN143" i="23"/>
  <c r="BN606" i="23" s="1"/>
  <c r="BJ95" i="23"/>
  <c r="BJ558" i="23" s="1"/>
  <c r="BF95" i="23"/>
  <c r="BF558" i="23" s="1"/>
  <c r="BM95" i="23"/>
  <c r="BM558" i="23" s="1"/>
  <c r="BQ95" i="23"/>
  <c r="BQ558" i="23" s="1"/>
  <c r="BN123" i="23"/>
  <c r="BN586" i="23" s="1"/>
  <c r="BF131" i="23"/>
  <c r="BF594" i="23" s="1"/>
  <c r="BM139" i="23"/>
  <c r="BM602" i="23" s="1"/>
  <c r="BQ139" i="23"/>
  <c r="BQ602" i="23" s="1"/>
  <c r="BP139" i="23"/>
  <c r="BP602" i="23" s="1"/>
  <c r="AP116" i="23"/>
  <c r="BK116" i="23"/>
  <c r="BK579" i="23" s="1"/>
  <c r="BQ116" i="23"/>
  <c r="BQ579" i="23" s="1"/>
  <c r="I26" i="19"/>
  <c r="BP119" i="23"/>
  <c r="BP582" i="23" s="1"/>
  <c r="D314" i="23"/>
  <c r="D322" i="23"/>
  <c r="BQ127" i="23"/>
  <c r="BQ590" i="23" s="1"/>
  <c r="BV146" i="23"/>
  <c r="CA94" i="23"/>
  <c r="CA557" i="23" s="1"/>
  <c r="BW94" i="23"/>
  <c r="BW557" i="23" s="1"/>
  <c r="BS94" i="23"/>
  <c r="BS557" i="23" s="1"/>
  <c r="CB94" i="23"/>
  <c r="CB557" i="23" s="1"/>
  <c r="BX94" i="23"/>
  <c r="BX557" i="23" s="1"/>
  <c r="BT94" i="23"/>
  <c r="BT557" i="23" s="1"/>
  <c r="CA134" i="23"/>
  <c r="CA597" i="23" s="1"/>
  <c r="BS134" i="23"/>
  <c r="BS597" i="23" s="1"/>
  <c r="BY134" i="23"/>
  <c r="BY597" i="23" s="1"/>
  <c r="CD134" i="23"/>
  <c r="CD597" i="23" s="1"/>
  <c r="BZ134" i="23"/>
  <c r="BZ597" i="23" s="1"/>
  <c r="BV134" i="23"/>
  <c r="BW118" i="23"/>
  <c r="BW581" i="23" s="1"/>
  <c r="CC118" i="23"/>
  <c r="CC581" i="23" s="1"/>
  <c r="BU118" i="23"/>
  <c r="BU581" i="23" s="1"/>
  <c r="CB118" i="23"/>
  <c r="CB581" i="23" s="1"/>
  <c r="BX118" i="23"/>
  <c r="BX581" i="23" s="1"/>
  <c r="BT118" i="23"/>
  <c r="BT581" i="23" s="1"/>
  <c r="BW102" i="23"/>
  <c r="BW565" i="23" s="1"/>
  <c r="CC102" i="23"/>
  <c r="CC565" i="23" s="1"/>
  <c r="BU102" i="23"/>
  <c r="BU565" i="23" s="1"/>
  <c r="CB102" i="23"/>
  <c r="CB565" i="23" s="1"/>
  <c r="BX102" i="23"/>
  <c r="BX565" i="23" s="1"/>
  <c r="BT102" i="23"/>
  <c r="BT565" i="23" s="1"/>
  <c r="BW104" i="23"/>
  <c r="BW567" i="23" s="1"/>
  <c r="CC104" i="23"/>
  <c r="CC567" i="23" s="1"/>
  <c r="BU104" i="23"/>
  <c r="BU567" i="23" s="1"/>
  <c r="CB104" i="23"/>
  <c r="CB567" i="23" s="1"/>
  <c r="BX104" i="23"/>
  <c r="BT104" i="23"/>
  <c r="BW106" i="23"/>
  <c r="BW569" i="23" s="1"/>
  <c r="CC106" i="23"/>
  <c r="BU106" i="23"/>
  <c r="CB106" i="23"/>
  <c r="BX106" i="23"/>
  <c r="BX569" i="23" s="1"/>
  <c r="BT106" i="23"/>
  <c r="BW110" i="23"/>
  <c r="BW573" i="23" s="1"/>
  <c r="CC110" i="23"/>
  <c r="CC573" i="23" s="1"/>
  <c r="BU110" i="23"/>
  <c r="BU573" i="23" s="1"/>
  <c r="CB110" i="23"/>
  <c r="CB573" i="23" s="1"/>
  <c r="BX110" i="23"/>
  <c r="BX573" i="23" s="1"/>
  <c r="BT110" i="23"/>
  <c r="BT573" i="23" s="1"/>
  <c r="BW112" i="23"/>
  <c r="BW575" i="23" s="1"/>
  <c r="CC112" i="23"/>
  <c r="CC575" i="23" s="1"/>
  <c r="BU112" i="23"/>
  <c r="BU575" i="23" s="1"/>
  <c r="CB112" i="23"/>
  <c r="CB575" i="23" s="1"/>
  <c r="BX112" i="23"/>
  <c r="BX575" i="23" s="1"/>
  <c r="BT112" i="23"/>
  <c r="BT575" i="23" s="1"/>
  <c r="BW114" i="23"/>
  <c r="BW577" i="23" s="1"/>
  <c r="CC114" i="23"/>
  <c r="BU114" i="23"/>
  <c r="BU577" i="23" s="1"/>
  <c r="CB114" i="23"/>
  <c r="CB577" i="23" s="1"/>
  <c r="BX114" i="23"/>
  <c r="BT114" i="23"/>
  <c r="BT577" i="23" s="1"/>
  <c r="BW120" i="23"/>
  <c r="BW583" i="23" s="1"/>
  <c r="CC120" i="23"/>
  <c r="CC583" i="23" s="1"/>
  <c r="BU120" i="23"/>
  <c r="BU583" i="23" s="1"/>
  <c r="CB120" i="23"/>
  <c r="CB583" i="23" s="1"/>
  <c r="BX120" i="23"/>
  <c r="BX583" i="23" s="1"/>
  <c r="BT120" i="23"/>
  <c r="BT583" i="23" s="1"/>
  <c r="BW122" i="23"/>
  <c r="BW585" i="23" s="1"/>
  <c r="CC122" i="23"/>
  <c r="BU122" i="23"/>
  <c r="BU585" i="23" s="1"/>
  <c r="CB122" i="23"/>
  <c r="BX122" i="23"/>
  <c r="BX585" i="23" s="1"/>
  <c r="BT122" i="23"/>
  <c r="BT585" i="23" s="1"/>
  <c r="BW124" i="23"/>
  <c r="BW587" i="23" s="1"/>
  <c r="CC124" i="23"/>
  <c r="CC587" i="23" s="1"/>
  <c r="BU124" i="23"/>
  <c r="BU587" i="23" s="1"/>
  <c r="CB124" i="23"/>
  <c r="CB587" i="23" s="1"/>
  <c r="BX124" i="23"/>
  <c r="BX587" i="23" s="1"/>
  <c r="BT124" i="23"/>
  <c r="BT587" i="23" s="1"/>
  <c r="BW128" i="23"/>
  <c r="CC128" i="23"/>
  <c r="CC591" i="23" s="1"/>
  <c r="BU128" i="23"/>
  <c r="BU591" i="23" s="1"/>
  <c r="CB128" i="23"/>
  <c r="BX128" i="23"/>
  <c r="BX591" i="23" s="1"/>
  <c r="BT128" i="23"/>
  <c r="BT591" i="23" s="1"/>
  <c r="BW130" i="23"/>
  <c r="BW593" i="23" s="1"/>
  <c r="CC130" i="23"/>
  <c r="CC593" i="23" s="1"/>
  <c r="BU130" i="23"/>
  <c r="BU593" i="23" s="1"/>
  <c r="CB130" i="23"/>
  <c r="CB593" i="23" s="1"/>
  <c r="BX130" i="23"/>
  <c r="BX593" i="23" s="1"/>
  <c r="BT130" i="23"/>
  <c r="BT593" i="23" s="1"/>
  <c r="BW132" i="23"/>
  <c r="BW595" i="23" s="1"/>
  <c r="CC132" i="23"/>
  <c r="BU132" i="23"/>
  <c r="BU595" i="23" s="1"/>
  <c r="CB132" i="23"/>
  <c r="CB595" i="23" s="1"/>
  <c r="BX132" i="23"/>
  <c r="BX595" i="23" s="1"/>
  <c r="BT132" i="23"/>
  <c r="BT595" i="23" s="1"/>
  <c r="BW136" i="23"/>
  <c r="BW599" i="23" s="1"/>
  <c r="CC136" i="23"/>
  <c r="CC599" i="23" s="1"/>
  <c r="BU136" i="23"/>
  <c r="BU599" i="23" s="1"/>
  <c r="CB136" i="23"/>
  <c r="CB599" i="23" s="1"/>
  <c r="BX136" i="23"/>
  <c r="BX599" i="23" s="1"/>
  <c r="BT136" i="23"/>
  <c r="BW138" i="23"/>
  <c r="BW601" i="23" s="1"/>
  <c r="CC138" i="23"/>
  <c r="CC601" i="23" s="1"/>
  <c r="BU138" i="23"/>
  <c r="BU601" i="23" s="1"/>
  <c r="CB138" i="23"/>
  <c r="CB601" i="23" s="1"/>
  <c r="BX138" i="23"/>
  <c r="BX601" i="23" s="1"/>
  <c r="BT138" i="23"/>
  <c r="BW140" i="23"/>
  <c r="BW603" i="23" s="1"/>
  <c r="CC140" i="23"/>
  <c r="CC603" i="23" s="1"/>
  <c r="BU140" i="23"/>
  <c r="BU603" i="23" s="1"/>
  <c r="CB140" i="23"/>
  <c r="CB603" i="23" s="1"/>
  <c r="BX140" i="23"/>
  <c r="BX603" i="23" s="1"/>
  <c r="BT140" i="23"/>
  <c r="BT603" i="23" s="1"/>
  <c r="BW144" i="23"/>
  <c r="BW607" i="23" s="1"/>
  <c r="CC144" i="23"/>
  <c r="CC607" i="23" s="1"/>
  <c r="BU144" i="23"/>
  <c r="BU607" i="23" s="1"/>
  <c r="CB144" i="23"/>
  <c r="CB607" i="23" s="1"/>
  <c r="BX144" i="23"/>
  <c r="BX607" i="23" s="1"/>
  <c r="BT144" i="23"/>
  <c r="BW142" i="23"/>
  <c r="BW605" i="23" s="1"/>
  <c r="CC142" i="23"/>
  <c r="CC605" i="23" s="1"/>
  <c r="BU142" i="23"/>
  <c r="BU605" i="23" s="1"/>
  <c r="CB142" i="23"/>
  <c r="CB605" i="23" s="1"/>
  <c r="BX142" i="23"/>
  <c r="BX605" i="23" s="1"/>
  <c r="BT142" i="23"/>
  <c r="CA126" i="23"/>
  <c r="CA589" i="23" s="1"/>
  <c r="BS126" i="23"/>
  <c r="BS589" i="23" s="1"/>
  <c r="BY126" i="23"/>
  <c r="BY589" i="23" s="1"/>
  <c r="CD126" i="23"/>
  <c r="CD589" i="23" s="1"/>
  <c r="BZ126" i="23"/>
  <c r="BZ589" i="23" s="1"/>
  <c r="BV126" i="23"/>
  <c r="BV589" i="23" s="1"/>
  <c r="BW108" i="23"/>
  <c r="BW571" i="23" s="1"/>
  <c r="CC108" i="23"/>
  <c r="CC571" i="23" s="1"/>
  <c r="BU108" i="23"/>
  <c r="BU571" i="23" s="1"/>
  <c r="CB108" i="23"/>
  <c r="CB571" i="23" s="1"/>
  <c r="BX108" i="23"/>
  <c r="BX571" i="23" s="1"/>
  <c r="BT108" i="23"/>
  <c r="BV96" i="23"/>
  <c r="BV559" i="23" s="1"/>
  <c r="CC94" i="23"/>
  <c r="CC557" i="23" s="1"/>
  <c r="BY94" i="23"/>
  <c r="BY557" i="23" s="1"/>
  <c r="BU94" i="23"/>
  <c r="BU557" i="23" s="1"/>
  <c r="CD94" i="23"/>
  <c r="CD557" i="23" s="1"/>
  <c r="BZ94" i="23"/>
  <c r="BZ557" i="23" s="1"/>
  <c r="BV94" i="23"/>
  <c r="BV557" i="23" s="1"/>
  <c r="BW134" i="23"/>
  <c r="CC134" i="23"/>
  <c r="CC597" i="23" s="1"/>
  <c r="BU134" i="23"/>
  <c r="BU597" i="23" s="1"/>
  <c r="CB134" i="23"/>
  <c r="CB597" i="23" s="1"/>
  <c r="BX134" i="23"/>
  <c r="BX597" i="23" s="1"/>
  <c r="BT134" i="23"/>
  <c r="BT597" i="23" s="1"/>
  <c r="CA118" i="23"/>
  <c r="CA581" i="23" s="1"/>
  <c r="BS118" i="23"/>
  <c r="BS581" i="23" s="1"/>
  <c r="BY118" i="23"/>
  <c r="BY581" i="23" s="1"/>
  <c r="CD118" i="23"/>
  <c r="CD581" i="23" s="1"/>
  <c r="BZ118" i="23"/>
  <c r="BZ581" i="23" s="1"/>
  <c r="BV118" i="23"/>
  <c r="BV581" i="23" s="1"/>
  <c r="CA102" i="23"/>
  <c r="CA565" i="23" s="1"/>
  <c r="BS102" i="23"/>
  <c r="BS565" i="23" s="1"/>
  <c r="BY102" i="23"/>
  <c r="BY565" i="23" s="1"/>
  <c r="CD102" i="23"/>
  <c r="CD565" i="23" s="1"/>
  <c r="BZ102" i="23"/>
  <c r="BZ565" i="23" s="1"/>
  <c r="BV102" i="23"/>
  <c r="BV565" i="23" s="1"/>
  <c r="CA104" i="23"/>
  <c r="CA567" i="23" s="1"/>
  <c r="BS104" i="23"/>
  <c r="BS567" i="23" s="1"/>
  <c r="BY104" i="23"/>
  <c r="BY567" i="23" s="1"/>
  <c r="CD104" i="23"/>
  <c r="CD567" i="23" s="1"/>
  <c r="BZ104" i="23"/>
  <c r="BZ567" i="23" s="1"/>
  <c r="BV104" i="23"/>
  <c r="BV567" i="23" s="1"/>
  <c r="CA106" i="23"/>
  <c r="BS106" i="23"/>
  <c r="BS569" i="23" s="1"/>
  <c r="BY106" i="23"/>
  <c r="BY569" i="23" s="1"/>
  <c r="CD106" i="23"/>
  <c r="CD569" i="23" s="1"/>
  <c r="BZ106" i="23"/>
  <c r="BV106" i="23"/>
  <c r="BV569" i="23" s="1"/>
  <c r="CA110" i="23"/>
  <c r="BS110" i="23"/>
  <c r="BS573" i="23" s="1"/>
  <c r="BY110" i="23"/>
  <c r="BY573" i="23" s="1"/>
  <c r="CD110" i="23"/>
  <c r="CD573" i="23" s="1"/>
  <c r="BZ110" i="23"/>
  <c r="BZ573" i="23" s="1"/>
  <c r="BV110" i="23"/>
  <c r="BV573" i="23" s="1"/>
  <c r="CA112" i="23"/>
  <c r="CA575" i="23" s="1"/>
  <c r="BS112" i="23"/>
  <c r="BS575" i="23" s="1"/>
  <c r="BY112" i="23"/>
  <c r="BY575" i="23" s="1"/>
  <c r="CD112" i="23"/>
  <c r="CD575" i="23" s="1"/>
  <c r="BZ112" i="23"/>
  <c r="BZ575" i="23" s="1"/>
  <c r="BV112" i="23"/>
  <c r="BV575" i="23" s="1"/>
  <c r="CA114" i="23"/>
  <c r="BS114" i="23"/>
  <c r="BS577" i="23" s="1"/>
  <c r="BY114" i="23"/>
  <c r="CD114" i="23"/>
  <c r="CD577" i="23" s="1"/>
  <c r="BZ114" i="23"/>
  <c r="BZ577" i="23" s="1"/>
  <c r="BV114" i="23"/>
  <c r="BV577" i="23" s="1"/>
  <c r="CA120" i="23"/>
  <c r="CA583" i="23" s="1"/>
  <c r="BS120" i="23"/>
  <c r="BS583" i="23" s="1"/>
  <c r="BY120" i="23"/>
  <c r="BY583" i="23" s="1"/>
  <c r="CD120" i="23"/>
  <c r="CD583" i="23" s="1"/>
  <c r="BZ120" i="23"/>
  <c r="BZ583" i="23" s="1"/>
  <c r="BV120" i="23"/>
  <c r="BV583" i="23" s="1"/>
  <c r="CA122" i="23"/>
  <c r="CA585" i="23" s="1"/>
  <c r="BS122" i="23"/>
  <c r="BS585" i="23" s="1"/>
  <c r="BY122" i="23"/>
  <c r="BY585" i="23" s="1"/>
  <c r="CD122" i="23"/>
  <c r="CD585" i="23" s="1"/>
  <c r="BZ122" i="23"/>
  <c r="BZ585" i="23" s="1"/>
  <c r="BV122" i="23"/>
  <c r="BV585" i="23" s="1"/>
  <c r="CA124" i="23"/>
  <c r="CA587" i="23" s="1"/>
  <c r="BS124" i="23"/>
  <c r="BS587" i="23" s="1"/>
  <c r="BY124" i="23"/>
  <c r="BY587" i="23" s="1"/>
  <c r="CD124" i="23"/>
  <c r="CD587" i="23" s="1"/>
  <c r="BZ124" i="23"/>
  <c r="BZ587" i="23" s="1"/>
  <c r="BV124" i="23"/>
  <c r="BV587" i="23" s="1"/>
  <c r="CA128" i="23"/>
  <c r="CA591" i="23" s="1"/>
  <c r="BS128" i="23"/>
  <c r="BS591" i="23" s="1"/>
  <c r="BY128" i="23"/>
  <c r="BY591" i="23" s="1"/>
  <c r="CD128" i="23"/>
  <c r="CD591" i="23" s="1"/>
  <c r="BZ128" i="23"/>
  <c r="BZ591" i="23" s="1"/>
  <c r="BV128" i="23"/>
  <c r="BV591" i="23" s="1"/>
  <c r="CA130" i="23"/>
  <c r="BS130" i="23"/>
  <c r="BS593" i="23" s="1"/>
  <c r="BY130" i="23"/>
  <c r="CD130" i="23"/>
  <c r="CD593" i="23" s="1"/>
  <c r="BZ130" i="23"/>
  <c r="BZ593" i="23" s="1"/>
  <c r="BV130" i="23"/>
  <c r="BV593" i="23" s="1"/>
  <c r="CA132" i="23"/>
  <c r="CA595" i="23" s="1"/>
  <c r="BS132" i="23"/>
  <c r="BS595" i="23" s="1"/>
  <c r="BY132" i="23"/>
  <c r="CD132" i="23"/>
  <c r="CD595" i="23" s="1"/>
  <c r="BZ132" i="23"/>
  <c r="BZ595" i="23" s="1"/>
  <c r="BV132" i="23"/>
  <c r="BV595" i="23" s="1"/>
  <c r="CA136" i="23"/>
  <c r="BS136" i="23"/>
  <c r="BS599" i="23" s="1"/>
  <c r="BY136" i="23"/>
  <c r="BY599" i="23" s="1"/>
  <c r="CD136" i="23"/>
  <c r="CD599" i="23" s="1"/>
  <c r="BZ136" i="23"/>
  <c r="BZ599" i="23" s="1"/>
  <c r="BV136" i="23"/>
  <c r="BV599" i="23" s="1"/>
  <c r="CA138" i="23"/>
  <c r="CA601" i="23" s="1"/>
  <c r="BS138" i="23"/>
  <c r="BS601" i="23" s="1"/>
  <c r="BY138" i="23"/>
  <c r="BY601" i="23" s="1"/>
  <c r="CD138" i="23"/>
  <c r="CD601" i="23" s="1"/>
  <c r="BZ138" i="23"/>
  <c r="BV138" i="23"/>
  <c r="BV601" i="23" s="1"/>
  <c r="CA140" i="23"/>
  <c r="CA603" i="23" s="1"/>
  <c r="BS140" i="23"/>
  <c r="BS603" i="23" s="1"/>
  <c r="BY140" i="23"/>
  <c r="BY603" i="23" s="1"/>
  <c r="CD140" i="23"/>
  <c r="CD603" i="23" s="1"/>
  <c r="BZ140" i="23"/>
  <c r="BZ603" i="23" s="1"/>
  <c r="BV140" i="23"/>
  <c r="BV603" i="23" s="1"/>
  <c r="CA144" i="23"/>
  <c r="BS144" i="23"/>
  <c r="BS607" i="23" s="1"/>
  <c r="BY144" i="23"/>
  <c r="CD144" i="23"/>
  <c r="CD607" i="23" s="1"/>
  <c r="BZ144" i="23"/>
  <c r="BZ607" i="23" s="1"/>
  <c r="BV144" i="23"/>
  <c r="BV607" i="23" s="1"/>
  <c r="CA142" i="23"/>
  <c r="CA605" i="23" s="1"/>
  <c r="BS142" i="23"/>
  <c r="BS605" i="23" s="1"/>
  <c r="BY142" i="23"/>
  <c r="BY605" i="23" s="1"/>
  <c r="CD142" i="23"/>
  <c r="CD605" i="23" s="1"/>
  <c r="BZ142" i="23"/>
  <c r="BV142" i="23"/>
  <c r="BV605" i="23" s="1"/>
  <c r="K69" i="17"/>
  <c r="D282" i="23"/>
  <c r="D296" i="23"/>
  <c r="BT101" i="23"/>
  <c r="BT564" i="23" s="1"/>
  <c r="BV101" i="23"/>
  <c r="BV564" i="23" s="1"/>
  <c r="BX101" i="23"/>
  <c r="BX564" i="23" s="1"/>
  <c r="BZ101" i="23"/>
  <c r="BZ564" i="23" s="1"/>
  <c r="CB101" i="23"/>
  <c r="CB564" i="23" s="1"/>
  <c r="CD101" i="23"/>
  <c r="CD564" i="23" s="1"/>
  <c r="BU101" i="23"/>
  <c r="BU564" i="23" s="1"/>
  <c r="BY101" i="23"/>
  <c r="BY564" i="23" s="1"/>
  <c r="CC101" i="23"/>
  <c r="CC564" i="23" s="1"/>
  <c r="BS101" i="23"/>
  <c r="BS564" i="23" s="1"/>
  <c r="BW101" i="23"/>
  <c r="BW564" i="23" s="1"/>
  <c r="CA101" i="23"/>
  <c r="CA564" i="23" s="1"/>
  <c r="D300" i="23"/>
  <c r="BT105" i="23"/>
  <c r="BT568" i="23" s="1"/>
  <c r="BV105" i="23"/>
  <c r="BV568" i="23" s="1"/>
  <c r="BX105" i="23"/>
  <c r="BX568" i="23" s="1"/>
  <c r="BZ105" i="23"/>
  <c r="BZ568" i="23" s="1"/>
  <c r="CB105" i="23"/>
  <c r="CB568" i="23" s="1"/>
  <c r="CD105" i="23"/>
  <c r="CD568" i="23" s="1"/>
  <c r="BU105" i="23"/>
  <c r="BU568" i="23" s="1"/>
  <c r="BY105" i="23"/>
  <c r="BY568" i="23" s="1"/>
  <c r="CC105" i="23"/>
  <c r="CC568" i="23" s="1"/>
  <c r="BS105" i="23"/>
  <c r="BS568" i="23" s="1"/>
  <c r="BW105" i="23"/>
  <c r="BW568" i="23" s="1"/>
  <c r="CA105" i="23"/>
  <c r="CA568" i="23" s="1"/>
  <c r="D241" i="23"/>
  <c r="BQ241" i="23" s="1"/>
  <c r="BQ304" i="23" s="1"/>
  <c r="BT109" i="23"/>
  <c r="BT572" i="23" s="1"/>
  <c r="BV109" i="23"/>
  <c r="BV572" i="23" s="1"/>
  <c r="BX109" i="23"/>
  <c r="BX572" i="23" s="1"/>
  <c r="BZ109" i="23"/>
  <c r="BZ572" i="23" s="1"/>
  <c r="CB109" i="23"/>
  <c r="CB572" i="23" s="1"/>
  <c r="CD109" i="23"/>
  <c r="CD572" i="23" s="1"/>
  <c r="BU109" i="23"/>
  <c r="BU572" i="23" s="1"/>
  <c r="BY109" i="23"/>
  <c r="BY572" i="23" s="1"/>
  <c r="CC109" i="23"/>
  <c r="CC572" i="23" s="1"/>
  <c r="BS109" i="23"/>
  <c r="BS572" i="23" s="1"/>
  <c r="BW109" i="23"/>
  <c r="BW572" i="23" s="1"/>
  <c r="CA109" i="23"/>
  <c r="CA572" i="23" s="1"/>
  <c r="D253" i="23"/>
  <c r="BR253" i="23" s="1"/>
  <c r="BR316" i="23" s="1"/>
  <c r="BT121" i="23"/>
  <c r="BT584" i="23" s="1"/>
  <c r="BV121" i="23"/>
  <c r="BV584" i="23" s="1"/>
  <c r="BX121" i="23"/>
  <c r="BX584" i="23" s="1"/>
  <c r="BZ121" i="23"/>
  <c r="BZ584" i="23" s="1"/>
  <c r="CB121" i="23"/>
  <c r="CB584" i="23" s="1"/>
  <c r="CD121" i="23"/>
  <c r="CD584" i="23" s="1"/>
  <c r="BU121" i="23"/>
  <c r="BU584" i="23" s="1"/>
  <c r="BY121" i="23"/>
  <c r="BY584" i="23" s="1"/>
  <c r="CC121" i="23"/>
  <c r="CC584" i="23" s="1"/>
  <c r="BS121" i="23"/>
  <c r="BS584" i="23" s="1"/>
  <c r="BW121" i="23"/>
  <c r="BW584" i="23" s="1"/>
  <c r="CA121" i="23"/>
  <c r="CA584" i="23" s="1"/>
  <c r="D269" i="23"/>
  <c r="BT137" i="23"/>
  <c r="BT600" i="23" s="1"/>
  <c r="BV137" i="23"/>
  <c r="BV600" i="23" s="1"/>
  <c r="BX137" i="23"/>
  <c r="BX600" i="23" s="1"/>
  <c r="BZ137" i="23"/>
  <c r="BZ600" i="23" s="1"/>
  <c r="CB137" i="23"/>
  <c r="CB600" i="23" s="1"/>
  <c r="CD137" i="23"/>
  <c r="CD600" i="23" s="1"/>
  <c r="BU137" i="23"/>
  <c r="BU600" i="23" s="1"/>
  <c r="BY137" i="23"/>
  <c r="BY600" i="23" s="1"/>
  <c r="CC137" i="23"/>
  <c r="CC600" i="23" s="1"/>
  <c r="BS137" i="23"/>
  <c r="BS600" i="23" s="1"/>
  <c r="BW137" i="23"/>
  <c r="BW600" i="23" s="1"/>
  <c r="CA137" i="23"/>
  <c r="CA600" i="23" s="1"/>
  <c r="BT97" i="23"/>
  <c r="BT560" i="23" s="1"/>
  <c r="BV97" i="23"/>
  <c r="BV560" i="23" s="1"/>
  <c r="BX97" i="23"/>
  <c r="BX560" i="23" s="1"/>
  <c r="BZ97" i="23"/>
  <c r="BZ560" i="23" s="1"/>
  <c r="CB97" i="23"/>
  <c r="CB560" i="23" s="1"/>
  <c r="CD97" i="23"/>
  <c r="CD560" i="23" s="1"/>
  <c r="BU97" i="23"/>
  <c r="BU560" i="23" s="1"/>
  <c r="BY97" i="23"/>
  <c r="BY560" i="23" s="1"/>
  <c r="CC97" i="23"/>
  <c r="CC560" i="23" s="1"/>
  <c r="BS97" i="23"/>
  <c r="BS560" i="23" s="1"/>
  <c r="BW97" i="23"/>
  <c r="BW560" i="23" s="1"/>
  <c r="CA97" i="23"/>
  <c r="CA560" i="23" s="1"/>
  <c r="BT113" i="23"/>
  <c r="BT576" i="23" s="1"/>
  <c r="BV113" i="23"/>
  <c r="BV576" i="23" s="1"/>
  <c r="BX113" i="23"/>
  <c r="BX576" i="23" s="1"/>
  <c r="BZ113" i="23"/>
  <c r="BZ576" i="23" s="1"/>
  <c r="CB113" i="23"/>
  <c r="CB576" i="23" s="1"/>
  <c r="CD113" i="23"/>
  <c r="CD576" i="23" s="1"/>
  <c r="BU113" i="23"/>
  <c r="BU576" i="23" s="1"/>
  <c r="BY113" i="23"/>
  <c r="BY576" i="23" s="1"/>
  <c r="CC113" i="23"/>
  <c r="CC576" i="23" s="1"/>
  <c r="BS113" i="23"/>
  <c r="BS576" i="23" s="1"/>
  <c r="BW113" i="23"/>
  <c r="BW576" i="23" s="1"/>
  <c r="CA113" i="23"/>
  <c r="CA576" i="23" s="1"/>
  <c r="K89" i="23"/>
  <c r="K552" i="23" s="1"/>
  <c r="BT89" i="23"/>
  <c r="BT552" i="23" s="1"/>
  <c r="BV89" i="23"/>
  <c r="BV552" i="23" s="1"/>
  <c r="BX89" i="23"/>
  <c r="BX552" i="23" s="1"/>
  <c r="BZ89" i="23"/>
  <c r="BZ552" i="23" s="1"/>
  <c r="CB89" i="23"/>
  <c r="CB552" i="23" s="1"/>
  <c r="CD89" i="23"/>
  <c r="CD552" i="23" s="1"/>
  <c r="BU89" i="23"/>
  <c r="BU552" i="23" s="1"/>
  <c r="BY89" i="23"/>
  <c r="BY552" i="23" s="1"/>
  <c r="CC89" i="23"/>
  <c r="CC552" i="23" s="1"/>
  <c r="BS89" i="23"/>
  <c r="BS552" i="23" s="1"/>
  <c r="BW89" i="23"/>
  <c r="BW552" i="23" s="1"/>
  <c r="CA89" i="23"/>
  <c r="CA552" i="23" s="1"/>
  <c r="BT95" i="23"/>
  <c r="BT558" i="23" s="1"/>
  <c r="BV95" i="23"/>
  <c r="BV558" i="23" s="1"/>
  <c r="BX95" i="23"/>
  <c r="BX558" i="23" s="1"/>
  <c r="BZ95" i="23"/>
  <c r="BZ558" i="23" s="1"/>
  <c r="CB95" i="23"/>
  <c r="CB558" i="23" s="1"/>
  <c r="CD95" i="23"/>
  <c r="CD558" i="23" s="1"/>
  <c r="BU95" i="23"/>
  <c r="BU558" i="23" s="1"/>
  <c r="BY95" i="23"/>
  <c r="BY558" i="23" s="1"/>
  <c r="CC95" i="23"/>
  <c r="CC558" i="23" s="1"/>
  <c r="BS95" i="23"/>
  <c r="BS558" i="23" s="1"/>
  <c r="BW95" i="23"/>
  <c r="BW558" i="23" s="1"/>
  <c r="CA95" i="23"/>
  <c r="CA558" i="23" s="1"/>
  <c r="BT119" i="23"/>
  <c r="BT582" i="23" s="1"/>
  <c r="BV119" i="23"/>
  <c r="BV582" i="23" s="1"/>
  <c r="BX119" i="23"/>
  <c r="BX582" i="23" s="1"/>
  <c r="BZ119" i="23"/>
  <c r="BZ582" i="23" s="1"/>
  <c r="CB119" i="23"/>
  <c r="CB582" i="23" s="1"/>
  <c r="CD119" i="23"/>
  <c r="CD582" i="23" s="1"/>
  <c r="BU119" i="23"/>
  <c r="BU582" i="23" s="1"/>
  <c r="BY119" i="23"/>
  <c r="BY582" i="23" s="1"/>
  <c r="CC119" i="23"/>
  <c r="CC582" i="23" s="1"/>
  <c r="BS119" i="23"/>
  <c r="BS582" i="23" s="1"/>
  <c r="BW119" i="23"/>
  <c r="BW582" i="23" s="1"/>
  <c r="CA119" i="23"/>
  <c r="CA582" i="23" s="1"/>
  <c r="BT127" i="23"/>
  <c r="BT590" i="23" s="1"/>
  <c r="BV127" i="23"/>
  <c r="BV590" i="23" s="1"/>
  <c r="BX127" i="23"/>
  <c r="BX590" i="23" s="1"/>
  <c r="BZ127" i="23"/>
  <c r="BZ590" i="23" s="1"/>
  <c r="CB127" i="23"/>
  <c r="CB590" i="23" s="1"/>
  <c r="CD127" i="23"/>
  <c r="CD590" i="23" s="1"/>
  <c r="BU127" i="23"/>
  <c r="BU590" i="23" s="1"/>
  <c r="BY127" i="23"/>
  <c r="BY590" i="23" s="1"/>
  <c r="CC127" i="23"/>
  <c r="CC590" i="23" s="1"/>
  <c r="BS127" i="23"/>
  <c r="BS590" i="23" s="1"/>
  <c r="BW127" i="23"/>
  <c r="BW590" i="23" s="1"/>
  <c r="CA127" i="23"/>
  <c r="CA590" i="23" s="1"/>
  <c r="BT133" i="23"/>
  <c r="BT596" i="23" s="1"/>
  <c r="BV133" i="23"/>
  <c r="BV596" i="23" s="1"/>
  <c r="BX133" i="23"/>
  <c r="BX596" i="23" s="1"/>
  <c r="BZ133" i="23"/>
  <c r="BZ596" i="23" s="1"/>
  <c r="CB133" i="23"/>
  <c r="CB596" i="23" s="1"/>
  <c r="CD133" i="23"/>
  <c r="CD596" i="23" s="1"/>
  <c r="BU133" i="23"/>
  <c r="BU596" i="23" s="1"/>
  <c r="BY133" i="23"/>
  <c r="BY596" i="23" s="1"/>
  <c r="CC133" i="23"/>
  <c r="CC596" i="23" s="1"/>
  <c r="BS133" i="23"/>
  <c r="BS596" i="23" s="1"/>
  <c r="BW133" i="23"/>
  <c r="BW596" i="23" s="1"/>
  <c r="CA133" i="23"/>
  <c r="CA596" i="23" s="1"/>
  <c r="BT139" i="23"/>
  <c r="BT602" i="23" s="1"/>
  <c r="BV139" i="23"/>
  <c r="BV602" i="23" s="1"/>
  <c r="BX139" i="23"/>
  <c r="BX602" i="23" s="1"/>
  <c r="BZ139" i="23"/>
  <c r="BZ602" i="23" s="1"/>
  <c r="CB139" i="23"/>
  <c r="CB602" i="23" s="1"/>
  <c r="CD139" i="23"/>
  <c r="CD602" i="23" s="1"/>
  <c r="BU139" i="23"/>
  <c r="BU602" i="23" s="1"/>
  <c r="BY139" i="23"/>
  <c r="BY602" i="23" s="1"/>
  <c r="CC139" i="23"/>
  <c r="CC602" i="23" s="1"/>
  <c r="BS139" i="23"/>
  <c r="BS602" i="23" s="1"/>
  <c r="BW139" i="23"/>
  <c r="BW602" i="23" s="1"/>
  <c r="CA139" i="23"/>
  <c r="CA602" i="23" s="1"/>
  <c r="BT143" i="23"/>
  <c r="BT606" i="23" s="1"/>
  <c r="BV143" i="23"/>
  <c r="BV606" i="23" s="1"/>
  <c r="BX143" i="23"/>
  <c r="BX606" i="23" s="1"/>
  <c r="BZ143" i="23"/>
  <c r="BZ606" i="23" s="1"/>
  <c r="CB143" i="23"/>
  <c r="CB606" i="23" s="1"/>
  <c r="CD143" i="23"/>
  <c r="CD606" i="23" s="1"/>
  <c r="BU143" i="23"/>
  <c r="BU606" i="23" s="1"/>
  <c r="BY143" i="23"/>
  <c r="BY606" i="23" s="1"/>
  <c r="CC143" i="23"/>
  <c r="CC606" i="23" s="1"/>
  <c r="BS143" i="23"/>
  <c r="BS606" i="23" s="1"/>
  <c r="BW143" i="23"/>
  <c r="BW606" i="23" s="1"/>
  <c r="CA143" i="23"/>
  <c r="CA606" i="23" s="1"/>
  <c r="D248" i="23"/>
  <c r="AQ248" i="23" s="1"/>
  <c r="AQ311" i="23" s="1"/>
  <c r="BT116" i="23"/>
  <c r="BT579" i="23" s="1"/>
  <c r="BV116" i="23"/>
  <c r="BV579" i="23" s="1"/>
  <c r="BX116" i="23"/>
  <c r="BX579" i="23" s="1"/>
  <c r="BZ116" i="23"/>
  <c r="BZ579" i="23" s="1"/>
  <c r="CB116" i="23"/>
  <c r="CB579" i="23" s="1"/>
  <c r="CD116" i="23"/>
  <c r="CD579" i="23" s="1"/>
  <c r="BU116" i="23"/>
  <c r="BU579" i="23" s="1"/>
  <c r="BY116" i="23"/>
  <c r="BY579" i="23" s="1"/>
  <c r="CC116" i="23"/>
  <c r="CC579" i="23" s="1"/>
  <c r="BS116" i="23"/>
  <c r="BS579" i="23" s="1"/>
  <c r="BW116" i="23"/>
  <c r="BW579" i="23" s="1"/>
  <c r="CA116" i="23"/>
  <c r="CA579" i="23" s="1"/>
  <c r="BT100" i="23"/>
  <c r="BT563" i="23" s="1"/>
  <c r="BV100" i="23"/>
  <c r="BV563" i="23" s="1"/>
  <c r="BX100" i="23"/>
  <c r="BX563" i="23" s="1"/>
  <c r="BZ100" i="23"/>
  <c r="BZ563" i="23" s="1"/>
  <c r="CB100" i="23"/>
  <c r="CB563" i="23" s="1"/>
  <c r="CD100" i="23"/>
  <c r="CD563" i="23" s="1"/>
  <c r="BU100" i="23"/>
  <c r="BU563" i="23" s="1"/>
  <c r="BY100" i="23"/>
  <c r="BY563" i="23" s="1"/>
  <c r="CC100" i="23"/>
  <c r="CC563" i="23" s="1"/>
  <c r="BS100" i="23"/>
  <c r="BS563" i="23" s="1"/>
  <c r="BW100" i="23"/>
  <c r="BW563" i="23" s="1"/>
  <c r="CA100" i="23"/>
  <c r="CA563" i="23" s="1"/>
  <c r="BZ187" i="23"/>
  <c r="BW96" i="23"/>
  <c r="BW559" i="23" s="1"/>
  <c r="CC96" i="23"/>
  <c r="CC559" i="23" s="1"/>
  <c r="BU96" i="23"/>
  <c r="BU559" i="23" s="1"/>
  <c r="CB96" i="23"/>
  <c r="CB559" i="23" s="1"/>
  <c r="BX96" i="23"/>
  <c r="BX559" i="23" s="1"/>
  <c r="BT96" i="23"/>
  <c r="BT559" i="23" s="1"/>
  <c r="BZ488" i="23"/>
  <c r="BY508" i="23"/>
  <c r="BZ516" i="23"/>
  <c r="BR146" i="23"/>
  <c r="BR609" i="23" s="1"/>
  <c r="BW146" i="23"/>
  <c r="BW609" i="23" s="1"/>
  <c r="CC146" i="23"/>
  <c r="CC609" i="23" s="1"/>
  <c r="BU146" i="23"/>
  <c r="BU609" i="23" s="1"/>
  <c r="CB146" i="23"/>
  <c r="CB609" i="23" s="1"/>
  <c r="BX146" i="23"/>
  <c r="BX609" i="23" s="1"/>
  <c r="BT146" i="23"/>
  <c r="BT609" i="23" s="1"/>
  <c r="BV195" i="23"/>
  <c r="D235" i="23"/>
  <c r="BN235" i="23" s="1"/>
  <c r="BN298" i="23" s="1"/>
  <c r="BT103" i="23"/>
  <c r="BT566" i="23" s="1"/>
  <c r="BV103" i="23"/>
  <c r="BV566" i="23" s="1"/>
  <c r="BX103" i="23"/>
  <c r="BX566" i="23" s="1"/>
  <c r="BZ103" i="23"/>
  <c r="BZ566" i="23" s="1"/>
  <c r="CB103" i="23"/>
  <c r="CB566" i="23" s="1"/>
  <c r="CD103" i="23"/>
  <c r="CD566" i="23" s="1"/>
  <c r="BU103" i="23"/>
  <c r="BU566" i="23" s="1"/>
  <c r="BY103" i="23"/>
  <c r="BY566" i="23" s="1"/>
  <c r="CC103" i="23"/>
  <c r="CC566" i="23" s="1"/>
  <c r="BS103" i="23"/>
  <c r="BS566" i="23" s="1"/>
  <c r="BW103" i="23"/>
  <c r="BW566" i="23" s="1"/>
  <c r="CA103" i="23"/>
  <c r="CA566" i="23" s="1"/>
  <c r="D239" i="23"/>
  <c r="BQ239" i="23" s="1"/>
  <c r="BQ302" i="23" s="1"/>
  <c r="BT107" i="23"/>
  <c r="BT570" i="23" s="1"/>
  <c r="BV107" i="23"/>
  <c r="BV570" i="23" s="1"/>
  <c r="BX107" i="23"/>
  <c r="BX570" i="23" s="1"/>
  <c r="BZ107" i="23"/>
  <c r="BZ570" i="23" s="1"/>
  <c r="CB107" i="23"/>
  <c r="CB570" i="23" s="1"/>
  <c r="CD107" i="23"/>
  <c r="CD570" i="23" s="1"/>
  <c r="BU107" i="23"/>
  <c r="BU570" i="23" s="1"/>
  <c r="BY107" i="23"/>
  <c r="BY570" i="23" s="1"/>
  <c r="CC107" i="23"/>
  <c r="CC570" i="23" s="1"/>
  <c r="BS107" i="23"/>
  <c r="BS570" i="23" s="1"/>
  <c r="BW107" i="23"/>
  <c r="BW570" i="23" s="1"/>
  <c r="CA107" i="23"/>
  <c r="CA570" i="23" s="1"/>
  <c r="D243" i="23"/>
  <c r="K243" i="23" s="1"/>
  <c r="K306" i="23" s="1"/>
  <c r="BT111" i="23"/>
  <c r="BT574" i="23" s="1"/>
  <c r="BV111" i="23"/>
  <c r="BV574" i="23" s="1"/>
  <c r="BX111" i="23"/>
  <c r="BX574" i="23" s="1"/>
  <c r="BZ111" i="23"/>
  <c r="BZ574" i="23" s="1"/>
  <c r="CB111" i="23"/>
  <c r="CB574" i="23" s="1"/>
  <c r="CD111" i="23"/>
  <c r="CD574" i="23" s="1"/>
  <c r="BU111" i="23"/>
  <c r="BU574" i="23" s="1"/>
  <c r="BY111" i="23"/>
  <c r="BY574" i="23" s="1"/>
  <c r="CC111" i="23"/>
  <c r="CC574" i="23" s="1"/>
  <c r="BS111" i="23"/>
  <c r="BS574" i="23" s="1"/>
  <c r="BW111" i="23"/>
  <c r="BW574" i="23" s="1"/>
  <c r="CA111" i="23"/>
  <c r="CA574" i="23" s="1"/>
  <c r="D324" i="23"/>
  <c r="BT129" i="23"/>
  <c r="BT592" i="23" s="1"/>
  <c r="BV129" i="23"/>
  <c r="BV592" i="23" s="1"/>
  <c r="BX129" i="23"/>
  <c r="BX592" i="23" s="1"/>
  <c r="BZ129" i="23"/>
  <c r="BZ592" i="23" s="1"/>
  <c r="CB129" i="23"/>
  <c r="CB592" i="23" s="1"/>
  <c r="CD129" i="23"/>
  <c r="CD592" i="23" s="1"/>
  <c r="BU129" i="23"/>
  <c r="BU592" i="23" s="1"/>
  <c r="BY129" i="23"/>
  <c r="BY592" i="23" s="1"/>
  <c r="CC129" i="23"/>
  <c r="CC592" i="23" s="1"/>
  <c r="BS129" i="23"/>
  <c r="BS592" i="23" s="1"/>
  <c r="BW129" i="23"/>
  <c r="BW592" i="23" s="1"/>
  <c r="CA129" i="23"/>
  <c r="CA592" i="23" s="1"/>
  <c r="BT99" i="23"/>
  <c r="BT562" i="23" s="1"/>
  <c r="BV99" i="23"/>
  <c r="BV562" i="23" s="1"/>
  <c r="BX99" i="23"/>
  <c r="BX562" i="23" s="1"/>
  <c r="BZ99" i="23"/>
  <c r="BZ562" i="23" s="1"/>
  <c r="CB99" i="23"/>
  <c r="CB562" i="23" s="1"/>
  <c r="CD99" i="23"/>
  <c r="CD562" i="23" s="1"/>
  <c r="BU99" i="23"/>
  <c r="BU562" i="23" s="1"/>
  <c r="BY99" i="23"/>
  <c r="BY562" i="23" s="1"/>
  <c r="CC99" i="23"/>
  <c r="CC562" i="23" s="1"/>
  <c r="BS99" i="23"/>
  <c r="BS562" i="23" s="1"/>
  <c r="BW99" i="23"/>
  <c r="BW562" i="23" s="1"/>
  <c r="CA99" i="23"/>
  <c r="CA562" i="23" s="1"/>
  <c r="D320" i="23"/>
  <c r="BT125" i="23"/>
  <c r="BT588" i="23" s="1"/>
  <c r="BV125" i="23"/>
  <c r="BV588" i="23" s="1"/>
  <c r="BX125" i="23"/>
  <c r="BX588" i="23" s="1"/>
  <c r="BZ125" i="23"/>
  <c r="BZ588" i="23" s="1"/>
  <c r="CB125" i="23"/>
  <c r="CB588" i="23" s="1"/>
  <c r="CD125" i="23"/>
  <c r="CD588" i="23" s="1"/>
  <c r="BU125" i="23"/>
  <c r="BU588" i="23" s="1"/>
  <c r="BY125" i="23"/>
  <c r="BY588" i="23" s="1"/>
  <c r="CC125" i="23"/>
  <c r="CC588" i="23" s="1"/>
  <c r="BS125" i="23"/>
  <c r="BS588" i="23" s="1"/>
  <c r="BW125" i="23"/>
  <c r="BW588" i="23" s="1"/>
  <c r="CA125" i="23"/>
  <c r="CA588" i="23" s="1"/>
  <c r="BT115" i="23"/>
  <c r="BT578" i="23" s="1"/>
  <c r="BV115" i="23"/>
  <c r="BV578" i="23" s="1"/>
  <c r="BX115" i="23"/>
  <c r="BX578" i="23" s="1"/>
  <c r="BZ115" i="23"/>
  <c r="BZ578" i="23" s="1"/>
  <c r="CB115" i="23"/>
  <c r="CB578" i="23" s="1"/>
  <c r="CD115" i="23"/>
  <c r="CD578" i="23" s="1"/>
  <c r="BU115" i="23"/>
  <c r="BU578" i="23" s="1"/>
  <c r="BY115" i="23"/>
  <c r="BY578" i="23" s="1"/>
  <c r="CC115" i="23"/>
  <c r="CC578" i="23" s="1"/>
  <c r="BS115" i="23"/>
  <c r="BS578" i="23" s="1"/>
  <c r="BW115" i="23"/>
  <c r="BW578" i="23" s="1"/>
  <c r="CA115" i="23"/>
  <c r="CA578" i="23" s="1"/>
  <c r="BT117" i="23"/>
  <c r="BT580" i="23" s="1"/>
  <c r="BV117" i="23"/>
  <c r="BV580" i="23" s="1"/>
  <c r="BX117" i="23"/>
  <c r="BX580" i="23" s="1"/>
  <c r="BZ117" i="23"/>
  <c r="BZ580" i="23" s="1"/>
  <c r="CB117" i="23"/>
  <c r="CB580" i="23" s="1"/>
  <c r="CD117" i="23"/>
  <c r="CD580" i="23" s="1"/>
  <c r="BU117" i="23"/>
  <c r="BU580" i="23" s="1"/>
  <c r="BY117" i="23"/>
  <c r="BY580" i="23" s="1"/>
  <c r="CC117" i="23"/>
  <c r="CC580" i="23" s="1"/>
  <c r="BS117" i="23"/>
  <c r="BS580" i="23" s="1"/>
  <c r="BW117" i="23"/>
  <c r="BW580" i="23" s="1"/>
  <c r="CA117" i="23"/>
  <c r="CA580" i="23" s="1"/>
  <c r="BT123" i="23"/>
  <c r="BT586" i="23" s="1"/>
  <c r="BV123" i="23"/>
  <c r="BV586" i="23" s="1"/>
  <c r="BX123" i="23"/>
  <c r="BX586" i="23" s="1"/>
  <c r="BZ123" i="23"/>
  <c r="BZ586" i="23" s="1"/>
  <c r="CB123" i="23"/>
  <c r="CB586" i="23" s="1"/>
  <c r="CD123" i="23"/>
  <c r="CD586" i="23" s="1"/>
  <c r="BU123" i="23"/>
  <c r="BU586" i="23" s="1"/>
  <c r="BY123" i="23"/>
  <c r="BY586" i="23" s="1"/>
  <c r="CC123" i="23"/>
  <c r="CC586" i="23" s="1"/>
  <c r="BS123" i="23"/>
  <c r="BS586" i="23" s="1"/>
  <c r="BW123" i="23"/>
  <c r="BW586" i="23" s="1"/>
  <c r="CA123" i="23"/>
  <c r="CA586" i="23" s="1"/>
  <c r="BT131" i="23"/>
  <c r="BT594" i="23" s="1"/>
  <c r="BV131" i="23"/>
  <c r="BV594" i="23" s="1"/>
  <c r="BX131" i="23"/>
  <c r="BX594" i="23" s="1"/>
  <c r="BZ131" i="23"/>
  <c r="BZ594" i="23" s="1"/>
  <c r="CB131" i="23"/>
  <c r="CB594" i="23" s="1"/>
  <c r="CD131" i="23"/>
  <c r="CD594" i="23" s="1"/>
  <c r="BU131" i="23"/>
  <c r="BU594" i="23" s="1"/>
  <c r="BY131" i="23"/>
  <c r="BY594" i="23" s="1"/>
  <c r="CC131" i="23"/>
  <c r="CC594" i="23" s="1"/>
  <c r="BS131" i="23"/>
  <c r="BS594" i="23" s="1"/>
  <c r="BW131" i="23"/>
  <c r="BW594" i="23" s="1"/>
  <c r="CA131" i="23"/>
  <c r="CA594" i="23" s="1"/>
  <c r="BT135" i="23"/>
  <c r="BT598" i="23" s="1"/>
  <c r="BV135" i="23"/>
  <c r="BV598" i="23" s="1"/>
  <c r="BX135" i="23"/>
  <c r="BX598" i="23" s="1"/>
  <c r="BZ135" i="23"/>
  <c r="BZ598" i="23" s="1"/>
  <c r="CB135" i="23"/>
  <c r="CB598" i="23" s="1"/>
  <c r="CD135" i="23"/>
  <c r="CD598" i="23" s="1"/>
  <c r="BU135" i="23"/>
  <c r="BU598" i="23" s="1"/>
  <c r="BY135" i="23"/>
  <c r="BY598" i="23" s="1"/>
  <c r="CC135" i="23"/>
  <c r="CC598" i="23" s="1"/>
  <c r="BS135" i="23"/>
  <c r="BS598" i="23" s="1"/>
  <c r="BW135" i="23"/>
  <c r="BW598" i="23" s="1"/>
  <c r="CA135" i="23"/>
  <c r="CA598" i="23" s="1"/>
  <c r="BT141" i="23"/>
  <c r="BT604" i="23" s="1"/>
  <c r="BV141" i="23"/>
  <c r="BV604" i="23" s="1"/>
  <c r="BX141" i="23"/>
  <c r="BX604" i="23" s="1"/>
  <c r="BZ141" i="23"/>
  <c r="BZ604" i="23" s="1"/>
  <c r="CB141" i="23"/>
  <c r="CB604" i="23" s="1"/>
  <c r="CD141" i="23"/>
  <c r="CD604" i="23" s="1"/>
  <c r="BU141" i="23"/>
  <c r="BU604" i="23" s="1"/>
  <c r="BY141" i="23"/>
  <c r="BY604" i="23" s="1"/>
  <c r="CC141" i="23"/>
  <c r="CC604" i="23" s="1"/>
  <c r="BS141" i="23"/>
  <c r="BS604" i="23" s="1"/>
  <c r="BW141" i="23"/>
  <c r="BW604" i="23" s="1"/>
  <c r="CA141" i="23"/>
  <c r="CA604" i="23" s="1"/>
  <c r="BT145" i="23"/>
  <c r="BT608" i="23" s="1"/>
  <c r="BV145" i="23"/>
  <c r="BV608" i="23" s="1"/>
  <c r="BX145" i="23"/>
  <c r="BX608" i="23" s="1"/>
  <c r="BZ145" i="23"/>
  <c r="BZ608" i="23" s="1"/>
  <c r="CB145" i="23"/>
  <c r="CB608" i="23" s="1"/>
  <c r="CD145" i="23"/>
  <c r="CD608" i="23" s="1"/>
  <c r="BU145" i="23"/>
  <c r="BU608" i="23" s="1"/>
  <c r="BY145" i="23"/>
  <c r="BY608" i="23" s="1"/>
  <c r="CC145" i="23"/>
  <c r="CC608" i="23" s="1"/>
  <c r="BS145" i="23"/>
  <c r="BS608" i="23" s="1"/>
  <c r="BW145" i="23"/>
  <c r="BW608" i="23" s="1"/>
  <c r="CA145" i="23"/>
  <c r="CA608" i="23" s="1"/>
  <c r="BT88" i="23"/>
  <c r="BT551" i="23" s="1"/>
  <c r="BV88" i="23"/>
  <c r="BV551" i="23" s="1"/>
  <c r="BX88" i="23"/>
  <c r="BX551" i="23" s="1"/>
  <c r="BZ88" i="23"/>
  <c r="BZ551" i="23" s="1"/>
  <c r="CB88" i="23"/>
  <c r="CB551" i="23" s="1"/>
  <c r="CD88" i="23"/>
  <c r="CD551" i="23" s="1"/>
  <c r="BU88" i="23"/>
  <c r="BU551" i="23" s="1"/>
  <c r="BY88" i="23"/>
  <c r="BY551" i="23" s="1"/>
  <c r="CC88" i="23"/>
  <c r="CC551" i="23" s="1"/>
  <c r="BS88" i="23"/>
  <c r="BS551" i="23" s="1"/>
  <c r="BW88" i="23"/>
  <c r="BW551" i="23" s="1"/>
  <c r="CA88" i="23"/>
  <c r="CA551" i="23" s="1"/>
  <c r="BT92" i="23"/>
  <c r="BT555" i="23" s="1"/>
  <c r="BV92" i="23"/>
  <c r="BV555" i="23" s="1"/>
  <c r="BX92" i="23"/>
  <c r="BX555" i="23" s="1"/>
  <c r="BZ92" i="23"/>
  <c r="BZ555" i="23" s="1"/>
  <c r="CB92" i="23"/>
  <c r="CB555" i="23" s="1"/>
  <c r="CD92" i="23"/>
  <c r="CD555" i="23" s="1"/>
  <c r="BU92" i="23"/>
  <c r="BU555" i="23" s="1"/>
  <c r="BY92" i="23"/>
  <c r="BY555" i="23" s="1"/>
  <c r="CC92" i="23"/>
  <c r="CC555" i="23" s="1"/>
  <c r="BS92" i="23"/>
  <c r="BS555" i="23" s="1"/>
  <c r="BW92" i="23"/>
  <c r="BW555" i="23" s="1"/>
  <c r="CA92" i="23"/>
  <c r="CA555" i="23" s="1"/>
  <c r="BT98" i="23"/>
  <c r="BT561" i="23" s="1"/>
  <c r="BV98" i="23"/>
  <c r="BV561" i="23" s="1"/>
  <c r="BX98" i="23"/>
  <c r="BX561" i="23" s="1"/>
  <c r="BZ98" i="23"/>
  <c r="BZ561" i="23" s="1"/>
  <c r="CB98" i="23"/>
  <c r="CB561" i="23" s="1"/>
  <c r="CD98" i="23"/>
  <c r="CD561" i="23" s="1"/>
  <c r="BU98" i="23"/>
  <c r="BU561" i="23" s="1"/>
  <c r="BY98" i="23"/>
  <c r="BY561" i="23" s="1"/>
  <c r="CC98" i="23"/>
  <c r="CC561" i="23" s="1"/>
  <c r="BS98" i="23"/>
  <c r="BS561" i="23" s="1"/>
  <c r="BW98" i="23"/>
  <c r="BW561" i="23" s="1"/>
  <c r="CA98" i="23"/>
  <c r="CA561" i="23" s="1"/>
  <c r="CA96" i="23"/>
  <c r="CA559" i="23" s="1"/>
  <c r="BS96" i="23"/>
  <c r="BS559" i="23" s="1"/>
  <c r="BY96" i="23"/>
  <c r="BY559" i="23" s="1"/>
  <c r="CD96" i="23"/>
  <c r="CD559" i="23" s="1"/>
  <c r="BZ96" i="23"/>
  <c r="BZ559" i="23" s="1"/>
  <c r="CC488" i="23"/>
  <c r="CB494" i="23"/>
  <c r="BT183" i="23"/>
  <c r="CB508" i="23"/>
  <c r="BT512" i="23"/>
  <c r="CC514" i="23"/>
  <c r="CC522" i="23"/>
  <c r="CB213" i="23"/>
  <c r="CA146" i="23"/>
  <c r="CA609" i="23" s="1"/>
  <c r="BS146" i="23"/>
  <c r="BS609" i="23" s="1"/>
  <c r="BY146" i="23"/>
  <c r="BY609" i="23" s="1"/>
  <c r="CD146" i="23"/>
  <c r="CD609" i="23" s="1"/>
  <c r="BZ146" i="23"/>
  <c r="BZ609" i="23" s="1"/>
  <c r="K91" i="23"/>
  <c r="K554" i="23" s="1"/>
  <c r="BS91" i="23"/>
  <c r="BS554" i="23" s="1"/>
  <c r="BU91" i="23"/>
  <c r="BU554" i="23" s="1"/>
  <c r="BW91" i="23"/>
  <c r="BW554" i="23" s="1"/>
  <c r="BY91" i="23"/>
  <c r="BY554" i="23" s="1"/>
  <c r="CA91" i="23"/>
  <c r="CA554" i="23" s="1"/>
  <c r="CC91" i="23"/>
  <c r="CC554" i="23" s="1"/>
  <c r="BT91" i="23"/>
  <c r="BT554" i="23" s="1"/>
  <c r="BV91" i="23"/>
  <c r="BV554" i="23" s="1"/>
  <c r="BX91" i="23"/>
  <c r="BX554" i="23" s="1"/>
  <c r="BZ91" i="23"/>
  <c r="BZ554" i="23" s="1"/>
  <c r="CB91" i="23"/>
  <c r="CB554" i="23" s="1"/>
  <c r="CD91" i="23"/>
  <c r="CD554" i="23" s="1"/>
  <c r="BT90" i="23"/>
  <c r="BT553" i="23" s="1"/>
  <c r="BV90" i="23"/>
  <c r="BV553" i="23" s="1"/>
  <c r="BX90" i="23"/>
  <c r="BX553" i="23" s="1"/>
  <c r="BZ90" i="23"/>
  <c r="BZ553" i="23" s="1"/>
  <c r="CB90" i="23"/>
  <c r="CB553" i="23" s="1"/>
  <c r="CD90" i="23"/>
  <c r="CD553" i="23" s="1"/>
  <c r="BS90" i="23"/>
  <c r="BS553" i="23" s="1"/>
  <c r="BU90" i="23"/>
  <c r="BU553" i="23" s="1"/>
  <c r="BW90" i="23"/>
  <c r="BW553" i="23" s="1"/>
  <c r="BY90" i="23"/>
  <c r="BY553" i="23" s="1"/>
  <c r="CA90" i="23"/>
  <c r="CA553" i="23" s="1"/>
  <c r="CC90" i="23"/>
  <c r="CC553" i="23" s="1"/>
  <c r="BW163" i="23"/>
  <c r="D288" i="23"/>
  <c r="BS93" i="23"/>
  <c r="BS556" i="23" s="1"/>
  <c r="BU93" i="23"/>
  <c r="BU556" i="23" s="1"/>
  <c r="BW93" i="23"/>
  <c r="BW556" i="23" s="1"/>
  <c r="BY93" i="23"/>
  <c r="BY556" i="23" s="1"/>
  <c r="CA93" i="23"/>
  <c r="CA556" i="23" s="1"/>
  <c r="CC93" i="23"/>
  <c r="CC556" i="23" s="1"/>
  <c r="BT93" i="23"/>
  <c r="BT556" i="23" s="1"/>
  <c r="BV93" i="23"/>
  <c r="BV556" i="23" s="1"/>
  <c r="BZ93" i="23"/>
  <c r="BZ556" i="23" s="1"/>
  <c r="CD93" i="23"/>
  <c r="CD556" i="23" s="1"/>
  <c r="BX93" i="23"/>
  <c r="BX556" i="23" s="1"/>
  <c r="CB93" i="23"/>
  <c r="CB556" i="23" s="1"/>
  <c r="D295" i="23"/>
  <c r="D232" i="23"/>
  <c r="D293" i="23"/>
  <c r="D230" i="23"/>
  <c r="S230" i="23" s="1"/>
  <c r="S293" i="23" s="1"/>
  <c r="D287" i="23"/>
  <c r="D224" i="23"/>
  <c r="D286" i="23"/>
  <c r="D223" i="23"/>
  <c r="BQ223" i="23" s="1"/>
  <c r="BQ286" i="23" s="1"/>
  <c r="D285" i="23"/>
  <c r="D222" i="23"/>
  <c r="D261" i="23"/>
  <c r="BQ261" i="23" s="1"/>
  <c r="BQ324" i="23" s="1"/>
  <c r="D225" i="23"/>
  <c r="K225" i="23" s="1"/>
  <c r="K288" i="23" s="1"/>
  <c r="BF123" i="23"/>
  <c r="BF586" i="23" s="1"/>
  <c r="BR90" i="23"/>
  <c r="BR553" i="23" s="1"/>
  <c r="BR119" i="23"/>
  <c r="BR582" i="23" s="1"/>
  <c r="D219" i="23"/>
  <c r="BN219" i="23" s="1"/>
  <c r="BN282" i="23" s="1"/>
  <c r="AD116" i="23"/>
  <c r="AD579" i="23" s="1"/>
  <c r="BI95" i="23"/>
  <c r="BI558" i="23" s="1"/>
  <c r="BQ131" i="23"/>
  <c r="BQ594" i="23" s="1"/>
  <c r="H25" i="19"/>
  <c r="S3" i="23"/>
  <c r="S10" i="23"/>
  <c r="S11" i="23" s="1"/>
  <c r="S90" i="23"/>
  <c r="S553" i="23" s="1"/>
  <c r="S96" i="23"/>
  <c r="S559" i="23" s="1"/>
  <c r="S100" i="23"/>
  <c r="S563" i="23" s="1"/>
  <c r="S104" i="23"/>
  <c r="S567" i="23" s="1"/>
  <c r="S108" i="23"/>
  <c r="S571" i="23" s="1"/>
  <c r="S112" i="23"/>
  <c r="S575" i="23" s="1"/>
  <c r="S118" i="23"/>
  <c r="S581" i="23" s="1"/>
  <c r="S122" i="23"/>
  <c r="S585" i="23" s="1"/>
  <c r="S126" i="23"/>
  <c r="S589" i="23" s="1"/>
  <c r="S130" i="23"/>
  <c r="S593" i="23" s="1"/>
  <c r="S134" i="23"/>
  <c r="S597" i="23" s="1"/>
  <c r="S138" i="23"/>
  <c r="S601" i="23" s="1"/>
  <c r="S142" i="23"/>
  <c r="S605" i="23" s="1"/>
  <c r="S228" i="23"/>
  <c r="S291" i="23" s="1"/>
  <c r="S234" i="23"/>
  <c r="S297" i="23" s="1"/>
  <c r="S226" i="23"/>
  <c r="S289" i="23" s="1"/>
  <c r="S88" i="23"/>
  <c r="S551" i="23" s="1"/>
  <c r="S98" i="23"/>
  <c r="S561" i="23" s="1"/>
  <c r="S106" i="23"/>
  <c r="S569" i="23" s="1"/>
  <c r="S114" i="23"/>
  <c r="S577" i="23" s="1"/>
  <c r="S124" i="23"/>
  <c r="S587" i="23" s="1"/>
  <c r="S132" i="23"/>
  <c r="S595" i="23" s="1"/>
  <c r="S140" i="23"/>
  <c r="S603" i="23" s="1"/>
  <c r="S236" i="23"/>
  <c r="S299" i="23" s="1"/>
  <c r="S254" i="23"/>
  <c r="S317" i="23" s="1"/>
  <c r="S270" i="23"/>
  <c r="S333" i="23" s="1"/>
  <c r="S94" i="23"/>
  <c r="S557" i="23" s="1"/>
  <c r="S102" i="23"/>
  <c r="S565" i="23" s="1"/>
  <c r="S110" i="23"/>
  <c r="S573" i="23" s="1"/>
  <c r="S120" i="23"/>
  <c r="S583" i="23" s="1"/>
  <c r="S128" i="23"/>
  <c r="S591" i="23" s="1"/>
  <c r="S136" i="23"/>
  <c r="S599" i="23" s="1"/>
  <c r="S144" i="23"/>
  <c r="S607" i="23" s="1"/>
  <c r="S266" i="23"/>
  <c r="S329" i="23" s="1"/>
  <c r="BH3" i="23"/>
  <c r="BH10" i="23"/>
  <c r="BH11" i="23" s="1"/>
  <c r="BH90" i="23"/>
  <c r="BH553" i="23" s="1"/>
  <c r="BH96" i="23"/>
  <c r="BH559" i="23" s="1"/>
  <c r="BH100" i="23"/>
  <c r="BH563" i="23" s="1"/>
  <c r="BH104" i="23"/>
  <c r="BH567" i="23" s="1"/>
  <c r="BH108" i="23"/>
  <c r="BH571" i="23" s="1"/>
  <c r="BH112" i="23"/>
  <c r="BH575" i="23" s="1"/>
  <c r="BH118" i="23"/>
  <c r="BH581" i="23" s="1"/>
  <c r="BH122" i="23"/>
  <c r="BH585" i="23" s="1"/>
  <c r="BH126" i="23"/>
  <c r="BH589" i="23" s="1"/>
  <c r="BH130" i="23"/>
  <c r="BH593" i="23" s="1"/>
  <c r="BH134" i="23"/>
  <c r="BH597" i="23" s="1"/>
  <c r="BH138" i="23"/>
  <c r="BH601" i="23" s="1"/>
  <c r="BH142" i="23"/>
  <c r="BH605" i="23" s="1"/>
  <c r="BH234" i="23"/>
  <c r="BH297" i="23" s="1"/>
  <c r="BH88" i="23"/>
  <c r="BH551" i="23" s="1"/>
  <c r="BH98" i="23"/>
  <c r="BH561" i="23" s="1"/>
  <c r="BH106" i="23"/>
  <c r="BH569" i="23" s="1"/>
  <c r="BH114" i="23"/>
  <c r="BH577" i="23" s="1"/>
  <c r="BH124" i="23"/>
  <c r="BH587" i="23" s="1"/>
  <c r="BH132" i="23"/>
  <c r="BH595" i="23" s="1"/>
  <c r="BH140" i="23"/>
  <c r="BH603" i="23" s="1"/>
  <c r="BH228" i="23"/>
  <c r="BH291" i="23" s="1"/>
  <c r="BH226" i="23"/>
  <c r="BH289" i="23" s="1"/>
  <c r="BH94" i="23"/>
  <c r="BH557" i="23" s="1"/>
  <c r="BH110" i="23"/>
  <c r="BH573" i="23" s="1"/>
  <c r="BH128" i="23"/>
  <c r="BH591" i="23" s="1"/>
  <c r="BH144" i="23"/>
  <c r="BH607" i="23" s="1"/>
  <c r="BH270" i="23"/>
  <c r="BH333" i="23" s="1"/>
  <c r="BH254" i="23"/>
  <c r="BH317" i="23" s="1"/>
  <c r="BH238" i="23"/>
  <c r="BH301" i="23" s="1"/>
  <c r="BH102" i="23"/>
  <c r="BH565" i="23" s="1"/>
  <c r="BH120" i="23"/>
  <c r="BH583" i="23" s="1"/>
  <c r="BH136" i="23"/>
  <c r="BH599" i="23" s="1"/>
  <c r="BH236" i="23"/>
  <c r="BH299" i="23" s="1"/>
  <c r="BH272" i="23"/>
  <c r="BH335" i="23" s="1"/>
  <c r="BH266" i="23"/>
  <c r="BH329" i="23" s="1"/>
  <c r="BQ119" i="23"/>
  <c r="BQ582" i="23" s="1"/>
  <c r="BR127" i="23"/>
  <c r="BR590" i="23" s="1"/>
  <c r="BQ143" i="23"/>
  <c r="BQ606" i="23" s="1"/>
  <c r="BH123" i="23"/>
  <c r="BH586" i="23" s="1"/>
  <c r="BJ123" i="23"/>
  <c r="BJ586" i="23" s="1"/>
  <c r="BH131" i="23"/>
  <c r="BH594" i="23" s="1"/>
  <c r="BH139" i="23"/>
  <c r="BH602" i="23" s="1"/>
  <c r="AA116" i="23"/>
  <c r="AA579" i="23" s="1"/>
  <c r="AK116" i="23"/>
  <c r="AK579" i="23" s="1"/>
  <c r="AQ116" i="23"/>
  <c r="AQ579" i="23" s="1"/>
  <c r="BH116" i="23"/>
  <c r="BH579" i="23" s="1"/>
  <c r="K17" i="15"/>
  <c r="BK3" i="23"/>
  <c r="BK88" i="23"/>
  <c r="BK551" i="23" s="1"/>
  <c r="BK94" i="23"/>
  <c r="BK557" i="23" s="1"/>
  <c r="BK98" i="23"/>
  <c r="BK561" i="23" s="1"/>
  <c r="BK102" i="23"/>
  <c r="BK565" i="23" s="1"/>
  <c r="BK106" i="23"/>
  <c r="BK569" i="23" s="1"/>
  <c r="BK110" i="23"/>
  <c r="BK573" i="23" s="1"/>
  <c r="BK114" i="23"/>
  <c r="BK577" i="23" s="1"/>
  <c r="BK120" i="23"/>
  <c r="BK583" i="23" s="1"/>
  <c r="BK124" i="23"/>
  <c r="BK587" i="23" s="1"/>
  <c r="BK128" i="23"/>
  <c r="BK591" i="23" s="1"/>
  <c r="BK132" i="23"/>
  <c r="BK595" i="23" s="1"/>
  <c r="BK136" i="23"/>
  <c r="BK599" i="23" s="1"/>
  <c r="BK140" i="23"/>
  <c r="BK603" i="23" s="1"/>
  <c r="BK144" i="23"/>
  <c r="BK607" i="23" s="1"/>
  <c r="BK236" i="23"/>
  <c r="BK299" i="23" s="1"/>
  <c r="BK90" i="23"/>
  <c r="BK553" i="23" s="1"/>
  <c r="BK100" i="23"/>
  <c r="BK563" i="23" s="1"/>
  <c r="BK108" i="23"/>
  <c r="BK571" i="23" s="1"/>
  <c r="BK118" i="23"/>
  <c r="BK581" i="23" s="1"/>
  <c r="BK126" i="23"/>
  <c r="BK589" i="23" s="1"/>
  <c r="BK134" i="23"/>
  <c r="BK597" i="23" s="1"/>
  <c r="BK142" i="23"/>
  <c r="BK605" i="23" s="1"/>
  <c r="BK228" i="23"/>
  <c r="BK291" i="23" s="1"/>
  <c r="BK246" i="23"/>
  <c r="BK309" i="23" s="1"/>
  <c r="BK254" i="23"/>
  <c r="BK317" i="23" s="1"/>
  <c r="BK270" i="23"/>
  <c r="BK333" i="23" s="1"/>
  <c r="BK226" i="23"/>
  <c r="BK289" i="23" s="1"/>
  <c r="BK96" i="23"/>
  <c r="BK559" i="23" s="1"/>
  <c r="BK112" i="23"/>
  <c r="BK575" i="23" s="1"/>
  <c r="BK130" i="23"/>
  <c r="BK593" i="23" s="1"/>
  <c r="BK230" i="23"/>
  <c r="BK293" i="23" s="1"/>
  <c r="BK10" i="23"/>
  <c r="BK11" i="23" s="1"/>
  <c r="BK104" i="23"/>
  <c r="BK567" i="23" s="1"/>
  <c r="BK122" i="23"/>
  <c r="BK585" i="23" s="1"/>
  <c r="BK138" i="23"/>
  <c r="BK601" i="23" s="1"/>
  <c r="BK266" i="23"/>
  <c r="BK329" i="23" s="1"/>
  <c r="AE3" i="23"/>
  <c r="AE10" i="23"/>
  <c r="AE90" i="23"/>
  <c r="AE553" i="23" s="1"/>
  <c r="AE96" i="23"/>
  <c r="AE559" i="23" s="1"/>
  <c r="AE100" i="23"/>
  <c r="AE563" i="23" s="1"/>
  <c r="AE104" i="23"/>
  <c r="AE567" i="23" s="1"/>
  <c r="AE108" i="23"/>
  <c r="AE571" i="23" s="1"/>
  <c r="AE112" i="23"/>
  <c r="AE575" i="23" s="1"/>
  <c r="AE116" i="23"/>
  <c r="AE579" i="23" s="1"/>
  <c r="AE120" i="23"/>
  <c r="AE583" i="23" s="1"/>
  <c r="AE124" i="23"/>
  <c r="AE587" i="23" s="1"/>
  <c r="AE128" i="23"/>
  <c r="AE591" i="23" s="1"/>
  <c r="AE132" i="23"/>
  <c r="AE595" i="23" s="1"/>
  <c r="AE136" i="23"/>
  <c r="AE599" i="23" s="1"/>
  <c r="AE140" i="23"/>
  <c r="AE603" i="23" s="1"/>
  <c r="AE144" i="23"/>
  <c r="AE607" i="23" s="1"/>
  <c r="AE236" i="23"/>
  <c r="AE299" i="23" s="1"/>
  <c r="AE240" i="23"/>
  <c r="AE303" i="23" s="1"/>
  <c r="AE94" i="23"/>
  <c r="AE557" i="23" s="1"/>
  <c r="AE102" i="23"/>
  <c r="AE565" i="23" s="1"/>
  <c r="AE110" i="23"/>
  <c r="AE573" i="23" s="1"/>
  <c r="AE118" i="23"/>
  <c r="AE581" i="23" s="1"/>
  <c r="AE126" i="23"/>
  <c r="AE589" i="23" s="1"/>
  <c r="AE134" i="23"/>
  <c r="AE597" i="23" s="1"/>
  <c r="AE142" i="23"/>
  <c r="AE605" i="23" s="1"/>
  <c r="AE228" i="23"/>
  <c r="AE291" i="23" s="1"/>
  <c r="AE246" i="23"/>
  <c r="AE309" i="23" s="1"/>
  <c r="AE254" i="23"/>
  <c r="AE317" i="23" s="1"/>
  <c r="AE270" i="23"/>
  <c r="AE333" i="23" s="1"/>
  <c r="AE88" i="23"/>
  <c r="AE551" i="23" s="1"/>
  <c r="AE98" i="23"/>
  <c r="AE561" i="23" s="1"/>
  <c r="AE106" i="23"/>
  <c r="AE569" i="23" s="1"/>
  <c r="AE114" i="23"/>
  <c r="AE577" i="23" s="1"/>
  <c r="AE122" i="23"/>
  <c r="AE585" i="23" s="1"/>
  <c r="AE130" i="23"/>
  <c r="AE593" i="23" s="1"/>
  <c r="AE138" i="23"/>
  <c r="AE601" i="23" s="1"/>
  <c r="AE234" i="23"/>
  <c r="AE297" i="23" s="1"/>
  <c r="AE266" i="23"/>
  <c r="AE329" i="23" s="1"/>
  <c r="AE226" i="23"/>
  <c r="AE289" i="23" s="1"/>
  <c r="AU88" i="23"/>
  <c r="AU551" i="23" s="1"/>
  <c r="AU94" i="23"/>
  <c r="AU557" i="23" s="1"/>
  <c r="AU98" i="23"/>
  <c r="AU561" i="23" s="1"/>
  <c r="AU102" i="23"/>
  <c r="AU565" i="23" s="1"/>
  <c r="AU106" i="23"/>
  <c r="AU569" i="23" s="1"/>
  <c r="AU110" i="23"/>
  <c r="AU573" i="23" s="1"/>
  <c r="AU114" i="23"/>
  <c r="AU577" i="23" s="1"/>
  <c r="AU118" i="23"/>
  <c r="AU581" i="23" s="1"/>
  <c r="AU122" i="23"/>
  <c r="AU585" i="23" s="1"/>
  <c r="AU126" i="23"/>
  <c r="AU589" i="23" s="1"/>
  <c r="AU130" i="23"/>
  <c r="AU593" i="23" s="1"/>
  <c r="AU134" i="23"/>
  <c r="AU597" i="23" s="1"/>
  <c r="AU138" i="23"/>
  <c r="AU601" i="23" s="1"/>
  <c r="AU142" i="23"/>
  <c r="AU605" i="23" s="1"/>
  <c r="AU228" i="23"/>
  <c r="AU291" i="23" s="1"/>
  <c r="AU236" i="23"/>
  <c r="AU299" i="23" s="1"/>
  <c r="AU250" i="23"/>
  <c r="AU313" i="23" s="1"/>
  <c r="AU254" i="23"/>
  <c r="AU317" i="23" s="1"/>
  <c r="AU3" i="23"/>
  <c r="AU90" i="23"/>
  <c r="AU553" i="23" s="1"/>
  <c r="AU100" i="23"/>
  <c r="AU563" i="23" s="1"/>
  <c r="AU108" i="23"/>
  <c r="AU571" i="23" s="1"/>
  <c r="AU116" i="23"/>
  <c r="AU579" i="23" s="1"/>
  <c r="AU124" i="23"/>
  <c r="AU587" i="23" s="1"/>
  <c r="AU132" i="23"/>
  <c r="AU595" i="23" s="1"/>
  <c r="AU140" i="23"/>
  <c r="AU603" i="23" s="1"/>
  <c r="AU10" i="23"/>
  <c r="AU11" i="23" s="1"/>
  <c r="AU104" i="23"/>
  <c r="AU567" i="23" s="1"/>
  <c r="AU120" i="23"/>
  <c r="AU583" i="23" s="1"/>
  <c r="AU136" i="23"/>
  <c r="AU599" i="23" s="1"/>
  <c r="AU226" i="23"/>
  <c r="AU289" i="23" s="1"/>
  <c r="AU266" i="23"/>
  <c r="AU329" i="23" s="1"/>
  <c r="AU96" i="23"/>
  <c r="AU559" i="23" s="1"/>
  <c r="AU112" i="23"/>
  <c r="AU575" i="23" s="1"/>
  <c r="AU128" i="23"/>
  <c r="AU591" i="23" s="1"/>
  <c r="AU144" i="23"/>
  <c r="AU607" i="23" s="1"/>
  <c r="AU234" i="23"/>
  <c r="AU297" i="23" s="1"/>
  <c r="AU270" i="23"/>
  <c r="AU333" i="23" s="1"/>
  <c r="AU278" i="23"/>
  <c r="AU341" i="23" s="1"/>
  <c r="BR139" i="23"/>
  <c r="BR602" i="23" s="1"/>
  <c r="BJ139" i="23"/>
  <c r="BJ602" i="23" s="1"/>
  <c r="N3" i="23"/>
  <c r="N10" i="23"/>
  <c r="N11" i="23" s="1"/>
  <c r="N90" i="23"/>
  <c r="N553" i="23" s="1"/>
  <c r="N226" i="23"/>
  <c r="N289" i="23" s="1"/>
  <c r="N234" i="23"/>
  <c r="N297" i="23" s="1"/>
  <c r="N88" i="23"/>
  <c r="N551" i="23" s="1"/>
  <c r="N228" i="23"/>
  <c r="N291" i="23" s="1"/>
  <c r="N236" i="23"/>
  <c r="N299" i="23" s="1"/>
  <c r="N254" i="23"/>
  <c r="N317" i="23" s="1"/>
  <c r="N266" i="23"/>
  <c r="N329" i="23" s="1"/>
  <c r="N270" i="23"/>
  <c r="N333" i="23" s="1"/>
  <c r="M67" i="17"/>
  <c r="G43" i="28"/>
  <c r="G59" i="28" s="1"/>
  <c r="G76" i="28" s="1"/>
  <c r="G99" i="28" s="1"/>
  <c r="H8" i="28"/>
  <c r="Q3" i="23"/>
  <c r="Q88" i="23"/>
  <c r="Q551" i="23" s="1"/>
  <c r="Q94" i="23"/>
  <c r="Q557" i="23" s="1"/>
  <c r="Q98" i="23"/>
  <c r="Q561" i="23" s="1"/>
  <c r="Q102" i="23"/>
  <c r="Q565" i="23" s="1"/>
  <c r="Q106" i="23"/>
  <c r="Q569" i="23" s="1"/>
  <c r="Q110" i="23"/>
  <c r="Q573" i="23" s="1"/>
  <c r="Q114" i="23"/>
  <c r="Q577" i="23" s="1"/>
  <c r="Q118" i="23"/>
  <c r="Q581" i="23" s="1"/>
  <c r="Q122" i="23"/>
  <c r="Q585" i="23" s="1"/>
  <c r="Q126" i="23"/>
  <c r="Q589" i="23" s="1"/>
  <c r="Q130" i="23"/>
  <c r="Q593" i="23" s="1"/>
  <c r="Q134" i="23"/>
  <c r="Q597" i="23" s="1"/>
  <c r="Q138" i="23"/>
  <c r="Q601" i="23" s="1"/>
  <c r="Q142" i="23"/>
  <c r="Q605" i="23" s="1"/>
  <c r="Q228" i="23"/>
  <c r="Q291" i="23" s="1"/>
  <c r="Q238" i="23"/>
  <c r="Q301" i="23" s="1"/>
  <c r="Q242" i="23"/>
  <c r="Q305" i="23" s="1"/>
  <c r="Q254" i="23"/>
  <c r="Q317" i="23" s="1"/>
  <c r="Q266" i="23"/>
  <c r="Q329" i="23" s="1"/>
  <c r="Q270" i="23"/>
  <c r="Q333" i="23" s="1"/>
  <c r="Q226" i="23"/>
  <c r="Q289" i="23" s="1"/>
  <c r="Q10" i="23"/>
  <c r="Q11" i="23" s="1"/>
  <c r="Q90" i="23"/>
  <c r="Q553" i="23" s="1"/>
  <c r="Q96" i="23"/>
  <c r="Q559" i="23" s="1"/>
  <c r="Q100" i="23"/>
  <c r="Q563" i="23" s="1"/>
  <c r="Q104" i="23"/>
  <c r="Q567" i="23" s="1"/>
  <c r="Q108" i="23"/>
  <c r="Q571" i="23" s="1"/>
  <c r="Q112" i="23"/>
  <c r="Q575" i="23" s="1"/>
  <c r="Q116" i="23"/>
  <c r="Q579" i="23" s="1"/>
  <c r="Q120" i="23"/>
  <c r="Q583" i="23" s="1"/>
  <c r="Q124" i="23"/>
  <c r="Q587" i="23" s="1"/>
  <c r="Q128" i="23"/>
  <c r="Q591" i="23" s="1"/>
  <c r="Q132" i="23"/>
  <c r="Q595" i="23" s="1"/>
  <c r="Q136" i="23"/>
  <c r="Q599" i="23" s="1"/>
  <c r="Q140" i="23"/>
  <c r="Q603" i="23" s="1"/>
  <c r="Q144" i="23"/>
  <c r="Q607" i="23" s="1"/>
  <c r="Q236" i="23"/>
  <c r="Q299" i="23" s="1"/>
  <c r="Q248" i="23"/>
  <c r="Q311" i="23" s="1"/>
  <c r="AA3" i="23"/>
  <c r="AA88" i="23"/>
  <c r="AA551" i="23" s="1"/>
  <c r="AA94" i="23"/>
  <c r="AA557" i="23" s="1"/>
  <c r="AA98" i="23"/>
  <c r="AA561" i="23" s="1"/>
  <c r="AA102" i="23"/>
  <c r="AA565" i="23" s="1"/>
  <c r="AA106" i="23"/>
  <c r="AA569" i="23" s="1"/>
  <c r="AA110" i="23"/>
  <c r="AA573" i="23" s="1"/>
  <c r="AA114" i="23"/>
  <c r="AA577" i="23" s="1"/>
  <c r="AA120" i="23"/>
  <c r="AA583" i="23" s="1"/>
  <c r="AA124" i="23"/>
  <c r="AA128" i="23"/>
  <c r="AA591" i="23" s="1"/>
  <c r="AA132" i="23"/>
  <c r="AA595" i="23" s="1"/>
  <c r="AA136" i="23"/>
  <c r="AA599" i="23" s="1"/>
  <c r="AA140" i="23"/>
  <c r="AA603" i="23" s="1"/>
  <c r="AA144" i="23"/>
  <c r="AA607" i="23" s="1"/>
  <c r="AA236" i="23"/>
  <c r="AA299" i="23" s="1"/>
  <c r="AA254" i="23"/>
  <c r="AA317" i="23" s="1"/>
  <c r="AA266" i="23"/>
  <c r="AA329" i="23" s="1"/>
  <c r="AA270" i="23"/>
  <c r="AA333" i="23" s="1"/>
  <c r="AA230" i="23"/>
  <c r="AA293" i="23" s="1"/>
  <c r="AA10" i="23"/>
  <c r="AA90" i="23"/>
  <c r="AA553" i="23" s="1"/>
  <c r="AA96" i="23"/>
  <c r="AA559" i="23" s="1"/>
  <c r="AA100" i="23"/>
  <c r="AA563" i="23" s="1"/>
  <c r="AA104" i="23"/>
  <c r="AA567" i="23" s="1"/>
  <c r="AA108" i="23"/>
  <c r="AA571" i="23" s="1"/>
  <c r="AA112" i="23"/>
  <c r="AA575" i="23" s="1"/>
  <c r="AA118" i="23"/>
  <c r="AA122" i="23"/>
  <c r="AA585" i="23" s="1"/>
  <c r="AA126" i="23"/>
  <c r="AA589" i="23" s="1"/>
  <c r="AA130" i="23"/>
  <c r="AA593" i="23" s="1"/>
  <c r="AA134" i="23"/>
  <c r="AA597" i="23" s="1"/>
  <c r="AA138" i="23"/>
  <c r="AA601" i="23" s="1"/>
  <c r="AA142" i="23"/>
  <c r="AA605" i="23" s="1"/>
  <c r="AA228" i="23"/>
  <c r="AA291" i="23" s="1"/>
  <c r="AA234" i="23"/>
  <c r="AA297" i="23" s="1"/>
  <c r="AA238" i="23"/>
  <c r="AA301" i="23" s="1"/>
  <c r="AA226" i="23"/>
  <c r="AA289" i="23" s="1"/>
  <c r="AQ3" i="23"/>
  <c r="AQ10" i="23"/>
  <c r="AQ90" i="23"/>
  <c r="AQ553" i="23" s="1"/>
  <c r="AQ96" i="23"/>
  <c r="AQ559" i="23" s="1"/>
  <c r="AQ100" i="23"/>
  <c r="AQ563" i="23" s="1"/>
  <c r="AQ104" i="23"/>
  <c r="AQ567" i="23" s="1"/>
  <c r="AQ108" i="23"/>
  <c r="AQ571" i="23" s="1"/>
  <c r="AQ112" i="23"/>
  <c r="AQ575" i="23" s="1"/>
  <c r="AQ118" i="23"/>
  <c r="AQ122" i="23"/>
  <c r="AQ585" i="23" s="1"/>
  <c r="AQ126" i="23"/>
  <c r="AQ589" i="23" s="1"/>
  <c r="AQ130" i="23"/>
  <c r="AQ593" i="23" s="1"/>
  <c r="AQ134" i="23"/>
  <c r="AQ597" i="23" s="1"/>
  <c r="AQ138" i="23"/>
  <c r="AQ601" i="23" s="1"/>
  <c r="AQ142" i="23"/>
  <c r="AQ605" i="23" s="1"/>
  <c r="AQ228" i="23"/>
  <c r="AQ291" i="23" s="1"/>
  <c r="AQ234" i="23"/>
  <c r="AQ297" i="23" s="1"/>
  <c r="AQ88" i="23"/>
  <c r="AQ551" i="23" s="1"/>
  <c r="AQ94" i="23"/>
  <c r="AQ557" i="23" s="1"/>
  <c r="AQ98" i="23"/>
  <c r="AQ561" i="23" s="1"/>
  <c r="AQ102" i="23"/>
  <c r="AQ565" i="23" s="1"/>
  <c r="AQ106" i="23"/>
  <c r="AQ569" i="23" s="1"/>
  <c r="AQ110" i="23"/>
  <c r="AQ573" i="23" s="1"/>
  <c r="AQ114" i="23"/>
  <c r="AQ120" i="23"/>
  <c r="AQ583" i="23" s="1"/>
  <c r="AQ124" i="23"/>
  <c r="AQ587" i="23" s="1"/>
  <c r="AQ128" i="23"/>
  <c r="AQ591" i="23" s="1"/>
  <c r="AQ132" i="23"/>
  <c r="AQ595" i="23" s="1"/>
  <c r="AQ136" i="23"/>
  <c r="AQ599" i="23" s="1"/>
  <c r="AQ140" i="23"/>
  <c r="AQ603" i="23" s="1"/>
  <c r="AQ144" i="23"/>
  <c r="AQ607" i="23" s="1"/>
  <c r="AQ236" i="23"/>
  <c r="AQ299" i="23" s="1"/>
  <c r="AQ250" i="23"/>
  <c r="AQ313" i="23" s="1"/>
  <c r="AQ254" i="23"/>
  <c r="AQ317" i="23" s="1"/>
  <c r="AQ266" i="23"/>
  <c r="AQ329" i="23" s="1"/>
  <c r="AQ270" i="23"/>
  <c r="AQ333" i="23" s="1"/>
  <c r="AQ278" i="23"/>
  <c r="AQ341" i="23" s="1"/>
  <c r="AQ226" i="23"/>
  <c r="AQ289" i="23" s="1"/>
  <c r="BG10" i="23"/>
  <c r="BG90" i="23"/>
  <c r="BG553" i="23" s="1"/>
  <c r="BG96" i="23"/>
  <c r="BG559" i="23" s="1"/>
  <c r="BG100" i="23"/>
  <c r="BG563" i="23" s="1"/>
  <c r="BG104" i="23"/>
  <c r="BG567" i="23" s="1"/>
  <c r="BG108" i="23"/>
  <c r="BG571" i="23" s="1"/>
  <c r="BG112" i="23"/>
  <c r="BG575" i="23" s="1"/>
  <c r="BG116" i="23"/>
  <c r="BG579" i="23" s="1"/>
  <c r="BG120" i="23"/>
  <c r="BG583" i="23" s="1"/>
  <c r="BG124" i="23"/>
  <c r="BG587" i="23" s="1"/>
  <c r="BG128" i="23"/>
  <c r="BG591" i="23" s="1"/>
  <c r="BG132" i="23"/>
  <c r="BG595" i="23" s="1"/>
  <c r="BG136" i="23"/>
  <c r="BG599" i="23" s="1"/>
  <c r="BG140" i="23"/>
  <c r="BG603" i="23" s="1"/>
  <c r="BG3" i="23"/>
  <c r="BG88" i="23"/>
  <c r="BG551" i="23" s="1"/>
  <c r="BG94" i="23"/>
  <c r="BG557" i="23" s="1"/>
  <c r="BG98" i="23"/>
  <c r="BG561" i="23" s="1"/>
  <c r="BG102" i="23"/>
  <c r="BG565" i="23" s="1"/>
  <c r="BG106" i="23"/>
  <c r="BG569" i="23" s="1"/>
  <c r="BG110" i="23"/>
  <c r="BG573" i="23" s="1"/>
  <c r="BG114" i="23"/>
  <c r="BG577" i="23" s="1"/>
  <c r="BG118" i="23"/>
  <c r="BG581" i="23" s="1"/>
  <c r="BG122" i="23"/>
  <c r="BG585" i="23" s="1"/>
  <c r="BG126" i="23"/>
  <c r="BG589" i="23" s="1"/>
  <c r="BG130" i="23"/>
  <c r="BG593" i="23" s="1"/>
  <c r="BG134" i="23"/>
  <c r="BG597" i="23" s="1"/>
  <c r="BG138" i="23"/>
  <c r="BG601" i="23" s="1"/>
  <c r="BG142" i="23"/>
  <c r="BG605" i="23" s="1"/>
  <c r="BG228" i="23"/>
  <c r="BG291" i="23" s="1"/>
  <c r="BG236" i="23"/>
  <c r="BG299" i="23" s="1"/>
  <c r="BG144" i="23"/>
  <c r="BG607" i="23" s="1"/>
  <c r="BG226" i="23"/>
  <c r="BG289" i="23" s="1"/>
  <c r="BG248" i="23"/>
  <c r="BG311" i="23" s="1"/>
  <c r="BG250" i="23"/>
  <c r="BG313" i="23" s="1"/>
  <c r="BG254" i="23"/>
  <c r="BG317" i="23" s="1"/>
  <c r="BG266" i="23"/>
  <c r="BG329" i="23" s="1"/>
  <c r="BG270" i="23"/>
  <c r="BG333" i="23" s="1"/>
  <c r="BG278" i="23"/>
  <c r="BG341" i="23" s="1"/>
  <c r="AZ88" i="23"/>
  <c r="AZ551" i="23" s="1"/>
  <c r="AZ94" i="23"/>
  <c r="AZ557" i="23" s="1"/>
  <c r="AZ98" i="23"/>
  <c r="AZ561" i="23" s="1"/>
  <c r="AZ102" i="23"/>
  <c r="AZ565" i="23" s="1"/>
  <c r="AZ106" i="23"/>
  <c r="AZ569" i="23" s="1"/>
  <c r="AZ110" i="23"/>
  <c r="AZ573" i="23" s="1"/>
  <c r="AZ114" i="23"/>
  <c r="AZ577" i="23" s="1"/>
  <c r="AZ118" i="23"/>
  <c r="AZ581" i="23" s="1"/>
  <c r="AZ122" i="23"/>
  <c r="AZ585" i="23" s="1"/>
  <c r="AZ126" i="23"/>
  <c r="AZ589" i="23" s="1"/>
  <c r="AZ130" i="23"/>
  <c r="AZ593" i="23" s="1"/>
  <c r="AZ134" i="23"/>
  <c r="AZ597" i="23" s="1"/>
  <c r="AZ138" i="23"/>
  <c r="AZ601" i="23" s="1"/>
  <c r="AZ142" i="23"/>
  <c r="AZ605" i="23" s="1"/>
  <c r="AZ228" i="23"/>
  <c r="AZ291" i="23" s="1"/>
  <c r="AZ242" i="23"/>
  <c r="AZ305" i="23" s="1"/>
  <c r="AZ246" i="23"/>
  <c r="AZ309" i="23" s="1"/>
  <c r="AZ254" i="23"/>
  <c r="AZ317" i="23" s="1"/>
  <c r="AZ266" i="23"/>
  <c r="AZ329" i="23" s="1"/>
  <c r="AZ270" i="23"/>
  <c r="AZ333" i="23" s="1"/>
  <c r="AZ278" i="23"/>
  <c r="AZ341" i="23" s="1"/>
  <c r="AZ3" i="23"/>
  <c r="AZ10" i="23"/>
  <c r="AZ90" i="23"/>
  <c r="AZ553" i="23" s="1"/>
  <c r="AZ96" i="23"/>
  <c r="AZ559" i="23" s="1"/>
  <c r="AZ100" i="23"/>
  <c r="AZ563" i="23" s="1"/>
  <c r="AZ104" i="23"/>
  <c r="AZ567" i="23" s="1"/>
  <c r="AZ108" i="23"/>
  <c r="AZ571" i="23" s="1"/>
  <c r="AZ112" i="23"/>
  <c r="AZ575" i="23" s="1"/>
  <c r="AZ116" i="23"/>
  <c r="AZ579" i="23" s="1"/>
  <c r="AZ120" i="23"/>
  <c r="AZ583" i="23" s="1"/>
  <c r="AZ124" i="23"/>
  <c r="AZ587" i="23" s="1"/>
  <c r="AZ128" i="23"/>
  <c r="AZ591" i="23" s="1"/>
  <c r="AZ132" i="23"/>
  <c r="AZ595" i="23" s="1"/>
  <c r="AZ136" i="23"/>
  <c r="AZ599" i="23" s="1"/>
  <c r="AZ140" i="23"/>
  <c r="AZ603" i="23" s="1"/>
  <c r="AZ144" i="23"/>
  <c r="AZ607" i="23" s="1"/>
  <c r="AZ236" i="23"/>
  <c r="AZ299" i="23" s="1"/>
  <c r="AZ226" i="23"/>
  <c r="AZ289" i="23" s="1"/>
  <c r="V3" i="23"/>
  <c r="V88" i="23"/>
  <c r="V551" i="23" s="1"/>
  <c r="V94" i="23"/>
  <c r="V557" i="23" s="1"/>
  <c r="V98" i="23"/>
  <c r="V561" i="23" s="1"/>
  <c r="V102" i="23"/>
  <c r="V565" i="23" s="1"/>
  <c r="V106" i="23"/>
  <c r="V569" i="23" s="1"/>
  <c r="V110" i="23"/>
  <c r="V573" i="23" s="1"/>
  <c r="V114" i="23"/>
  <c r="V577" i="23" s="1"/>
  <c r="V118" i="23"/>
  <c r="V581" i="23" s="1"/>
  <c r="V122" i="23"/>
  <c r="V585" i="23" s="1"/>
  <c r="V126" i="23"/>
  <c r="V589" i="23" s="1"/>
  <c r="V130" i="23"/>
  <c r="V593" i="23" s="1"/>
  <c r="V134" i="23"/>
  <c r="V597" i="23" s="1"/>
  <c r="V138" i="23"/>
  <c r="V601" i="23" s="1"/>
  <c r="V142" i="23"/>
  <c r="V605" i="23" s="1"/>
  <c r="V228" i="23"/>
  <c r="V291" i="23" s="1"/>
  <c r="V236" i="23"/>
  <c r="V299" i="23" s="1"/>
  <c r="V254" i="23"/>
  <c r="V317" i="23" s="1"/>
  <c r="V266" i="23"/>
  <c r="V329" i="23" s="1"/>
  <c r="V270" i="23"/>
  <c r="V333" i="23" s="1"/>
  <c r="V278" i="23"/>
  <c r="V341" i="23" s="1"/>
  <c r="V10" i="23"/>
  <c r="V11" i="23" s="1"/>
  <c r="V90" i="23"/>
  <c r="V553" i="23" s="1"/>
  <c r="V96" i="23"/>
  <c r="V559" i="23" s="1"/>
  <c r="V100" i="23"/>
  <c r="V563" i="23" s="1"/>
  <c r="V104" i="23"/>
  <c r="V567" i="23" s="1"/>
  <c r="V108" i="23"/>
  <c r="V571" i="23" s="1"/>
  <c r="V112" i="23"/>
  <c r="V575" i="23" s="1"/>
  <c r="V116" i="23"/>
  <c r="V579" i="23" s="1"/>
  <c r="V120" i="23"/>
  <c r="V583" i="23" s="1"/>
  <c r="V124" i="23"/>
  <c r="V587" i="23" s="1"/>
  <c r="V128" i="23"/>
  <c r="V591" i="23" s="1"/>
  <c r="V132" i="23"/>
  <c r="V595" i="23" s="1"/>
  <c r="V136" i="23"/>
  <c r="V599" i="23" s="1"/>
  <c r="V140" i="23"/>
  <c r="V603" i="23" s="1"/>
  <c r="V144" i="23"/>
  <c r="V607" i="23" s="1"/>
  <c r="V226" i="23"/>
  <c r="V289" i="23" s="1"/>
  <c r="V242" i="23"/>
  <c r="V305" i="23" s="1"/>
  <c r="V246" i="23"/>
  <c r="V309" i="23" s="1"/>
  <c r="AC10" i="23"/>
  <c r="AC90" i="23"/>
  <c r="AC553" i="23" s="1"/>
  <c r="AC96" i="23"/>
  <c r="AC559" i="23" s="1"/>
  <c r="AC100" i="23"/>
  <c r="AC563" i="23" s="1"/>
  <c r="AC104" i="23"/>
  <c r="AC567" i="23" s="1"/>
  <c r="AC108" i="23"/>
  <c r="AC571" i="23" s="1"/>
  <c r="AC112" i="23"/>
  <c r="AC575" i="23" s="1"/>
  <c r="AC118" i="23"/>
  <c r="AC581" i="23" s="1"/>
  <c r="AC122" i="23"/>
  <c r="AC585" i="23" s="1"/>
  <c r="AC126" i="23"/>
  <c r="AC589" i="23" s="1"/>
  <c r="AC130" i="23"/>
  <c r="AC593" i="23" s="1"/>
  <c r="AC134" i="23"/>
  <c r="AC597" i="23" s="1"/>
  <c r="AC138" i="23"/>
  <c r="AC601" i="23" s="1"/>
  <c r="AC142" i="23"/>
  <c r="AC605" i="23" s="1"/>
  <c r="AC228" i="23"/>
  <c r="AC291" i="23" s="1"/>
  <c r="AC226" i="23"/>
  <c r="AC289" i="23" s="1"/>
  <c r="AC3" i="23"/>
  <c r="AC88" i="23"/>
  <c r="AC551" i="23" s="1"/>
  <c r="AC94" i="23"/>
  <c r="AC557" i="23" s="1"/>
  <c r="AC98" i="23"/>
  <c r="AC561" i="23" s="1"/>
  <c r="AC102" i="23"/>
  <c r="AC565" i="23" s="1"/>
  <c r="AC106" i="23"/>
  <c r="AC569" i="23" s="1"/>
  <c r="AC110" i="23"/>
  <c r="AC573" i="23" s="1"/>
  <c r="AC114" i="23"/>
  <c r="AC577" i="23" s="1"/>
  <c r="AC120" i="23"/>
  <c r="AC583" i="23" s="1"/>
  <c r="AC124" i="23"/>
  <c r="AC587" i="23" s="1"/>
  <c r="AC128" i="23"/>
  <c r="AC591" i="23" s="1"/>
  <c r="AC132" i="23"/>
  <c r="AC595" i="23" s="1"/>
  <c r="AC136" i="23"/>
  <c r="AC599" i="23" s="1"/>
  <c r="AC140" i="23"/>
  <c r="AC603" i="23" s="1"/>
  <c r="AC144" i="23"/>
  <c r="AC607" i="23" s="1"/>
  <c r="AC236" i="23"/>
  <c r="AC299" i="23" s="1"/>
  <c r="AC254" i="23"/>
  <c r="AC317" i="23" s="1"/>
  <c r="AC266" i="23"/>
  <c r="AC329" i="23" s="1"/>
  <c r="AC270" i="23"/>
  <c r="AC333" i="23" s="1"/>
  <c r="AK88" i="23"/>
  <c r="AK551" i="23" s="1"/>
  <c r="AK94" i="23"/>
  <c r="AK557" i="23" s="1"/>
  <c r="AK98" i="23"/>
  <c r="AK561" i="23" s="1"/>
  <c r="AK102" i="23"/>
  <c r="AK565" i="23" s="1"/>
  <c r="AK106" i="23"/>
  <c r="AK569" i="23" s="1"/>
  <c r="AK110" i="23"/>
  <c r="AK573" i="23" s="1"/>
  <c r="AK114" i="23"/>
  <c r="AK577" i="23" s="1"/>
  <c r="AK120" i="23"/>
  <c r="AK583" i="23" s="1"/>
  <c r="AK124" i="23"/>
  <c r="AK587" i="23" s="1"/>
  <c r="AK128" i="23"/>
  <c r="AK591" i="23" s="1"/>
  <c r="AK132" i="23"/>
  <c r="AK595" i="23" s="1"/>
  <c r="AK136" i="23"/>
  <c r="AK599" i="23" s="1"/>
  <c r="AK140" i="23"/>
  <c r="AK603" i="23" s="1"/>
  <c r="AK144" i="23"/>
  <c r="AK607" i="23" s="1"/>
  <c r="AK236" i="23"/>
  <c r="AK299" i="23" s="1"/>
  <c r="AK254" i="23"/>
  <c r="AK317" i="23" s="1"/>
  <c r="AK266" i="23"/>
  <c r="AK329" i="23" s="1"/>
  <c r="AK270" i="23"/>
  <c r="AK333" i="23" s="1"/>
  <c r="AK226" i="23"/>
  <c r="AK289" i="23" s="1"/>
  <c r="AK3" i="23"/>
  <c r="AK10" i="23"/>
  <c r="AK90" i="23"/>
  <c r="AK553" i="23" s="1"/>
  <c r="AK96" i="23"/>
  <c r="AK559" i="23" s="1"/>
  <c r="AK100" i="23"/>
  <c r="AK563" i="23" s="1"/>
  <c r="AK104" i="23"/>
  <c r="AK567" i="23" s="1"/>
  <c r="AK108" i="23"/>
  <c r="AK571" i="23" s="1"/>
  <c r="AK112" i="23"/>
  <c r="AK575" i="23" s="1"/>
  <c r="AK118" i="23"/>
  <c r="AK581" i="23" s="1"/>
  <c r="AK122" i="23"/>
  <c r="AK585" i="23" s="1"/>
  <c r="AK126" i="23"/>
  <c r="AK589" i="23" s="1"/>
  <c r="AK130" i="23"/>
  <c r="AK593" i="23" s="1"/>
  <c r="AK134" i="23"/>
  <c r="AK597" i="23" s="1"/>
  <c r="AK138" i="23"/>
  <c r="AK601" i="23" s="1"/>
  <c r="AK142" i="23"/>
  <c r="AK605" i="23" s="1"/>
  <c r="AK228" i="23"/>
  <c r="AK291" i="23" s="1"/>
  <c r="AK234" i="23"/>
  <c r="AK297" i="23" s="1"/>
  <c r="AS3" i="23"/>
  <c r="AS10" i="23"/>
  <c r="AS90" i="23"/>
  <c r="AS553" i="23" s="1"/>
  <c r="AS96" i="23"/>
  <c r="AS559" i="23" s="1"/>
  <c r="AS100" i="23"/>
  <c r="AS563" i="23" s="1"/>
  <c r="AS104" i="23"/>
  <c r="AS567" i="23" s="1"/>
  <c r="AS108" i="23"/>
  <c r="AS571" i="23" s="1"/>
  <c r="AS112" i="23"/>
  <c r="AS575" i="23" s="1"/>
  <c r="AS118" i="23"/>
  <c r="AS581" i="23" s="1"/>
  <c r="AS122" i="23"/>
  <c r="AS585" i="23" s="1"/>
  <c r="AS126" i="23"/>
  <c r="AS589" i="23" s="1"/>
  <c r="AS130" i="23"/>
  <c r="AS593" i="23" s="1"/>
  <c r="AS134" i="23"/>
  <c r="AS597" i="23" s="1"/>
  <c r="AS138" i="23"/>
  <c r="AS601" i="23" s="1"/>
  <c r="AS142" i="23"/>
  <c r="AS605" i="23" s="1"/>
  <c r="AS228" i="23"/>
  <c r="AS291" i="23" s="1"/>
  <c r="AS234" i="23"/>
  <c r="AS297" i="23" s="1"/>
  <c r="AS88" i="23"/>
  <c r="AS551" i="23" s="1"/>
  <c r="AS94" i="23"/>
  <c r="AS557" i="23" s="1"/>
  <c r="AS98" i="23"/>
  <c r="AS561" i="23" s="1"/>
  <c r="AS102" i="23"/>
  <c r="AS565" i="23" s="1"/>
  <c r="AS106" i="23"/>
  <c r="AS569" i="23" s="1"/>
  <c r="AS110" i="23"/>
  <c r="AS573" i="23" s="1"/>
  <c r="AS114" i="23"/>
  <c r="AS577" i="23" s="1"/>
  <c r="AS120" i="23"/>
  <c r="AS583" i="23" s="1"/>
  <c r="AS124" i="23"/>
  <c r="AS587" i="23" s="1"/>
  <c r="AS128" i="23"/>
  <c r="AS591" i="23" s="1"/>
  <c r="AS132" i="23"/>
  <c r="AS595" i="23" s="1"/>
  <c r="AS136" i="23"/>
  <c r="AS599" i="23" s="1"/>
  <c r="AS140" i="23"/>
  <c r="AS603" i="23" s="1"/>
  <c r="AS144" i="23"/>
  <c r="AS607" i="23" s="1"/>
  <c r="AS236" i="23"/>
  <c r="AS299" i="23" s="1"/>
  <c r="AS254" i="23"/>
  <c r="AS317" i="23" s="1"/>
  <c r="AS266" i="23"/>
  <c r="AS329" i="23" s="1"/>
  <c r="AS270" i="23"/>
  <c r="AS333" i="23" s="1"/>
  <c r="AS226" i="23"/>
  <c r="AS289" i="23" s="1"/>
  <c r="BA88" i="23"/>
  <c r="BA551" i="23" s="1"/>
  <c r="BA94" i="23"/>
  <c r="BA557" i="23" s="1"/>
  <c r="BA98" i="23"/>
  <c r="BA561" i="23" s="1"/>
  <c r="BA102" i="23"/>
  <c r="BA565" i="23" s="1"/>
  <c r="BA106" i="23"/>
  <c r="BA569" i="23" s="1"/>
  <c r="BA110" i="23"/>
  <c r="BA573" i="23" s="1"/>
  <c r="BA114" i="23"/>
  <c r="BA577" i="23" s="1"/>
  <c r="BA120" i="23"/>
  <c r="BA583" i="23" s="1"/>
  <c r="BA124" i="23"/>
  <c r="BA587" i="23" s="1"/>
  <c r="BA128" i="23"/>
  <c r="BA591" i="23" s="1"/>
  <c r="BA132" i="23"/>
  <c r="BA595" i="23" s="1"/>
  <c r="BA136" i="23"/>
  <c r="BA599" i="23" s="1"/>
  <c r="BA140" i="23"/>
  <c r="BA603" i="23" s="1"/>
  <c r="BA144" i="23"/>
  <c r="BA607" i="23" s="1"/>
  <c r="BA226" i="23"/>
  <c r="BA289" i="23" s="1"/>
  <c r="BA234" i="23"/>
  <c r="BA297" i="23" s="1"/>
  <c r="BA254" i="23"/>
  <c r="BA317" i="23" s="1"/>
  <c r="BA266" i="23"/>
  <c r="BA329" i="23" s="1"/>
  <c r="BA270" i="23"/>
  <c r="BA333" i="23" s="1"/>
  <c r="BA3" i="23"/>
  <c r="BA10" i="23"/>
  <c r="BA90" i="23"/>
  <c r="BA553" i="23" s="1"/>
  <c r="BA96" i="23"/>
  <c r="BA559" i="23" s="1"/>
  <c r="BA100" i="23"/>
  <c r="BA563" i="23" s="1"/>
  <c r="BA104" i="23"/>
  <c r="BA567" i="23" s="1"/>
  <c r="BA108" i="23"/>
  <c r="BA571" i="23" s="1"/>
  <c r="BA112" i="23"/>
  <c r="BA575" i="23" s="1"/>
  <c r="BA118" i="23"/>
  <c r="BA581" i="23" s="1"/>
  <c r="BA122" i="23"/>
  <c r="BA585" i="23" s="1"/>
  <c r="BA126" i="23"/>
  <c r="BA130" i="23"/>
  <c r="BA593" i="23" s="1"/>
  <c r="BA134" i="23"/>
  <c r="BA597" i="23" s="1"/>
  <c r="BA138" i="23"/>
  <c r="BA601" i="23" s="1"/>
  <c r="BA142" i="23"/>
  <c r="BA605" i="23" s="1"/>
  <c r="BA228" i="23"/>
  <c r="BA291" i="23" s="1"/>
  <c r="BA236" i="23"/>
  <c r="BA299" i="23" s="1"/>
  <c r="BI88" i="23"/>
  <c r="BI551" i="23" s="1"/>
  <c r="BI94" i="23"/>
  <c r="BI557" i="23" s="1"/>
  <c r="BI98" i="23"/>
  <c r="BI561" i="23" s="1"/>
  <c r="BI102" i="23"/>
  <c r="BI565" i="23" s="1"/>
  <c r="BI106" i="23"/>
  <c r="BI569" i="23" s="1"/>
  <c r="BI110" i="23"/>
  <c r="BI573" i="23" s="1"/>
  <c r="BI114" i="23"/>
  <c r="BI577" i="23" s="1"/>
  <c r="BI118" i="23"/>
  <c r="BI581" i="23" s="1"/>
  <c r="BI122" i="23"/>
  <c r="BI585" i="23" s="1"/>
  <c r="BI126" i="23"/>
  <c r="BI130" i="23"/>
  <c r="BI593" i="23" s="1"/>
  <c r="BI134" i="23"/>
  <c r="BI597" i="23" s="1"/>
  <c r="BI138" i="23"/>
  <c r="BI601" i="23" s="1"/>
  <c r="BI142" i="23"/>
  <c r="BI605" i="23" s="1"/>
  <c r="BI228" i="23"/>
  <c r="BI291" i="23" s="1"/>
  <c r="BI234" i="23"/>
  <c r="BI297" i="23" s="1"/>
  <c r="BI3" i="23"/>
  <c r="BI10" i="23"/>
  <c r="BI90" i="23"/>
  <c r="BI553" i="23" s="1"/>
  <c r="BI96" i="23"/>
  <c r="BI559" i="23" s="1"/>
  <c r="BI100" i="23"/>
  <c r="BI563" i="23" s="1"/>
  <c r="BI104" i="23"/>
  <c r="BI567" i="23" s="1"/>
  <c r="BI108" i="23"/>
  <c r="BI571" i="23" s="1"/>
  <c r="BI112" i="23"/>
  <c r="BI575" i="23" s="1"/>
  <c r="BI116" i="23"/>
  <c r="BI579" i="23" s="1"/>
  <c r="BI120" i="23"/>
  <c r="BI583" i="23" s="1"/>
  <c r="BI124" i="23"/>
  <c r="BI587" i="23" s="1"/>
  <c r="BI128" i="23"/>
  <c r="BI591" i="23" s="1"/>
  <c r="BI132" i="23"/>
  <c r="BI595" i="23" s="1"/>
  <c r="BI136" i="23"/>
  <c r="BI599" i="23" s="1"/>
  <c r="BI140" i="23"/>
  <c r="BI603" i="23" s="1"/>
  <c r="BI144" i="23"/>
  <c r="BI607" i="23" s="1"/>
  <c r="BI232" i="23"/>
  <c r="BI295" i="23" s="1"/>
  <c r="BI236" i="23"/>
  <c r="BI299" i="23" s="1"/>
  <c r="BI250" i="23"/>
  <c r="BI313" i="23" s="1"/>
  <c r="BI254" i="23"/>
  <c r="BI317" i="23" s="1"/>
  <c r="BI266" i="23"/>
  <c r="BI329" i="23" s="1"/>
  <c r="BI270" i="23"/>
  <c r="BI333" i="23" s="1"/>
  <c r="BI226" i="23"/>
  <c r="BI289" i="23" s="1"/>
  <c r="BQ3" i="23"/>
  <c r="BQ10" i="23"/>
  <c r="BQ90" i="23"/>
  <c r="BQ553" i="23" s="1"/>
  <c r="BQ96" i="23"/>
  <c r="BQ559" i="23" s="1"/>
  <c r="BQ100" i="23"/>
  <c r="BQ563" i="23" s="1"/>
  <c r="BQ104" i="23"/>
  <c r="BQ567" i="23" s="1"/>
  <c r="BQ108" i="23"/>
  <c r="BQ571" i="23" s="1"/>
  <c r="BQ112" i="23"/>
  <c r="BQ575" i="23" s="1"/>
  <c r="BQ118" i="23"/>
  <c r="BQ581" i="23" s="1"/>
  <c r="BQ122" i="23"/>
  <c r="BQ585" i="23" s="1"/>
  <c r="BQ126" i="23"/>
  <c r="BQ589" i="23" s="1"/>
  <c r="BQ130" i="23"/>
  <c r="BQ593" i="23" s="1"/>
  <c r="BQ134" i="23"/>
  <c r="BQ597" i="23" s="1"/>
  <c r="BQ138" i="23"/>
  <c r="BQ601" i="23" s="1"/>
  <c r="BQ142" i="23"/>
  <c r="BQ605" i="23" s="1"/>
  <c r="BQ228" i="23"/>
  <c r="BQ291" i="23" s="1"/>
  <c r="BQ234" i="23"/>
  <c r="BQ297" i="23" s="1"/>
  <c r="BQ238" i="23"/>
  <c r="BQ301" i="23" s="1"/>
  <c r="BQ254" i="23"/>
  <c r="BQ317" i="23" s="1"/>
  <c r="BQ266" i="23"/>
  <c r="BQ329" i="23" s="1"/>
  <c r="BQ270" i="23"/>
  <c r="BQ333" i="23" s="1"/>
  <c r="BQ88" i="23"/>
  <c r="BQ551" i="23" s="1"/>
  <c r="BQ98" i="23"/>
  <c r="BQ561" i="23" s="1"/>
  <c r="BQ106" i="23"/>
  <c r="BQ569" i="23" s="1"/>
  <c r="BQ114" i="23"/>
  <c r="BQ577" i="23" s="1"/>
  <c r="BQ124" i="23"/>
  <c r="BQ587" i="23" s="1"/>
  <c r="BQ132" i="23"/>
  <c r="BQ595" i="23" s="1"/>
  <c r="BQ140" i="23"/>
  <c r="BQ603" i="23" s="1"/>
  <c r="BQ236" i="23"/>
  <c r="BQ299" i="23" s="1"/>
  <c r="BQ94" i="23"/>
  <c r="BQ557" i="23" s="1"/>
  <c r="BQ102" i="23"/>
  <c r="BQ565" i="23" s="1"/>
  <c r="BQ110" i="23"/>
  <c r="BQ573" i="23" s="1"/>
  <c r="BQ120" i="23"/>
  <c r="BQ583" i="23" s="1"/>
  <c r="BQ128" i="23"/>
  <c r="BQ591" i="23" s="1"/>
  <c r="BQ136" i="23"/>
  <c r="BQ599" i="23" s="1"/>
  <c r="BQ144" i="23"/>
  <c r="BQ607" i="23" s="1"/>
  <c r="BQ226" i="23"/>
  <c r="BQ289" i="23" s="1"/>
  <c r="K197" i="23"/>
  <c r="AD11" i="23"/>
  <c r="BD88" i="23"/>
  <c r="BD551" i="23" s="1"/>
  <c r="BD94" i="23"/>
  <c r="BD557" i="23" s="1"/>
  <c r="BD98" i="23"/>
  <c r="BD561" i="23" s="1"/>
  <c r="BD102" i="23"/>
  <c r="BD565" i="23" s="1"/>
  <c r="BD106" i="23"/>
  <c r="BD569" i="23" s="1"/>
  <c r="BD110" i="23"/>
  <c r="BD573" i="23" s="1"/>
  <c r="BD114" i="23"/>
  <c r="BD577" i="23" s="1"/>
  <c r="BD118" i="23"/>
  <c r="BD122" i="23"/>
  <c r="BD585" i="23" s="1"/>
  <c r="BD126" i="23"/>
  <c r="BD589" i="23" s="1"/>
  <c r="BD130" i="23"/>
  <c r="BD593" i="23" s="1"/>
  <c r="BD134" i="23"/>
  <c r="BD597" i="23" s="1"/>
  <c r="BD138" i="23"/>
  <c r="BD601" i="23" s="1"/>
  <c r="BD142" i="23"/>
  <c r="BD605" i="23" s="1"/>
  <c r="BD228" i="23"/>
  <c r="BD291" i="23" s="1"/>
  <c r="BD250" i="23"/>
  <c r="BD313" i="23" s="1"/>
  <c r="BD254" i="23"/>
  <c r="BD317" i="23" s="1"/>
  <c r="BD266" i="23"/>
  <c r="BD329" i="23" s="1"/>
  <c r="BD270" i="23"/>
  <c r="BD333" i="23" s="1"/>
  <c r="BD3" i="23"/>
  <c r="BD10" i="23"/>
  <c r="BD90" i="23"/>
  <c r="BD553" i="23" s="1"/>
  <c r="BD96" i="23"/>
  <c r="BD559" i="23" s="1"/>
  <c r="BD100" i="23"/>
  <c r="BD563" i="23" s="1"/>
  <c r="BD104" i="23"/>
  <c r="BD567" i="23" s="1"/>
  <c r="BD108" i="23"/>
  <c r="BD571" i="23" s="1"/>
  <c r="BD112" i="23"/>
  <c r="BD575" i="23" s="1"/>
  <c r="BD116" i="23"/>
  <c r="BD120" i="23"/>
  <c r="BD583" i="23" s="1"/>
  <c r="BD124" i="23"/>
  <c r="BD587" i="23" s="1"/>
  <c r="BD128" i="23"/>
  <c r="BD591" i="23" s="1"/>
  <c r="BD132" i="23"/>
  <c r="BD595" i="23" s="1"/>
  <c r="BD136" i="23"/>
  <c r="BD599" i="23" s="1"/>
  <c r="BD140" i="23"/>
  <c r="BD603" i="23" s="1"/>
  <c r="BD144" i="23"/>
  <c r="BD607" i="23" s="1"/>
  <c r="BD236" i="23"/>
  <c r="BD299" i="23" s="1"/>
  <c r="BD226" i="23"/>
  <c r="BD289" i="23" s="1"/>
  <c r="AP3" i="23"/>
  <c r="AP10" i="23"/>
  <c r="AP90" i="23"/>
  <c r="AP553" i="23" s="1"/>
  <c r="AP96" i="23"/>
  <c r="AP559" i="23" s="1"/>
  <c r="AP100" i="23"/>
  <c r="AP563" i="23" s="1"/>
  <c r="AP88" i="23"/>
  <c r="AP551" i="23" s="1"/>
  <c r="AP94" i="23"/>
  <c r="AP557" i="23" s="1"/>
  <c r="AP98" i="23"/>
  <c r="AP561" i="23" s="1"/>
  <c r="AP102" i="23"/>
  <c r="AP565" i="23" s="1"/>
  <c r="AP106" i="23"/>
  <c r="AP569" i="23" s="1"/>
  <c r="AP104" i="23"/>
  <c r="AP567" i="23" s="1"/>
  <c r="AP110" i="23"/>
  <c r="AP573" i="23" s="1"/>
  <c r="AP114" i="23"/>
  <c r="AP577" i="23" s="1"/>
  <c r="AP120" i="23"/>
  <c r="AP583" i="23" s="1"/>
  <c r="AP124" i="23"/>
  <c r="AP587" i="23" s="1"/>
  <c r="AP128" i="23"/>
  <c r="AP591" i="23" s="1"/>
  <c r="AP132" i="23"/>
  <c r="AP595" i="23" s="1"/>
  <c r="AP136" i="23"/>
  <c r="AP599" i="23" s="1"/>
  <c r="AP140" i="23"/>
  <c r="AP603" i="23" s="1"/>
  <c r="AP144" i="23"/>
  <c r="AP607" i="23" s="1"/>
  <c r="AP226" i="23"/>
  <c r="AP289" i="23" s="1"/>
  <c r="AP230" i="23"/>
  <c r="AP293" i="23" s="1"/>
  <c r="AP234" i="23"/>
  <c r="AP297" i="23" s="1"/>
  <c r="AP254" i="23"/>
  <c r="AP317" i="23" s="1"/>
  <c r="AP266" i="23"/>
  <c r="AP329" i="23" s="1"/>
  <c r="AP270" i="23"/>
  <c r="AP333" i="23" s="1"/>
  <c r="AP108" i="23"/>
  <c r="AP571" i="23" s="1"/>
  <c r="AP112" i="23"/>
  <c r="AP575" i="23" s="1"/>
  <c r="AP118" i="23"/>
  <c r="AP122" i="23"/>
  <c r="AP585" i="23" s="1"/>
  <c r="AP126" i="23"/>
  <c r="AP589" i="23" s="1"/>
  <c r="AP130" i="23"/>
  <c r="AP593" i="23" s="1"/>
  <c r="AP134" i="23"/>
  <c r="AP597" i="23" s="1"/>
  <c r="AP138" i="23"/>
  <c r="AP601" i="23" s="1"/>
  <c r="AP142" i="23"/>
  <c r="AP605" i="23" s="1"/>
  <c r="AP224" i="23"/>
  <c r="AP287" i="23" s="1"/>
  <c r="AP228" i="23"/>
  <c r="AP291" i="23" s="1"/>
  <c r="AP236" i="23"/>
  <c r="AP299" i="23" s="1"/>
  <c r="Z10" i="23"/>
  <c r="Z90" i="23"/>
  <c r="Z553" i="23" s="1"/>
  <c r="Z96" i="23"/>
  <c r="Z559" i="23" s="1"/>
  <c r="Z100" i="23"/>
  <c r="Z563" i="23" s="1"/>
  <c r="Z104" i="23"/>
  <c r="Z567" i="23" s="1"/>
  <c r="Z108" i="23"/>
  <c r="Z571" i="23" s="1"/>
  <c r="Z112" i="23"/>
  <c r="Z575" i="23" s="1"/>
  <c r="Z118" i="23"/>
  <c r="Z581" i="23" s="1"/>
  <c r="Z122" i="23"/>
  <c r="Z585" i="23" s="1"/>
  <c r="Z126" i="23"/>
  <c r="Z589" i="23" s="1"/>
  <c r="Z130" i="23"/>
  <c r="Z593" i="23" s="1"/>
  <c r="Z134" i="23"/>
  <c r="Z597" i="23" s="1"/>
  <c r="Z138" i="23"/>
  <c r="Z601" i="23" s="1"/>
  <c r="Z142" i="23"/>
  <c r="Z605" i="23" s="1"/>
  <c r="Z228" i="23"/>
  <c r="Z291" i="23" s="1"/>
  <c r="Z236" i="23"/>
  <c r="Z299" i="23" s="1"/>
  <c r="Z248" i="23"/>
  <c r="Z311" i="23" s="1"/>
  <c r="Z3" i="23"/>
  <c r="Z88" i="23"/>
  <c r="Z551" i="23" s="1"/>
  <c r="Z94" i="23"/>
  <c r="Z557" i="23" s="1"/>
  <c r="Z98" i="23"/>
  <c r="Z561" i="23" s="1"/>
  <c r="Z102" i="23"/>
  <c r="Z565" i="23" s="1"/>
  <c r="Z106" i="23"/>
  <c r="Z569" i="23" s="1"/>
  <c r="Z110" i="23"/>
  <c r="Z573" i="23" s="1"/>
  <c r="Z114" i="23"/>
  <c r="Z577" i="23" s="1"/>
  <c r="Z120" i="23"/>
  <c r="Z583" i="23" s="1"/>
  <c r="Z124" i="23"/>
  <c r="Z587" i="23" s="1"/>
  <c r="Z128" i="23"/>
  <c r="Z591" i="23" s="1"/>
  <c r="Z132" i="23"/>
  <c r="Z595" i="23" s="1"/>
  <c r="Z136" i="23"/>
  <c r="Z599" i="23" s="1"/>
  <c r="Z140" i="23"/>
  <c r="Z603" i="23" s="1"/>
  <c r="Z144" i="23"/>
  <c r="Z607" i="23" s="1"/>
  <c r="Z222" i="23"/>
  <c r="Z285" i="23" s="1"/>
  <c r="Z226" i="23"/>
  <c r="Z289" i="23" s="1"/>
  <c r="Z234" i="23"/>
  <c r="Z297" i="23" s="1"/>
  <c r="Z238" i="23"/>
  <c r="Z301" i="23" s="1"/>
  <c r="Z254" i="23"/>
  <c r="Z317" i="23" s="1"/>
  <c r="Z262" i="23"/>
  <c r="Z325" i="23" s="1"/>
  <c r="Z266" i="23"/>
  <c r="Z329" i="23" s="1"/>
  <c r="Z270" i="23"/>
  <c r="Z333" i="23" s="1"/>
  <c r="AM88" i="23"/>
  <c r="AM551" i="23" s="1"/>
  <c r="AM94" i="23"/>
  <c r="AM557" i="23" s="1"/>
  <c r="AM98" i="23"/>
  <c r="AM561" i="23" s="1"/>
  <c r="AM102" i="23"/>
  <c r="AM565" i="23" s="1"/>
  <c r="AM106" i="23"/>
  <c r="AM569" i="23" s="1"/>
  <c r="AM110" i="23"/>
  <c r="AM573" i="23" s="1"/>
  <c r="AM114" i="23"/>
  <c r="AM577" i="23" s="1"/>
  <c r="AM118" i="23"/>
  <c r="AM581" i="23" s="1"/>
  <c r="AM122" i="23"/>
  <c r="AM585" i="23" s="1"/>
  <c r="AM126" i="23"/>
  <c r="AM589" i="23" s="1"/>
  <c r="AM130" i="23"/>
  <c r="AM593" i="23" s="1"/>
  <c r="AM134" i="23"/>
  <c r="AM597" i="23" s="1"/>
  <c r="AM138" i="23"/>
  <c r="AM601" i="23" s="1"/>
  <c r="AM142" i="23"/>
  <c r="AM605" i="23" s="1"/>
  <c r="AM228" i="23"/>
  <c r="AM291" i="23" s="1"/>
  <c r="AM242" i="23"/>
  <c r="AM305" i="23" s="1"/>
  <c r="AM250" i="23"/>
  <c r="AM313" i="23" s="1"/>
  <c r="AM254" i="23"/>
  <c r="AM317" i="23" s="1"/>
  <c r="AM266" i="23"/>
  <c r="AM329" i="23" s="1"/>
  <c r="AM270" i="23"/>
  <c r="AM333" i="23" s="1"/>
  <c r="AM222" i="23"/>
  <c r="AM285" i="23" s="1"/>
  <c r="AM3" i="23"/>
  <c r="AM10" i="23"/>
  <c r="AM90" i="23"/>
  <c r="AM553" i="23" s="1"/>
  <c r="AM96" i="23"/>
  <c r="AM559" i="23" s="1"/>
  <c r="AM100" i="23"/>
  <c r="AM563" i="23" s="1"/>
  <c r="AM104" i="23"/>
  <c r="AM567" i="23" s="1"/>
  <c r="AM108" i="23"/>
  <c r="AM571" i="23" s="1"/>
  <c r="AM112" i="23"/>
  <c r="AM575" i="23" s="1"/>
  <c r="AM116" i="23"/>
  <c r="AM579" i="23" s="1"/>
  <c r="AM120" i="23"/>
  <c r="AM583" i="23" s="1"/>
  <c r="AM124" i="23"/>
  <c r="AM587" i="23" s="1"/>
  <c r="AM128" i="23"/>
  <c r="AM591" i="23" s="1"/>
  <c r="AM132" i="23"/>
  <c r="AM595" i="23" s="1"/>
  <c r="AM136" i="23"/>
  <c r="AM599" i="23" s="1"/>
  <c r="AM140" i="23"/>
  <c r="AM603" i="23" s="1"/>
  <c r="AM144" i="23"/>
  <c r="AM607" i="23" s="1"/>
  <c r="AM236" i="23"/>
  <c r="AM299" i="23" s="1"/>
  <c r="AM226" i="23"/>
  <c r="AM289" i="23" s="1"/>
  <c r="O10" i="23"/>
  <c r="O11" i="23" s="1"/>
  <c r="O90" i="23"/>
  <c r="O553" i="23" s="1"/>
  <c r="O236" i="23"/>
  <c r="O299" i="23" s="1"/>
  <c r="O3" i="23"/>
  <c r="O88" i="23"/>
  <c r="O551" i="23" s="1"/>
  <c r="O228" i="23"/>
  <c r="O291" i="23" s="1"/>
  <c r="O246" i="23"/>
  <c r="O309" i="23" s="1"/>
  <c r="O254" i="23"/>
  <c r="O317" i="23" s="1"/>
  <c r="O266" i="23"/>
  <c r="O329" i="23" s="1"/>
  <c r="O270" i="23"/>
  <c r="O333" i="23" s="1"/>
  <c r="O278" i="23"/>
  <c r="O341" i="23" s="1"/>
  <c r="O226" i="23"/>
  <c r="O289" i="23" s="1"/>
  <c r="M10" i="23"/>
  <c r="M11" i="23" s="1"/>
  <c r="M90" i="23"/>
  <c r="M553" i="23" s="1"/>
  <c r="M228" i="23"/>
  <c r="M291" i="23" s="1"/>
  <c r="M242" i="23"/>
  <c r="M305" i="23" s="1"/>
  <c r="M226" i="23"/>
  <c r="M289" i="23" s="1"/>
  <c r="M3" i="23"/>
  <c r="M88" i="23"/>
  <c r="M551" i="23" s="1"/>
  <c r="M236" i="23"/>
  <c r="M299" i="23" s="1"/>
  <c r="M250" i="23"/>
  <c r="M313" i="23" s="1"/>
  <c r="M254" i="23"/>
  <c r="M317" i="23" s="1"/>
  <c r="M266" i="23"/>
  <c r="M329" i="23" s="1"/>
  <c r="M270" i="23"/>
  <c r="M333" i="23" s="1"/>
  <c r="U10" i="23"/>
  <c r="U11" i="23" s="1"/>
  <c r="U90" i="23"/>
  <c r="U553" i="23" s="1"/>
  <c r="U96" i="23"/>
  <c r="U559" i="23" s="1"/>
  <c r="U100" i="23"/>
  <c r="U563" i="23" s="1"/>
  <c r="U104" i="23"/>
  <c r="U567" i="23" s="1"/>
  <c r="U108" i="23"/>
  <c r="U571" i="23" s="1"/>
  <c r="U112" i="23"/>
  <c r="U575" i="23" s="1"/>
  <c r="U118" i="23"/>
  <c r="U581" i="23" s="1"/>
  <c r="U122" i="23"/>
  <c r="U585" i="23" s="1"/>
  <c r="U126" i="23"/>
  <c r="U589" i="23" s="1"/>
  <c r="U130" i="23"/>
  <c r="U593" i="23" s="1"/>
  <c r="U134" i="23"/>
  <c r="U597" i="23" s="1"/>
  <c r="U138" i="23"/>
  <c r="U601" i="23" s="1"/>
  <c r="U142" i="23"/>
  <c r="U605" i="23" s="1"/>
  <c r="U228" i="23"/>
  <c r="U291" i="23" s="1"/>
  <c r="U234" i="23"/>
  <c r="U297" i="23" s="1"/>
  <c r="U226" i="23"/>
  <c r="U289" i="23" s="1"/>
  <c r="U3" i="23"/>
  <c r="U88" i="23"/>
  <c r="U551" i="23" s="1"/>
  <c r="U94" i="23"/>
  <c r="U557" i="23" s="1"/>
  <c r="U98" i="23"/>
  <c r="U561" i="23" s="1"/>
  <c r="U102" i="23"/>
  <c r="U565" i="23" s="1"/>
  <c r="U106" i="23"/>
  <c r="U569" i="23" s="1"/>
  <c r="U110" i="23"/>
  <c r="U573" i="23" s="1"/>
  <c r="U114" i="23"/>
  <c r="U120" i="23"/>
  <c r="U583" i="23" s="1"/>
  <c r="U124" i="23"/>
  <c r="U587" i="23" s="1"/>
  <c r="U128" i="23"/>
  <c r="U591" i="23" s="1"/>
  <c r="U132" i="23"/>
  <c r="U595" i="23" s="1"/>
  <c r="U136" i="23"/>
  <c r="U599" i="23" s="1"/>
  <c r="U140" i="23"/>
  <c r="U603" i="23" s="1"/>
  <c r="U144" i="23"/>
  <c r="U607" i="23" s="1"/>
  <c r="U224" i="23"/>
  <c r="U287" i="23" s="1"/>
  <c r="U236" i="23"/>
  <c r="U299" i="23" s="1"/>
  <c r="U254" i="23"/>
  <c r="U317" i="23" s="1"/>
  <c r="U266" i="23"/>
  <c r="U329" i="23" s="1"/>
  <c r="U270" i="23"/>
  <c r="U333" i="23" s="1"/>
  <c r="U278" i="23"/>
  <c r="U341" i="23" s="1"/>
  <c r="AI88" i="23"/>
  <c r="AI551" i="23" s="1"/>
  <c r="AI94" i="23"/>
  <c r="AI557" i="23" s="1"/>
  <c r="AI98" i="23"/>
  <c r="AI561" i="23" s="1"/>
  <c r="AI102" i="23"/>
  <c r="AI565" i="23" s="1"/>
  <c r="AI106" i="23"/>
  <c r="AI569" i="23" s="1"/>
  <c r="AI110" i="23"/>
  <c r="AI573" i="23" s="1"/>
  <c r="AI114" i="23"/>
  <c r="AI577" i="23" s="1"/>
  <c r="AI120" i="23"/>
  <c r="AI583" i="23" s="1"/>
  <c r="AI124" i="23"/>
  <c r="AI587" i="23" s="1"/>
  <c r="AI128" i="23"/>
  <c r="AI591" i="23" s="1"/>
  <c r="AI132" i="23"/>
  <c r="AI595" i="23" s="1"/>
  <c r="AI136" i="23"/>
  <c r="AI599" i="23" s="1"/>
  <c r="AI140" i="23"/>
  <c r="AI603" i="23" s="1"/>
  <c r="AI144" i="23"/>
  <c r="AI607" i="23" s="1"/>
  <c r="AI236" i="23"/>
  <c r="AI299" i="23" s="1"/>
  <c r="AI254" i="23"/>
  <c r="AI317" i="23" s="1"/>
  <c r="AI266" i="23"/>
  <c r="AI329" i="23" s="1"/>
  <c r="AI270" i="23"/>
  <c r="AI333" i="23" s="1"/>
  <c r="AI3" i="23"/>
  <c r="AI10" i="23"/>
  <c r="AI90" i="23"/>
  <c r="AI553" i="23" s="1"/>
  <c r="AI96" i="23"/>
  <c r="AI559" i="23" s="1"/>
  <c r="AI100" i="23"/>
  <c r="AI563" i="23" s="1"/>
  <c r="AI104" i="23"/>
  <c r="AI567" i="23" s="1"/>
  <c r="AI108" i="23"/>
  <c r="AI571" i="23" s="1"/>
  <c r="AI112" i="23"/>
  <c r="AI575" i="23" s="1"/>
  <c r="AI118" i="23"/>
  <c r="AI581" i="23" s="1"/>
  <c r="AI122" i="23"/>
  <c r="AI585" i="23" s="1"/>
  <c r="AI126" i="23"/>
  <c r="AI130" i="23"/>
  <c r="AI593" i="23" s="1"/>
  <c r="AI134" i="23"/>
  <c r="AI597" i="23" s="1"/>
  <c r="AI138" i="23"/>
  <c r="AI601" i="23" s="1"/>
  <c r="AI142" i="23"/>
  <c r="AI605" i="23" s="1"/>
  <c r="AI228" i="23"/>
  <c r="AI291" i="23" s="1"/>
  <c r="AI234" i="23"/>
  <c r="AI297" i="23" s="1"/>
  <c r="AI246" i="23"/>
  <c r="AI309" i="23" s="1"/>
  <c r="AI226" i="23"/>
  <c r="AI289" i="23" s="1"/>
  <c r="AY88" i="23"/>
  <c r="AY551" i="23" s="1"/>
  <c r="AY94" i="23"/>
  <c r="AY557" i="23" s="1"/>
  <c r="AY98" i="23"/>
  <c r="AY561" i="23" s="1"/>
  <c r="AY102" i="23"/>
  <c r="AY565" i="23" s="1"/>
  <c r="AY106" i="23"/>
  <c r="AY569" i="23" s="1"/>
  <c r="AY110" i="23"/>
  <c r="AY573" i="23" s="1"/>
  <c r="AY114" i="23"/>
  <c r="AY577" i="23" s="1"/>
  <c r="AY118" i="23"/>
  <c r="AY581" i="23" s="1"/>
  <c r="AY122" i="23"/>
  <c r="AY585" i="23" s="1"/>
  <c r="AY126" i="23"/>
  <c r="AY130" i="23"/>
  <c r="AY593" i="23" s="1"/>
  <c r="AY134" i="23"/>
  <c r="AY597" i="23" s="1"/>
  <c r="AY138" i="23"/>
  <c r="AY601" i="23" s="1"/>
  <c r="AY142" i="23"/>
  <c r="AY605" i="23" s="1"/>
  <c r="AY228" i="23"/>
  <c r="AY291" i="23" s="1"/>
  <c r="AY236" i="23"/>
  <c r="AY299" i="23" s="1"/>
  <c r="AY254" i="23"/>
  <c r="AY317" i="23" s="1"/>
  <c r="AY266" i="23"/>
  <c r="AY329" i="23" s="1"/>
  <c r="AY270" i="23"/>
  <c r="AY333" i="23" s="1"/>
  <c r="AY278" i="23"/>
  <c r="AY341" i="23" s="1"/>
  <c r="AY3" i="23"/>
  <c r="AY10" i="23"/>
  <c r="AY90" i="23"/>
  <c r="AY553" i="23" s="1"/>
  <c r="AY96" i="23"/>
  <c r="AY559" i="23" s="1"/>
  <c r="AY100" i="23"/>
  <c r="AY563" i="23" s="1"/>
  <c r="AY104" i="23"/>
  <c r="AY567" i="23" s="1"/>
  <c r="AY108" i="23"/>
  <c r="AY571" i="23" s="1"/>
  <c r="AY112" i="23"/>
  <c r="AY575" i="23" s="1"/>
  <c r="AY116" i="23"/>
  <c r="AY579" i="23" s="1"/>
  <c r="AY120" i="23"/>
  <c r="AY583" i="23" s="1"/>
  <c r="AY124" i="23"/>
  <c r="AY587" i="23" s="1"/>
  <c r="AY128" i="23"/>
  <c r="AY591" i="23" s="1"/>
  <c r="AY132" i="23"/>
  <c r="AY595" i="23" s="1"/>
  <c r="AY136" i="23"/>
  <c r="AY599" i="23" s="1"/>
  <c r="AY140" i="23"/>
  <c r="AY603" i="23" s="1"/>
  <c r="AY144" i="23"/>
  <c r="AY607" i="23" s="1"/>
  <c r="AY226" i="23"/>
  <c r="AY289" i="23" s="1"/>
  <c r="AY234" i="23"/>
  <c r="AY297" i="23" s="1"/>
  <c r="AY246" i="23"/>
  <c r="AY309" i="23" s="1"/>
  <c r="BO3" i="23"/>
  <c r="BO88" i="23"/>
  <c r="BO551" i="23" s="1"/>
  <c r="BO94" i="23"/>
  <c r="BO557" i="23" s="1"/>
  <c r="BO98" i="23"/>
  <c r="BO561" i="23" s="1"/>
  <c r="BO102" i="23"/>
  <c r="BO565" i="23" s="1"/>
  <c r="BO106" i="23"/>
  <c r="BO569" i="23" s="1"/>
  <c r="BO110" i="23"/>
  <c r="BO573" i="23" s="1"/>
  <c r="BO114" i="23"/>
  <c r="BO577" i="23" s="1"/>
  <c r="BO120" i="23"/>
  <c r="BO583" i="23" s="1"/>
  <c r="BO124" i="23"/>
  <c r="BO587" i="23" s="1"/>
  <c r="BO128" i="23"/>
  <c r="BO591" i="23" s="1"/>
  <c r="BO132" i="23"/>
  <c r="BO595" i="23" s="1"/>
  <c r="BO136" i="23"/>
  <c r="BO599" i="23" s="1"/>
  <c r="BO140" i="23"/>
  <c r="BO603" i="23" s="1"/>
  <c r="BO144" i="23"/>
  <c r="BO607" i="23" s="1"/>
  <c r="BO222" i="23"/>
  <c r="BO285" i="23" s="1"/>
  <c r="BO226" i="23"/>
  <c r="BO289" i="23" s="1"/>
  <c r="BO242" i="23"/>
  <c r="BO305" i="23" s="1"/>
  <c r="BO10" i="23"/>
  <c r="BO96" i="23"/>
  <c r="BO559" i="23" s="1"/>
  <c r="BO104" i="23"/>
  <c r="BO567" i="23" s="1"/>
  <c r="BO112" i="23"/>
  <c r="BO575" i="23" s="1"/>
  <c r="BO122" i="23"/>
  <c r="BO585" i="23" s="1"/>
  <c r="BO130" i="23"/>
  <c r="BO593" i="23" s="1"/>
  <c r="BO138" i="23"/>
  <c r="BO601" i="23" s="1"/>
  <c r="BO228" i="23"/>
  <c r="BO291" i="23" s="1"/>
  <c r="BO236" i="23"/>
  <c r="BO299" i="23" s="1"/>
  <c r="BO254" i="23"/>
  <c r="BO317" i="23" s="1"/>
  <c r="BO270" i="23"/>
  <c r="BO333" i="23" s="1"/>
  <c r="BO278" i="23"/>
  <c r="BO341" i="23" s="1"/>
  <c r="BO90" i="23"/>
  <c r="BO553" i="23" s="1"/>
  <c r="BO100" i="23"/>
  <c r="BO563" i="23" s="1"/>
  <c r="BO108" i="23"/>
  <c r="BO571" i="23" s="1"/>
  <c r="BO118" i="23"/>
  <c r="BO581" i="23" s="1"/>
  <c r="BO126" i="23"/>
  <c r="BO589" i="23" s="1"/>
  <c r="BO134" i="23"/>
  <c r="BO597" i="23" s="1"/>
  <c r="BO142" i="23"/>
  <c r="BO605" i="23" s="1"/>
  <c r="BO250" i="23"/>
  <c r="BO313" i="23" s="1"/>
  <c r="BO266" i="23"/>
  <c r="BO329" i="23" s="1"/>
  <c r="BP88" i="23"/>
  <c r="BP551" i="23" s="1"/>
  <c r="BP94" i="23"/>
  <c r="BP557" i="23" s="1"/>
  <c r="BP98" i="23"/>
  <c r="BP561" i="23" s="1"/>
  <c r="BP102" i="23"/>
  <c r="BP565" i="23" s="1"/>
  <c r="BP106" i="23"/>
  <c r="BP569" i="23" s="1"/>
  <c r="BP110" i="23"/>
  <c r="BP573" i="23" s="1"/>
  <c r="BP114" i="23"/>
  <c r="BP577" i="23" s="1"/>
  <c r="BP118" i="23"/>
  <c r="BP122" i="23"/>
  <c r="BP585" i="23" s="1"/>
  <c r="BP126" i="23"/>
  <c r="BP589" i="23" s="1"/>
  <c r="BP130" i="23"/>
  <c r="BP593" i="23" s="1"/>
  <c r="BP134" i="23"/>
  <c r="BP597" i="23" s="1"/>
  <c r="BP138" i="23"/>
  <c r="BP601" i="23" s="1"/>
  <c r="BP142" i="23"/>
  <c r="BP605" i="23" s="1"/>
  <c r="BP234" i="23"/>
  <c r="BP297" i="23" s="1"/>
  <c r="BP10" i="23"/>
  <c r="BP96" i="23"/>
  <c r="BP559" i="23" s="1"/>
  <c r="BP104" i="23"/>
  <c r="BP567" i="23" s="1"/>
  <c r="BP112" i="23"/>
  <c r="BP575" i="23" s="1"/>
  <c r="BP120" i="23"/>
  <c r="BP583" i="23" s="1"/>
  <c r="BP128" i="23"/>
  <c r="BP591" i="23" s="1"/>
  <c r="BP136" i="23"/>
  <c r="BP599" i="23" s="1"/>
  <c r="BP144" i="23"/>
  <c r="BP607" i="23" s="1"/>
  <c r="BP236" i="23"/>
  <c r="BP299" i="23" s="1"/>
  <c r="BP3" i="23"/>
  <c r="BP90" i="23"/>
  <c r="BP553" i="23" s="1"/>
  <c r="BP100" i="23"/>
  <c r="BP563" i="23" s="1"/>
  <c r="BP108" i="23"/>
  <c r="BP571" i="23" s="1"/>
  <c r="BP116" i="23"/>
  <c r="BP579" i="23" s="1"/>
  <c r="BP124" i="23"/>
  <c r="BP587" i="23" s="1"/>
  <c r="BP132" i="23"/>
  <c r="BP595" i="23" s="1"/>
  <c r="BP140" i="23"/>
  <c r="BP603" i="23" s="1"/>
  <c r="BP228" i="23"/>
  <c r="BP291" i="23" s="1"/>
  <c r="BP226" i="23"/>
  <c r="BP289" i="23" s="1"/>
  <c r="BP270" i="23"/>
  <c r="BP333" i="23" s="1"/>
  <c r="BP266" i="23"/>
  <c r="BP329" i="23" s="1"/>
  <c r="BP254" i="23"/>
  <c r="BP317" i="23" s="1"/>
  <c r="AL88" i="23"/>
  <c r="AL551" i="23" s="1"/>
  <c r="AL94" i="23"/>
  <c r="AL557" i="23" s="1"/>
  <c r="AL98" i="23"/>
  <c r="AL561" i="23" s="1"/>
  <c r="AL102" i="23"/>
  <c r="AL565" i="23" s="1"/>
  <c r="AL106" i="23"/>
  <c r="AL569" i="23" s="1"/>
  <c r="AL110" i="23"/>
  <c r="AL573" i="23" s="1"/>
  <c r="AL114" i="23"/>
  <c r="AL577" i="23" s="1"/>
  <c r="AL118" i="23"/>
  <c r="AL581" i="23" s="1"/>
  <c r="AL122" i="23"/>
  <c r="AL585" i="23" s="1"/>
  <c r="AL126" i="23"/>
  <c r="AL589" i="23" s="1"/>
  <c r="AL130" i="23"/>
  <c r="AL593" i="23" s="1"/>
  <c r="AL134" i="23"/>
  <c r="AL597" i="23" s="1"/>
  <c r="AL138" i="23"/>
  <c r="AL601" i="23" s="1"/>
  <c r="AL142" i="23"/>
  <c r="AL605" i="23" s="1"/>
  <c r="AL228" i="23"/>
  <c r="AL291" i="23" s="1"/>
  <c r="AL236" i="23"/>
  <c r="AL299" i="23" s="1"/>
  <c r="AL254" i="23"/>
  <c r="AL317" i="23" s="1"/>
  <c r="AL266" i="23"/>
  <c r="AL329" i="23" s="1"/>
  <c r="AL270" i="23"/>
  <c r="AL333" i="23" s="1"/>
  <c r="AL3" i="23"/>
  <c r="AL10" i="23"/>
  <c r="AL90" i="23"/>
  <c r="AL553" i="23" s="1"/>
  <c r="AL96" i="23"/>
  <c r="AL559" i="23" s="1"/>
  <c r="AL100" i="23"/>
  <c r="AL563" i="23" s="1"/>
  <c r="AL104" i="23"/>
  <c r="AL567" i="23" s="1"/>
  <c r="AL108" i="23"/>
  <c r="AL571" i="23" s="1"/>
  <c r="AL112" i="23"/>
  <c r="AL575" i="23" s="1"/>
  <c r="AL116" i="23"/>
  <c r="AL579" i="23" s="1"/>
  <c r="AL120" i="23"/>
  <c r="AL583" i="23" s="1"/>
  <c r="AL124" i="23"/>
  <c r="AL587" i="23" s="1"/>
  <c r="AL128" i="23"/>
  <c r="AL591" i="23" s="1"/>
  <c r="AL132" i="23"/>
  <c r="AL595" i="23" s="1"/>
  <c r="AL136" i="23"/>
  <c r="AL599" i="23" s="1"/>
  <c r="AL140" i="23"/>
  <c r="AL603" i="23" s="1"/>
  <c r="AL144" i="23"/>
  <c r="AL607" i="23" s="1"/>
  <c r="AL226" i="23"/>
  <c r="AL289" i="23" s="1"/>
  <c r="AL242" i="23"/>
  <c r="AL305" i="23" s="1"/>
  <c r="AL246" i="23"/>
  <c r="AL309" i="23" s="1"/>
  <c r="Y3" i="23"/>
  <c r="Y88" i="23"/>
  <c r="Y551" i="23" s="1"/>
  <c r="Y94" i="23"/>
  <c r="Y557" i="23" s="1"/>
  <c r="Y98" i="23"/>
  <c r="Y561" i="23" s="1"/>
  <c r="Y102" i="23"/>
  <c r="Y565" i="23" s="1"/>
  <c r="Y106" i="23"/>
  <c r="Y569" i="23" s="1"/>
  <c r="Y110" i="23"/>
  <c r="Y573" i="23" s="1"/>
  <c r="Y114" i="23"/>
  <c r="Y577" i="23" s="1"/>
  <c r="Y118" i="23"/>
  <c r="Y581" i="23" s="1"/>
  <c r="Y122" i="23"/>
  <c r="Y585" i="23" s="1"/>
  <c r="Y126" i="23"/>
  <c r="Y589" i="23" s="1"/>
  <c r="Y130" i="23"/>
  <c r="Y593" i="23" s="1"/>
  <c r="Y134" i="23"/>
  <c r="Y597" i="23" s="1"/>
  <c r="Y138" i="23"/>
  <c r="Y601" i="23" s="1"/>
  <c r="Y142" i="23"/>
  <c r="Y605" i="23" s="1"/>
  <c r="Y228" i="23"/>
  <c r="Y291" i="23" s="1"/>
  <c r="Y254" i="23"/>
  <c r="Y317" i="23" s="1"/>
  <c r="Y266" i="23"/>
  <c r="Y329" i="23" s="1"/>
  <c r="Y270" i="23"/>
  <c r="Y333" i="23" s="1"/>
  <c r="Y278" i="23"/>
  <c r="Y341" i="23" s="1"/>
  <c r="Y226" i="23"/>
  <c r="Y289" i="23" s="1"/>
  <c r="Y10" i="23"/>
  <c r="Y90" i="23"/>
  <c r="Y553" i="23" s="1"/>
  <c r="Y96" i="23"/>
  <c r="Y559" i="23" s="1"/>
  <c r="Y100" i="23"/>
  <c r="Y563" i="23" s="1"/>
  <c r="Y104" i="23"/>
  <c r="Y567" i="23" s="1"/>
  <c r="Y108" i="23"/>
  <c r="Y571" i="23" s="1"/>
  <c r="Y112" i="23"/>
  <c r="Y575" i="23" s="1"/>
  <c r="Y116" i="23"/>
  <c r="Y120" i="23"/>
  <c r="Y583" i="23" s="1"/>
  <c r="Y124" i="23"/>
  <c r="Y587" i="23" s="1"/>
  <c r="Y128" i="23"/>
  <c r="Y591" i="23" s="1"/>
  <c r="Y132" i="23"/>
  <c r="Y595" i="23" s="1"/>
  <c r="Y136" i="23"/>
  <c r="Y599" i="23" s="1"/>
  <c r="Y140" i="23"/>
  <c r="Y603" i="23" s="1"/>
  <c r="Y144" i="23"/>
  <c r="Y607" i="23" s="1"/>
  <c r="Y236" i="23"/>
  <c r="Y299" i="23" s="1"/>
  <c r="AG3" i="23"/>
  <c r="AG88" i="23"/>
  <c r="AG551" i="23" s="1"/>
  <c r="AG94" i="23"/>
  <c r="AG557" i="23" s="1"/>
  <c r="AG98" i="23"/>
  <c r="AG561" i="23" s="1"/>
  <c r="AG102" i="23"/>
  <c r="AG565" i="23" s="1"/>
  <c r="AG106" i="23"/>
  <c r="AG569" i="23" s="1"/>
  <c r="AG110" i="23"/>
  <c r="AG573" i="23" s="1"/>
  <c r="AG114" i="23"/>
  <c r="AG577" i="23" s="1"/>
  <c r="AG118" i="23"/>
  <c r="AG581" i="23" s="1"/>
  <c r="AG122" i="23"/>
  <c r="AG585" i="23" s="1"/>
  <c r="AG126" i="23"/>
  <c r="AG589" i="23" s="1"/>
  <c r="AG130" i="23"/>
  <c r="AG593" i="23" s="1"/>
  <c r="AG134" i="23"/>
  <c r="AG597" i="23" s="1"/>
  <c r="AG138" i="23"/>
  <c r="AG601" i="23" s="1"/>
  <c r="AG142" i="23"/>
  <c r="AG605" i="23" s="1"/>
  <c r="AG228" i="23"/>
  <c r="AG291" i="23" s="1"/>
  <c r="AG238" i="23"/>
  <c r="AG301" i="23" s="1"/>
  <c r="AG242" i="23"/>
  <c r="AG305" i="23" s="1"/>
  <c r="AG250" i="23"/>
  <c r="AG313" i="23" s="1"/>
  <c r="AG254" i="23"/>
  <c r="AG317" i="23" s="1"/>
  <c r="AG266" i="23"/>
  <c r="AG329" i="23" s="1"/>
  <c r="AG270" i="23"/>
  <c r="AG333" i="23" s="1"/>
  <c r="AG226" i="23"/>
  <c r="AG289" i="23" s="1"/>
  <c r="AG10" i="23"/>
  <c r="AG90" i="23"/>
  <c r="AG553" i="23" s="1"/>
  <c r="AG96" i="23"/>
  <c r="AG559" i="23" s="1"/>
  <c r="AG100" i="23"/>
  <c r="AG563" i="23" s="1"/>
  <c r="AG104" i="23"/>
  <c r="AG567" i="23" s="1"/>
  <c r="AG108" i="23"/>
  <c r="AG571" i="23" s="1"/>
  <c r="AG112" i="23"/>
  <c r="AG575" i="23" s="1"/>
  <c r="AG116" i="23"/>
  <c r="AG579" i="23" s="1"/>
  <c r="AG120" i="23"/>
  <c r="AG583" i="23" s="1"/>
  <c r="AG124" i="23"/>
  <c r="AG587" i="23" s="1"/>
  <c r="AG128" i="23"/>
  <c r="AG591" i="23" s="1"/>
  <c r="AG132" i="23"/>
  <c r="AG595" i="23" s="1"/>
  <c r="AG136" i="23"/>
  <c r="AG599" i="23" s="1"/>
  <c r="AG140" i="23"/>
  <c r="AG603" i="23" s="1"/>
  <c r="AG144" i="23"/>
  <c r="AG607" i="23" s="1"/>
  <c r="AG232" i="23"/>
  <c r="AG295" i="23" s="1"/>
  <c r="AG236" i="23"/>
  <c r="AG299" i="23" s="1"/>
  <c r="AG248" i="23"/>
  <c r="AG311" i="23" s="1"/>
  <c r="AO88" i="23"/>
  <c r="AO551" i="23" s="1"/>
  <c r="AO94" i="23"/>
  <c r="AO557" i="23" s="1"/>
  <c r="AO98" i="23"/>
  <c r="AO561" i="23" s="1"/>
  <c r="AO102" i="23"/>
  <c r="AO565" i="23" s="1"/>
  <c r="AO106" i="23"/>
  <c r="AO569" i="23" s="1"/>
  <c r="AO110" i="23"/>
  <c r="AO573" i="23" s="1"/>
  <c r="AO114" i="23"/>
  <c r="AO577" i="23" s="1"/>
  <c r="AO118" i="23"/>
  <c r="AO581" i="23" s="1"/>
  <c r="AO122" i="23"/>
  <c r="AO585" i="23" s="1"/>
  <c r="AO126" i="23"/>
  <c r="AO589" i="23" s="1"/>
  <c r="AO130" i="23"/>
  <c r="AO593" i="23" s="1"/>
  <c r="AO134" i="23"/>
  <c r="AO597" i="23" s="1"/>
  <c r="AO138" i="23"/>
  <c r="AO601" i="23" s="1"/>
  <c r="AO142" i="23"/>
  <c r="AO605" i="23" s="1"/>
  <c r="AO228" i="23"/>
  <c r="AO291" i="23" s="1"/>
  <c r="AO242" i="23"/>
  <c r="AO305" i="23" s="1"/>
  <c r="AO246" i="23"/>
  <c r="AO309" i="23" s="1"/>
  <c r="AO254" i="23"/>
  <c r="AO317" i="23" s="1"/>
  <c r="AO266" i="23"/>
  <c r="AO329" i="23" s="1"/>
  <c r="AO270" i="23"/>
  <c r="AO333" i="23" s="1"/>
  <c r="AO278" i="23"/>
  <c r="AO341" i="23" s="1"/>
  <c r="AO226" i="23"/>
  <c r="AO289" i="23" s="1"/>
  <c r="AO3" i="23"/>
  <c r="AO10" i="23"/>
  <c r="AO90" i="23"/>
  <c r="AO553" i="23" s="1"/>
  <c r="AO96" i="23"/>
  <c r="AO559" i="23" s="1"/>
  <c r="AO100" i="23"/>
  <c r="AO563" i="23" s="1"/>
  <c r="AO104" i="23"/>
  <c r="AO567" i="23" s="1"/>
  <c r="AO108" i="23"/>
  <c r="AO571" i="23" s="1"/>
  <c r="AO112" i="23"/>
  <c r="AO575" i="23" s="1"/>
  <c r="AO116" i="23"/>
  <c r="AO579" i="23" s="1"/>
  <c r="AO120" i="23"/>
  <c r="AO583" i="23" s="1"/>
  <c r="AO124" i="23"/>
  <c r="AO587" i="23" s="1"/>
  <c r="AO128" i="23"/>
  <c r="AO591" i="23" s="1"/>
  <c r="AO132" i="23"/>
  <c r="AO595" i="23" s="1"/>
  <c r="AO136" i="23"/>
  <c r="AO599" i="23" s="1"/>
  <c r="AO140" i="23"/>
  <c r="AO603" i="23" s="1"/>
  <c r="AO144" i="23"/>
  <c r="AO607" i="23" s="1"/>
  <c r="AO232" i="23"/>
  <c r="AO295" i="23" s="1"/>
  <c r="AO236" i="23"/>
  <c r="AO299" i="23" s="1"/>
  <c r="AO248" i="23"/>
  <c r="AO311" i="23" s="1"/>
  <c r="AW88" i="23"/>
  <c r="AW551" i="23" s="1"/>
  <c r="AW94" i="23"/>
  <c r="AW557" i="23" s="1"/>
  <c r="AW98" i="23"/>
  <c r="AW561" i="23" s="1"/>
  <c r="AW102" i="23"/>
  <c r="AW565" i="23" s="1"/>
  <c r="AW106" i="23"/>
  <c r="AW569" i="23" s="1"/>
  <c r="AW110" i="23"/>
  <c r="AW573" i="23" s="1"/>
  <c r="AW114" i="23"/>
  <c r="AW577" i="23" s="1"/>
  <c r="AW120" i="23"/>
  <c r="AW583" i="23" s="1"/>
  <c r="AW124" i="23"/>
  <c r="AW587" i="23" s="1"/>
  <c r="AW128" i="23"/>
  <c r="AW591" i="23" s="1"/>
  <c r="AW132" i="23"/>
  <c r="AW595" i="23" s="1"/>
  <c r="AW136" i="23"/>
  <c r="AW599" i="23" s="1"/>
  <c r="AW140" i="23"/>
  <c r="AW603" i="23" s="1"/>
  <c r="AW144" i="23"/>
  <c r="AW607" i="23" s="1"/>
  <c r="AW222" i="23"/>
  <c r="AW285" i="23" s="1"/>
  <c r="AW226" i="23"/>
  <c r="AW289" i="23" s="1"/>
  <c r="AW230" i="23"/>
  <c r="AW293" i="23" s="1"/>
  <c r="AW234" i="23"/>
  <c r="AW297" i="23" s="1"/>
  <c r="AW238" i="23"/>
  <c r="AW301" i="23" s="1"/>
  <c r="AW254" i="23"/>
  <c r="AW317" i="23" s="1"/>
  <c r="AW266" i="23"/>
  <c r="AW329" i="23" s="1"/>
  <c r="AW270" i="23"/>
  <c r="AW333" i="23" s="1"/>
  <c r="AW3" i="23"/>
  <c r="AW10" i="23"/>
  <c r="AW90" i="23"/>
  <c r="AW553" i="23" s="1"/>
  <c r="AW96" i="23"/>
  <c r="AW559" i="23" s="1"/>
  <c r="AW100" i="23"/>
  <c r="AW563" i="23" s="1"/>
  <c r="AW104" i="23"/>
  <c r="AW567" i="23" s="1"/>
  <c r="AW108" i="23"/>
  <c r="AW571" i="23" s="1"/>
  <c r="AW112" i="23"/>
  <c r="AW575" i="23" s="1"/>
  <c r="AW118" i="23"/>
  <c r="AW581" i="23" s="1"/>
  <c r="AW122" i="23"/>
  <c r="AW585" i="23" s="1"/>
  <c r="AW126" i="23"/>
  <c r="AW589" i="23" s="1"/>
  <c r="AW130" i="23"/>
  <c r="AW593" i="23" s="1"/>
  <c r="AW134" i="23"/>
  <c r="AW597" i="23" s="1"/>
  <c r="AW138" i="23"/>
  <c r="AW601" i="23" s="1"/>
  <c r="AW142" i="23"/>
  <c r="AW605" i="23" s="1"/>
  <c r="AW228" i="23"/>
  <c r="AW291" i="23" s="1"/>
  <c r="AW232" i="23"/>
  <c r="AW295" i="23" s="1"/>
  <c r="AW236" i="23"/>
  <c r="AW299" i="23" s="1"/>
  <c r="AW248" i="23"/>
  <c r="AW311" i="23" s="1"/>
  <c r="BE3" i="23"/>
  <c r="BE10" i="23"/>
  <c r="BE90" i="23"/>
  <c r="BE553" i="23" s="1"/>
  <c r="BE96" i="23"/>
  <c r="BE559" i="23" s="1"/>
  <c r="BE100" i="23"/>
  <c r="BE563" i="23" s="1"/>
  <c r="BE104" i="23"/>
  <c r="BE567" i="23" s="1"/>
  <c r="BE108" i="23"/>
  <c r="BE571" i="23" s="1"/>
  <c r="BE112" i="23"/>
  <c r="BE575" i="23" s="1"/>
  <c r="BE116" i="23"/>
  <c r="BE579" i="23" s="1"/>
  <c r="BE120" i="23"/>
  <c r="BE583" i="23" s="1"/>
  <c r="BE124" i="23"/>
  <c r="BE587" i="23" s="1"/>
  <c r="BE128" i="23"/>
  <c r="BE591" i="23" s="1"/>
  <c r="BE132" i="23"/>
  <c r="BE595" i="23" s="1"/>
  <c r="BE136" i="23"/>
  <c r="BE599" i="23" s="1"/>
  <c r="BE140" i="23"/>
  <c r="BE603" i="23" s="1"/>
  <c r="BE144" i="23"/>
  <c r="BE607" i="23" s="1"/>
  <c r="BE226" i="23"/>
  <c r="BE289" i="23" s="1"/>
  <c r="BE242" i="23"/>
  <c r="BE305" i="23" s="1"/>
  <c r="BE246" i="23"/>
  <c r="BE309" i="23" s="1"/>
  <c r="BE250" i="23"/>
  <c r="BE313" i="23" s="1"/>
  <c r="BE254" i="23"/>
  <c r="BE317" i="23" s="1"/>
  <c r="BE266" i="23"/>
  <c r="BE329" i="23" s="1"/>
  <c r="BE270" i="23"/>
  <c r="BE333" i="23" s="1"/>
  <c r="BE278" i="23"/>
  <c r="BE341" i="23" s="1"/>
  <c r="BE88" i="23"/>
  <c r="BE551" i="23" s="1"/>
  <c r="BE94" i="23"/>
  <c r="BE557" i="23" s="1"/>
  <c r="BE98" i="23"/>
  <c r="BE561" i="23" s="1"/>
  <c r="BE102" i="23"/>
  <c r="BE565" i="23" s="1"/>
  <c r="BE106" i="23"/>
  <c r="BE569" i="23" s="1"/>
  <c r="BE110" i="23"/>
  <c r="BE573" i="23" s="1"/>
  <c r="BE114" i="23"/>
  <c r="BE577" i="23" s="1"/>
  <c r="BE118" i="23"/>
  <c r="BE581" i="23" s="1"/>
  <c r="BE122" i="23"/>
  <c r="BE585" i="23" s="1"/>
  <c r="BE126" i="23"/>
  <c r="BE589" i="23" s="1"/>
  <c r="BE130" i="23"/>
  <c r="BE593" i="23" s="1"/>
  <c r="BE134" i="23"/>
  <c r="BE597" i="23" s="1"/>
  <c r="BE138" i="23"/>
  <c r="BE601" i="23" s="1"/>
  <c r="BE142" i="23"/>
  <c r="BE605" i="23" s="1"/>
  <c r="BE224" i="23"/>
  <c r="BE287" i="23" s="1"/>
  <c r="BE228" i="23"/>
  <c r="BE291" i="23" s="1"/>
  <c r="BE236" i="23"/>
  <c r="BE299" i="23" s="1"/>
  <c r="BM3" i="23"/>
  <c r="BM10" i="23"/>
  <c r="BM90" i="23"/>
  <c r="BM553" i="23" s="1"/>
  <c r="BM96" i="23"/>
  <c r="BM559" i="23" s="1"/>
  <c r="BM100" i="23"/>
  <c r="BM563" i="23" s="1"/>
  <c r="BM104" i="23"/>
  <c r="BM567" i="23" s="1"/>
  <c r="BM108" i="23"/>
  <c r="BM571" i="23" s="1"/>
  <c r="BM112" i="23"/>
  <c r="BM575" i="23" s="1"/>
  <c r="BM118" i="23"/>
  <c r="BM581" i="23" s="1"/>
  <c r="BM122" i="23"/>
  <c r="BM585" i="23" s="1"/>
  <c r="BM126" i="23"/>
  <c r="BM589" i="23" s="1"/>
  <c r="BM130" i="23"/>
  <c r="BM593" i="23" s="1"/>
  <c r="BM88" i="23"/>
  <c r="BM551" i="23" s="1"/>
  <c r="BM98" i="23"/>
  <c r="BM561" i="23" s="1"/>
  <c r="BM106" i="23"/>
  <c r="BM569" i="23" s="1"/>
  <c r="BM114" i="23"/>
  <c r="BM124" i="23"/>
  <c r="BM587" i="23" s="1"/>
  <c r="BM132" i="23"/>
  <c r="BM595" i="23" s="1"/>
  <c r="BM136" i="23"/>
  <c r="BM599" i="23" s="1"/>
  <c r="BM140" i="23"/>
  <c r="BM603" i="23" s="1"/>
  <c r="BM144" i="23"/>
  <c r="BM607" i="23" s="1"/>
  <c r="BM226" i="23"/>
  <c r="BM289" i="23" s="1"/>
  <c r="BM238" i="23"/>
  <c r="BM301" i="23" s="1"/>
  <c r="BM242" i="23"/>
  <c r="BM305" i="23" s="1"/>
  <c r="BM94" i="23"/>
  <c r="BM557" i="23" s="1"/>
  <c r="BM102" i="23"/>
  <c r="BM565" i="23" s="1"/>
  <c r="BM110" i="23"/>
  <c r="BM573" i="23" s="1"/>
  <c r="BM120" i="23"/>
  <c r="BM583" i="23" s="1"/>
  <c r="BM128" i="23"/>
  <c r="BM591" i="23" s="1"/>
  <c r="BM134" i="23"/>
  <c r="BM597" i="23" s="1"/>
  <c r="BM138" i="23"/>
  <c r="BM601" i="23" s="1"/>
  <c r="BM142" i="23"/>
  <c r="BM605" i="23" s="1"/>
  <c r="BM228" i="23"/>
  <c r="BM291" i="23" s="1"/>
  <c r="BM236" i="23"/>
  <c r="BM299" i="23" s="1"/>
  <c r="BM254" i="23"/>
  <c r="BM317" i="23" s="1"/>
  <c r="BM266" i="23"/>
  <c r="BM329" i="23" s="1"/>
  <c r="BM270" i="23"/>
  <c r="BM333" i="23" s="1"/>
  <c r="BM278" i="23"/>
  <c r="BM341" i="23" s="1"/>
  <c r="BL3" i="23"/>
  <c r="BL10" i="23"/>
  <c r="BL90" i="23"/>
  <c r="BL553" i="23" s="1"/>
  <c r="BL96" i="23"/>
  <c r="BL559" i="23" s="1"/>
  <c r="BL100" i="23"/>
  <c r="BL563" i="23" s="1"/>
  <c r="BL104" i="23"/>
  <c r="BL567" i="23" s="1"/>
  <c r="BL108" i="23"/>
  <c r="BL571" i="23" s="1"/>
  <c r="BL112" i="23"/>
  <c r="BL575" i="23" s="1"/>
  <c r="BL118" i="23"/>
  <c r="BL581" i="23" s="1"/>
  <c r="BL122" i="23"/>
  <c r="BL585" i="23" s="1"/>
  <c r="BL126" i="23"/>
  <c r="BL589" i="23" s="1"/>
  <c r="BL130" i="23"/>
  <c r="BL593" i="23" s="1"/>
  <c r="BL134" i="23"/>
  <c r="BL597" i="23" s="1"/>
  <c r="BL138" i="23"/>
  <c r="BL601" i="23" s="1"/>
  <c r="BL142" i="23"/>
  <c r="BL605" i="23" s="1"/>
  <c r="BL88" i="23"/>
  <c r="BL551" i="23" s="1"/>
  <c r="BL94" i="23"/>
  <c r="BL557" i="23" s="1"/>
  <c r="BL98" i="23"/>
  <c r="BL561" i="23" s="1"/>
  <c r="BL102" i="23"/>
  <c r="BL565" i="23" s="1"/>
  <c r="BL106" i="23"/>
  <c r="BL569" i="23" s="1"/>
  <c r="BL110" i="23"/>
  <c r="BL573" i="23" s="1"/>
  <c r="BL114" i="23"/>
  <c r="BL577" i="23" s="1"/>
  <c r="BL120" i="23"/>
  <c r="BL583" i="23" s="1"/>
  <c r="BL124" i="23"/>
  <c r="BL587" i="23" s="1"/>
  <c r="BL128" i="23"/>
  <c r="BL591" i="23" s="1"/>
  <c r="BL132" i="23"/>
  <c r="BL595" i="23" s="1"/>
  <c r="BL136" i="23"/>
  <c r="BL599" i="23" s="1"/>
  <c r="BL140" i="23"/>
  <c r="BL603" i="23" s="1"/>
  <c r="BL144" i="23"/>
  <c r="BL607" i="23" s="1"/>
  <c r="BL228" i="23"/>
  <c r="BL291" i="23" s="1"/>
  <c r="BL236" i="23"/>
  <c r="BL299" i="23" s="1"/>
  <c r="BL278" i="23"/>
  <c r="BL341" i="23" s="1"/>
  <c r="BL270" i="23"/>
  <c r="BL333" i="23" s="1"/>
  <c r="BL266" i="23"/>
  <c r="BL329" i="23" s="1"/>
  <c r="BL254" i="23"/>
  <c r="BL317" i="23" s="1"/>
  <c r="BL246" i="23"/>
  <c r="BL309" i="23" s="1"/>
  <c r="BL226" i="23"/>
  <c r="BL289" i="23" s="1"/>
  <c r="BL224" i="23"/>
  <c r="BL287" i="23" s="1"/>
  <c r="AV88" i="23"/>
  <c r="AV551" i="23" s="1"/>
  <c r="AV94" i="23"/>
  <c r="AV557" i="23" s="1"/>
  <c r="AV98" i="23"/>
  <c r="AV561" i="23" s="1"/>
  <c r="AV102" i="23"/>
  <c r="AV565" i="23" s="1"/>
  <c r="AV106" i="23"/>
  <c r="AV569" i="23" s="1"/>
  <c r="AV110" i="23"/>
  <c r="AV573" i="23" s="1"/>
  <c r="AV114" i="23"/>
  <c r="AV577" i="23" s="1"/>
  <c r="AV118" i="23"/>
  <c r="AV581" i="23" s="1"/>
  <c r="AV122" i="23"/>
  <c r="AV585" i="23" s="1"/>
  <c r="AV126" i="23"/>
  <c r="AV589" i="23" s="1"/>
  <c r="AV130" i="23"/>
  <c r="AV593" i="23" s="1"/>
  <c r="AV134" i="23"/>
  <c r="AV597" i="23" s="1"/>
  <c r="AV138" i="23"/>
  <c r="AV601" i="23" s="1"/>
  <c r="AV142" i="23"/>
  <c r="AV605" i="23" s="1"/>
  <c r="AV228" i="23"/>
  <c r="AV291" i="23" s="1"/>
  <c r="AV234" i="23"/>
  <c r="AV297" i="23" s="1"/>
  <c r="AV238" i="23"/>
  <c r="AV301" i="23" s="1"/>
  <c r="AV254" i="23"/>
  <c r="AV317" i="23" s="1"/>
  <c r="AV258" i="23"/>
  <c r="AV321" i="23" s="1"/>
  <c r="AV266" i="23"/>
  <c r="AV329" i="23" s="1"/>
  <c r="AV270" i="23"/>
  <c r="AV333" i="23" s="1"/>
  <c r="AV3" i="23"/>
  <c r="AV10" i="23"/>
  <c r="AV90" i="23"/>
  <c r="AV553" i="23" s="1"/>
  <c r="AV96" i="23"/>
  <c r="AV559" i="23" s="1"/>
  <c r="AV100" i="23"/>
  <c r="AV563" i="23" s="1"/>
  <c r="AV104" i="23"/>
  <c r="AV567" i="23" s="1"/>
  <c r="AV108" i="23"/>
  <c r="AV571" i="23" s="1"/>
  <c r="AV112" i="23"/>
  <c r="AV575" i="23" s="1"/>
  <c r="AV116" i="23"/>
  <c r="AV579" i="23" s="1"/>
  <c r="AV120" i="23"/>
  <c r="AV583" i="23" s="1"/>
  <c r="AV124" i="23"/>
  <c r="AV587" i="23" s="1"/>
  <c r="AV128" i="23"/>
  <c r="AV591" i="23" s="1"/>
  <c r="AV132" i="23"/>
  <c r="AV595" i="23" s="1"/>
  <c r="AV136" i="23"/>
  <c r="AV599" i="23" s="1"/>
  <c r="AV140" i="23"/>
  <c r="AV603" i="23" s="1"/>
  <c r="AV144" i="23"/>
  <c r="AV607" i="23" s="1"/>
  <c r="AV236" i="23"/>
  <c r="AV299" i="23" s="1"/>
  <c r="AV248" i="23"/>
  <c r="AV311" i="23" s="1"/>
  <c r="AV230" i="23"/>
  <c r="AV293" i="23" s="1"/>
  <c r="AV226" i="23"/>
  <c r="AV289" i="23" s="1"/>
  <c r="AH10" i="23"/>
  <c r="AH90" i="23"/>
  <c r="AH553" i="23" s="1"/>
  <c r="AH96" i="23"/>
  <c r="AH559" i="23" s="1"/>
  <c r="AH100" i="23"/>
  <c r="AH563" i="23" s="1"/>
  <c r="AH104" i="23"/>
  <c r="AH567" i="23" s="1"/>
  <c r="AH108" i="23"/>
  <c r="AH571" i="23" s="1"/>
  <c r="AH112" i="23"/>
  <c r="AH575" i="23" s="1"/>
  <c r="AH118" i="23"/>
  <c r="AH581" i="23" s="1"/>
  <c r="AH122" i="23"/>
  <c r="AH585" i="23" s="1"/>
  <c r="AH126" i="23"/>
  <c r="AH589" i="23" s="1"/>
  <c r="AH130" i="23"/>
  <c r="AH593" i="23" s="1"/>
  <c r="AH134" i="23"/>
  <c r="AH597" i="23" s="1"/>
  <c r="AH138" i="23"/>
  <c r="AH601" i="23" s="1"/>
  <c r="AH142" i="23"/>
  <c r="AH605" i="23" s="1"/>
  <c r="AH228" i="23"/>
  <c r="AH291" i="23" s="1"/>
  <c r="AH236" i="23"/>
  <c r="AH299" i="23" s="1"/>
  <c r="AH272" i="23"/>
  <c r="AH335" i="23" s="1"/>
  <c r="AH3" i="23"/>
  <c r="AH88" i="23"/>
  <c r="AH551" i="23" s="1"/>
  <c r="AH94" i="23"/>
  <c r="AH557" i="23" s="1"/>
  <c r="AH98" i="23"/>
  <c r="AH561" i="23" s="1"/>
  <c r="AH102" i="23"/>
  <c r="AH565" i="23" s="1"/>
  <c r="AH106" i="23"/>
  <c r="AH569" i="23" s="1"/>
  <c r="AH110" i="23"/>
  <c r="AH573" i="23" s="1"/>
  <c r="AH114" i="23"/>
  <c r="AH577" i="23" s="1"/>
  <c r="AH120" i="23"/>
  <c r="AH583" i="23" s="1"/>
  <c r="AH124" i="23"/>
  <c r="AH587" i="23" s="1"/>
  <c r="AH128" i="23"/>
  <c r="AH591" i="23" s="1"/>
  <c r="AH132" i="23"/>
  <c r="AH595" i="23" s="1"/>
  <c r="AH136" i="23"/>
  <c r="AH599" i="23" s="1"/>
  <c r="AH140" i="23"/>
  <c r="AH603" i="23" s="1"/>
  <c r="AH144" i="23"/>
  <c r="AH607" i="23" s="1"/>
  <c r="AH222" i="23"/>
  <c r="AH285" i="23" s="1"/>
  <c r="AH226" i="23"/>
  <c r="AH289" i="23" s="1"/>
  <c r="AH230" i="23"/>
  <c r="AH293" i="23" s="1"/>
  <c r="AH234" i="23"/>
  <c r="AH297" i="23" s="1"/>
  <c r="AH238" i="23"/>
  <c r="AH301" i="23" s="1"/>
  <c r="AH254" i="23"/>
  <c r="AH317" i="23" s="1"/>
  <c r="AH266" i="23"/>
  <c r="AH329" i="23" s="1"/>
  <c r="AH270" i="23"/>
  <c r="AH333" i="23" s="1"/>
  <c r="R10" i="23"/>
  <c r="R11" i="23" s="1"/>
  <c r="R90" i="23"/>
  <c r="R553" i="23" s="1"/>
  <c r="R96" i="23"/>
  <c r="R559" i="23" s="1"/>
  <c r="R100" i="23"/>
  <c r="R563" i="23" s="1"/>
  <c r="R104" i="23"/>
  <c r="R567" i="23" s="1"/>
  <c r="R108" i="23"/>
  <c r="R571" i="23" s="1"/>
  <c r="R112" i="23"/>
  <c r="R575" i="23" s="1"/>
  <c r="R118" i="23"/>
  <c r="R581" i="23" s="1"/>
  <c r="R122" i="23"/>
  <c r="R585" i="23" s="1"/>
  <c r="R126" i="23"/>
  <c r="R589" i="23" s="1"/>
  <c r="R130" i="23"/>
  <c r="R593" i="23" s="1"/>
  <c r="R134" i="23"/>
  <c r="R597" i="23" s="1"/>
  <c r="R138" i="23"/>
  <c r="R601" i="23" s="1"/>
  <c r="R142" i="23"/>
  <c r="R605" i="23" s="1"/>
  <c r="R228" i="23"/>
  <c r="R291" i="23" s="1"/>
  <c r="R232" i="23"/>
  <c r="R295" i="23" s="1"/>
  <c r="R236" i="23"/>
  <c r="R299" i="23" s="1"/>
  <c r="R248" i="23"/>
  <c r="R311" i="23" s="1"/>
  <c r="R3" i="23"/>
  <c r="R88" i="23"/>
  <c r="R551" i="23" s="1"/>
  <c r="R94" i="23"/>
  <c r="R557" i="23" s="1"/>
  <c r="R98" i="23"/>
  <c r="R561" i="23" s="1"/>
  <c r="R102" i="23"/>
  <c r="R565" i="23" s="1"/>
  <c r="R106" i="23"/>
  <c r="R569" i="23" s="1"/>
  <c r="R110" i="23"/>
  <c r="R573" i="23" s="1"/>
  <c r="R114" i="23"/>
  <c r="R577" i="23" s="1"/>
  <c r="R120" i="23"/>
  <c r="R583" i="23" s="1"/>
  <c r="R124" i="23"/>
  <c r="R587" i="23" s="1"/>
  <c r="R128" i="23"/>
  <c r="R591" i="23" s="1"/>
  <c r="R132" i="23"/>
  <c r="R595" i="23" s="1"/>
  <c r="R136" i="23"/>
  <c r="R599" i="23" s="1"/>
  <c r="R140" i="23"/>
  <c r="R603" i="23" s="1"/>
  <c r="R144" i="23"/>
  <c r="R607" i="23" s="1"/>
  <c r="R226" i="23"/>
  <c r="R289" i="23" s="1"/>
  <c r="R230" i="23"/>
  <c r="R293" i="23" s="1"/>
  <c r="R242" i="23"/>
  <c r="R305" i="23" s="1"/>
  <c r="R246" i="23"/>
  <c r="R309" i="23" s="1"/>
  <c r="R254" i="23"/>
  <c r="R317" i="23" s="1"/>
  <c r="R266" i="23"/>
  <c r="R329" i="23" s="1"/>
  <c r="R270" i="23"/>
  <c r="R333" i="23" s="1"/>
  <c r="R278" i="23"/>
  <c r="R341" i="23" s="1"/>
  <c r="AT10" i="23"/>
  <c r="AT90" i="23"/>
  <c r="AT553" i="23" s="1"/>
  <c r="AT96" i="23"/>
  <c r="AT559" i="23" s="1"/>
  <c r="AT100" i="23"/>
  <c r="AT563" i="23" s="1"/>
  <c r="AT104" i="23"/>
  <c r="AT567" i="23" s="1"/>
  <c r="AT108" i="23"/>
  <c r="AT571" i="23" s="1"/>
  <c r="AT112" i="23"/>
  <c r="AT575" i="23" s="1"/>
  <c r="AT116" i="23"/>
  <c r="AT579" i="23" s="1"/>
  <c r="AT120" i="23"/>
  <c r="AT583" i="23" s="1"/>
  <c r="AT124" i="23"/>
  <c r="AT587" i="23" s="1"/>
  <c r="AT128" i="23"/>
  <c r="AT591" i="23" s="1"/>
  <c r="AT132" i="23"/>
  <c r="AT595" i="23" s="1"/>
  <c r="AT136" i="23"/>
  <c r="AT599" i="23" s="1"/>
  <c r="AT140" i="23"/>
  <c r="AT603" i="23" s="1"/>
  <c r="AT144" i="23"/>
  <c r="AT607" i="23" s="1"/>
  <c r="AT222" i="23"/>
  <c r="AT285" i="23" s="1"/>
  <c r="AT226" i="23"/>
  <c r="AT289" i="23" s="1"/>
  <c r="AT234" i="23"/>
  <c r="AT297" i="23" s="1"/>
  <c r="AT238" i="23"/>
  <c r="AT301" i="23" s="1"/>
  <c r="AT3" i="23"/>
  <c r="AT88" i="23"/>
  <c r="AT551" i="23" s="1"/>
  <c r="AT94" i="23"/>
  <c r="AT557" i="23" s="1"/>
  <c r="AT98" i="23"/>
  <c r="AT561" i="23" s="1"/>
  <c r="AT102" i="23"/>
  <c r="AT565" i="23" s="1"/>
  <c r="AT106" i="23"/>
  <c r="AT569" i="23" s="1"/>
  <c r="AT110" i="23"/>
  <c r="AT573" i="23" s="1"/>
  <c r="AT114" i="23"/>
  <c r="AT577" i="23" s="1"/>
  <c r="AT118" i="23"/>
  <c r="AT581" i="23" s="1"/>
  <c r="AT122" i="23"/>
  <c r="AT585" i="23" s="1"/>
  <c r="AT126" i="23"/>
  <c r="AT589" i="23" s="1"/>
  <c r="AT130" i="23"/>
  <c r="AT593" i="23" s="1"/>
  <c r="AT134" i="23"/>
  <c r="AT597" i="23" s="1"/>
  <c r="AT138" i="23"/>
  <c r="AT601" i="23" s="1"/>
  <c r="AT142" i="23"/>
  <c r="AT605" i="23" s="1"/>
  <c r="AT224" i="23"/>
  <c r="AT287" i="23" s="1"/>
  <c r="AT228" i="23"/>
  <c r="AT291" i="23" s="1"/>
  <c r="AT236" i="23"/>
  <c r="AT299" i="23" s="1"/>
  <c r="AT254" i="23"/>
  <c r="AT317" i="23" s="1"/>
  <c r="AT262" i="23"/>
  <c r="AT325" i="23" s="1"/>
  <c r="AT266" i="23"/>
  <c r="AT329" i="23" s="1"/>
  <c r="AT270" i="23"/>
  <c r="AT333" i="23" s="1"/>
  <c r="AT278" i="23"/>
  <c r="AT341" i="23" s="1"/>
  <c r="BC88" i="23"/>
  <c r="BC551" i="23" s="1"/>
  <c r="BC94" i="23"/>
  <c r="BC557" i="23" s="1"/>
  <c r="BC98" i="23"/>
  <c r="BC561" i="23" s="1"/>
  <c r="BC102" i="23"/>
  <c r="BC565" i="23" s="1"/>
  <c r="BC106" i="23"/>
  <c r="BC569" i="23" s="1"/>
  <c r="BC110" i="23"/>
  <c r="BC573" i="23" s="1"/>
  <c r="BC114" i="23"/>
  <c r="BC577" i="23" s="1"/>
  <c r="BC118" i="23"/>
  <c r="BC581" i="23" s="1"/>
  <c r="BC122" i="23"/>
  <c r="BC585" i="23" s="1"/>
  <c r="BC126" i="23"/>
  <c r="BC589" i="23" s="1"/>
  <c r="BC130" i="23"/>
  <c r="BC593" i="23" s="1"/>
  <c r="BC134" i="23"/>
  <c r="BC597" i="23" s="1"/>
  <c r="BC138" i="23"/>
  <c r="BC601" i="23" s="1"/>
  <c r="BC142" i="23"/>
  <c r="BC605" i="23" s="1"/>
  <c r="BC224" i="23"/>
  <c r="BC287" i="23" s="1"/>
  <c r="BC228" i="23"/>
  <c r="BC291" i="23" s="1"/>
  <c r="BC236" i="23"/>
  <c r="BC299" i="23" s="1"/>
  <c r="BC254" i="23"/>
  <c r="BC317" i="23" s="1"/>
  <c r="BC266" i="23"/>
  <c r="BC329" i="23" s="1"/>
  <c r="BC270" i="23"/>
  <c r="BC333" i="23" s="1"/>
  <c r="BC278" i="23"/>
  <c r="BC341" i="23" s="1"/>
  <c r="BC3" i="23"/>
  <c r="BC10" i="23"/>
  <c r="BC90" i="23"/>
  <c r="BC553" i="23" s="1"/>
  <c r="BC96" i="23"/>
  <c r="BC559" i="23" s="1"/>
  <c r="BC100" i="23"/>
  <c r="BC563" i="23" s="1"/>
  <c r="BC104" i="23"/>
  <c r="BC567" i="23" s="1"/>
  <c r="BC108" i="23"/>
  <c r="BC571" i="23" s="1"/>
  <c r="BC112" i="23"/>
  <c r="BC575" i="23" s="1"/>
  <c r="BC116" i="23"/>
  <c r="BC579" i="23" s="1"/>
  <c r="BC120" i="23"/>
  <c r="BC583" i="23" s="1"/>
  <c r="BC124" i="23"/>
  <c r="BC587" i="23" s="1"/>
  <c r="BC128" i="23"/>
  <c r="BC591" i="23" s="1"/>
  <c r="BC132" i="23"/>
  <c r="BC595" i="23" s="1"/>
  <c r="BC136" i="23"/>
  <c r="BC599" i="23" s="1"/>
  <c r="BC140" i="23"/>
  <c r="BC603" i="23" s="1"/>
  <c r="BC144" i="23"/>
  <c r="BC607" i="23" s="1"/>
  <c r="BC226" i="23"/>
  <c r="BC289" i="23" s="1"/>
  <c r="BC230" i="23"/>
  <c r="BC293" i="23" s="1"/>
  <c r="BC234" i="23"/>
  <c r="BC297" i="23" s="1"/>
  <c r="BC246" i="23"/>
  <c r="BC309" i="23" s="1"/>
  <c r="BC272" i="23"/>
  <c r="BC335" i="23" s="1"/>
  <c r="W10" i="23"/>
  <c r="W90" i="23"/>
  <c r="W553" i="23" s="1"/>
  <c r="W96" i="23"/>
  <c r="W559" i="23" s="1"/>
  <c r="W100" i="23"/>
  <c r="W563" i="23" s="1"/>
  <c r="W104" i="23"/>
  <c r="W567" i="23" s="1"/>
  <c r="W108" i="23"/>
  <c r="W571" i="23" s="1"/>
  <c r="W112" i="23"/>
  <c r="W575" i="23" s="1"/>
  <c r="W116" i="23"/>
  <c r="W579" i="23" s="1"/>
  <c r="W120" i="23"/>
  <c r="W583" i="23" s="1"/>
  <c r="W124" i="23"/>
  <c r="W587" i="23" s="1"/>
  <c r="W128" i="23"/>
  <c r="W591" i="23" s="1"/>
  <c r="W132" i="23"/>
  <c r="W595" i="23" s="1"/>
  <c r="W136" i="23"/>
  <c r="W599" i="23" s="1"/>
  <c r="W140" i="23"/>
  <c r="W603" i="23" s="1"/>
  <c r="W144" i="23"/>
  <c r="W607" i="23" s="1"/>
  <c r="W224" i="23"/>
  <c r="W287" i="23" s="1"/>
  <c r="W236" i="23"/>
  <c r="W299" i="23" s="1"/>
  <c r="W276" i="23"/>
  <c r="W339" i="23" s="1"/>
  <c r="W3" i="23"/>
  <c r="W88" i="23"/>
  <c r="W551" i="23" s="1"/>
  <c r="W94" i="23"/>
  <c r="W557" i="23" s="1"/>
  <c r="W98" i="23"/>
  <c r="W561" i="23" s="1"/>
  <c r="W102" i="23"/>
  <c r="W565" i="23" s="1"/>
  <c r="W106" i="23"/>
  <c r="W569" i="23" s="1"/>
  <c r="W110" i="23"/>
  <c r="W573" i="23" s="1"/>
  <c r="W114" i="23"/>
  <c r="W577" i="23" s="1"/>
  <c r="W118" i="23"/>
  <c r="W581" i="23" s="1"/>
  <c r="W122" i="23"/>
  <c r="W585" i="23" s="1"/>
  <c r="W126" i="23"/>
  <c r="W589" i="23" s="1"/>
  <c r="W130" i="23"/>
  <c r="W593" i="23" s="1"/>
  <c r="W134" i="23"/>
  <c r="W597" i="23" s="1"/>
  <c r="W138" i="23"/>
  <c r="W601" i="23" s="1"/>
  <c r="W142" i="23"/>
  <c r="W605" i="23" s="1"/>
  <c r="W228" i="23"/>
  <c r="W291" i="23" s="1"/>
  <c r="W234" i="23"/>
  <c r="W297" i="23" s="1"/>
  <c r="W238" i="23"/>
  <c r="W301" i="23" s="1"/>
  <c r="W254" i="23"/>
  <c r="W317" i="23" s="1"/>
  <c r="W266" i="23"/>
  <c r="W329" i="23" s="1"/>
  <c r="W270" i="23"/>
  <c r="W333" i="23" s="1"/>
  <c r="W226" i="23"/>
  <c r="W289" i="23" s="1"/>
  <c r="J47" i="20"/>
  <c r="K47" i="20" s="1"/>
  <c r="K48" i="20" s="1"/>
  <c r="I28" i="18"/>
  <c r="BR135" i="23"/>
  <c r="BR598" i="23" s="1"/>
  <c r="BR143" i="23"/>
  <c r="BR606" i="23" s="1"/>
  <c r="BR95" i="23"/>
  <c r="BR558" i="23" s="1"/>
  <c r="BR131" i="23"/>
  <c r="BR594" i="23" s="1"/>
  <c r="BQ133" i="23"/>
  <c r="BQ596" i="23" s="1"/>
  <c r="BP133" i="23"/>
  <c r="BP596" i="23" s="1"/>
  <c r="BM133" i="23"/>
  <c r="BM596" i="23" s="1"/>
  <c r="BE133" i="23"/>
  <c r="BE596" i="23" s="1"/>
  <c r="BA133" i="23"/>
  <c r="BA596" i="23" s="1"/>
  <c r="AW133" i="23"/>
  <c r="AW596" i="23" s="1"/>
  <c r="AT133" i="23"/>
  <c r="AT596" i="23" s="1"/>
  <c r="AO133" i="23"/>
  <c r="AO596" i="23" s="1"/>
  <c r="AM133" i="23"/>
  <c r="AM596" i="23" s="1"/>
  <c r="AL133" i="23"/>
  <c r="AL596" i="23" s="1"/>
  <c r="AG133" i="23"/>
  <c r="AG596" i="23" s="1"/>
  <c r="AE133" i="23"/>
  <c r="AE596" i="23" s="1"/>
  <c r="AD133" i="23"/>
  <c r="AD596" i="23" s="1"/>
  <c r="BL133" i="23"/>
  <c r="BL596" i="23" s="1"/>
  <c r="BI133" i="23"/>
  <c r="BI596" i="23" s="1"/>
  <c r="BH133" i="23"/>
  <c r="BH596" i="23" s="1"/>
  <c r="BD133" i="23"/>
  <c r="BD596" i="23" s="1"/>
  <c r="BC133" i="23"/>
  <c r="BC596" i="23" s="1"/>
  <c r="AZ133" i="23"/>
  <c r="AZ596" i="23" s="1"/>
  <c r="AY133" i="23"/>
  <c r="AY596" i="23" s="1"/>
  <c r="AV133" i="23"/>
  <c r="AV596" i="23" s="1"/>
  <c r="AU133" i="23"/>
  <c r="AU596" i="23" s="1"/>
  <c r="AS133" i="23"/>
  <c r="AS596" i="23" s="1"/>
  <c r="AQ133" i="23"/>
  <c r="AQ596" i="23" s="1"/>
  <c r="AP133" i="23"/>
  <c r="AP596" i="23" s="1"/>
  <c r="AK133" i="23"/>
  <c r="AK596" i="23" s="1"/>
  <c r="AI133" i="23"/>
  <c r="AI596" i="23" s="1"/>
  <c r="AH133" i="23"/>
  <c r="AH596" i="23" s="1"/>
  <c r="AC133" i="23"/>
  <c r="AC596" i="23" s="1"/>
  <c r="AA133" i="23"/>
  <c r="AA596" i="23" s="1"/>
  <c r="Y133" i="23"/>
  <c r="Y596" i="23" s="1"/>
  <c r="W133" i="23"/>
  <c r="W596" i="23" s="1"/>
  <c r="V133" i="23"/>
  <c r="V596" i="23" s="1"/>
  <c r="Q133" i="23"/>
  <c r="Q596" i="23" s="1"/>
  <c r="Z133" i="23"/>
  <c r="Z596" i="23" s="1"/>
  <c r="U133" i="23"/>
  <c r="U596" i="23" s="1"/>
  <c r="S133" i="23"/>
  <c r="S596" i="23" s="1"/>
  <c r="R133" i="23"/>
  <c r="R596" i="23" s="1"/>
  <c r="BK133" i="23"/>
  <c r="BK596" i="23" s="1"/>
  <c r="BG133" i="23"/>
  <c r="BG596" i="23" s="1"/>
  <c r="BO133" i="23"/>
  <c r="BO596" i="23" s="1"/>
  <c r="BD139" i="23"/>
  <c r="BD602" i="23" s="1"/>
  <c r="BC139" i="23"/>
  <c r="BC602" i="23" s="1"/>
  <c r="AZ139" i="23"/>
  <c r="AZ602" i="23" s="1"/>
  <c r="AY139" i="23"/>
  <c r="AY602" i="23" s="1"/>
  <c r="AV139" i="23"/>
  <c r="AV602" i="23" s="1"/>
  <c r="AU139" i="23"/>
  <c r="AU602" i="23" s="1"/>
  <c r="AS139" i="23"/>
  <c r="AS602" i="23" s="1"/>
  <c r="AQ139" i="23"/>
  <c r="AQ602" i="23" s="1"/>
  <c r="AP139" i="23"/>
  <c r="AP602" i="23" s="1"/>
  <c r="AK139" i="23"/>
  <c r="AK602" i="23" s="1"/>
  <c r="AI139" i="23"/>
  <c r="AI602" i="23" s="1"/>
  <c r="AH139" i="23"/>
  <c r="AH602" i="23" s="1"/>
  <c r="AC139" i="23"/>
  <c r="AC602" i="23" s="1"/>
  <c r="BE139" i="23"/>
  <c r="BE602" i="23" s="1"/>
  <c r="BA139" i="23"/>
  <c r="BA602" i="23" s="1"/>
  <c r="AW139" i="23"/>
  <c r="AW602" i="23" s="1"/>
  <c r="AT139" i="23"/>
  <c r="AT602" i="23" s="1"/>
  <c r="AO139" i="23"/>
  <c r="AO602" i="23" s="1"/>
  <c r="AM139" i="23"/>
  <c r="AM602" i="23" s="1"/>
  <c r="AL139" i="23"/>
  <c r="AL602" i="23" s="1"/>
  <c r="AG139" i="23"/>
  <c r="AG602" i="23" s="1"/>
  <c r="AE139" i="23"/>
  <c r="AE602" i="23" s="1"/>
  <c r="AD139" i="23"/>
  <c r="AD602" i="23" s="1"/>
  <c r="AA139" i="23"/>
  <c r="AA602" i="23" s="1"/>
  <c r="Z139" i="23"/>
  <c r="Z602" i="23" s="1"/>
  <c r="U139" i="23"/>
  <c r="U602" i="23" s="1"/>
  <c r="S139" i="23"/>
  <c r="S602" i="23" s="1"/>
  <c r="R139" i="23"/>
  <c r="R602" i="23" s="1"/>
  <c r="Y139" i="23"/>
  <c r="Y602" i="23" s="1"/>
  <c r="W139" i="23"/>
  <c r="W602" i="23" s="1"/>
  <c r="V139" i="23"/>
  <c r="V602" i="23" s="1"/>
  <c r="Q139" i="23"/>
  <c r="Q602" i="23" s="1"/>
  <c r="BK139" i="23"/>
  <c r="BK602" i="23" s="1"/>
  <c r="BG139" i="23"/>
  <c r="BG602" i="23" s="1"/>
  <c r="BO139" i="23"/>
  <c r="BO602" i="23" s="1"/>
  <c r="BM143" i="23"/>
  <c r="BM606" i="23" s="1"/>
  <c r="BD143" i="23"/>
  <c r="BD606" i="23" s="1"/>
  <c r="BC143" i="23"/>
  <c r="BC606" i="23" s="1"/>
  <c r="AZ143" i="23"/>
  <c r="AZ606" i="23" s="1"/>
  <c r="AY143" i="23"/>
  <c r="AY606" i="23" s="1"/>
  <c r="AV143" i="23"/>
  <c r="AV606" i="23" s="1"/>
  <c r="AU143" i="23"/>
  <c r="AU606" i="23" s="1"/>
  <c r="AS143" i="23"/>
  <c r="AS606" i="23" s="1"/>
  <c r="AQ143" i="23"/>
  <c r="AQ606" i="23" s="1"/>
  <c r="AP143" i="23"/>
  <c r="AP606" i="23" s="1"/>
  <c r="AK143" i="23"/>
  <c r="AK606" i="23" s="1"/>
  <c r="AI143" i="23"/>
  <c r="AI606" i="23" s="1"/>
  <c r="AH143" i="23"/>
  <c r="AH606" i="23" s="1"/>
  <c r="AC143" i="23"/>
  <c r="AC606" i="23" s="1"/>
  <c r="BL143" i="23"/>
  <c r="BL606" i="23" s="1"/>
  <c r="BI143" i="23"/>
  <c r="BI606" i="23" s="1"/>
  <c r="BH143" i="23"/>
  <c r="BH606" i="23" s="1"/>
  <c r="BE143" i="23"/>
  <c r="BE606" i="23" s="1"/>
  <c r="BA143" i="23"/>
  <c r="BA606" i="23" s="1"/>
  <c r="AW143" i="23"/>
  <c r="AW606" i="23" s="1"/>
  <c r="AT143" i="23"/>
  <c r="AT606" i="23" s="1"/>
  <c r="AO143" i="23"/>
  <c r="AO606" i="23" s="1"/>
  <c r="AM143" i="23"/>
  <c r="AM606" i="23" s="1"/>
  <c r="AL143" i="23"/>
  <c r="AL606" i="23" s="1"/>
  <c r="AG143" i="23"/>
  <c r="AG606" i="23" s="1"/>
  <c r="AE143" i="23"/>
  <c r="AE606" i="23" s="1"/>
  <c r="AD143" i="23"/>
  <c r="AD606" i="23" s="1"/>
  <c r="AA143" i="23"/>
  <c r="AA606" i="23" s="1"/>
  <c r="Z143" i="23"/>
  <c r="Z606" i="23" s="1"/>
  <c r="U143" i="23"/>
  <c r="U606" i="23" s="1"/>
  <c r="S143" i="23"/>
  <c r="S606" i="23" s="1"/>
  <c r="R143" i="23"/>
  <c r="R606" i="23" s="1"/>
  <c r="Y143" i="23"/>
  <c r="Y606" i="23" s="1"/>
  <c r="W143" i="23"/>
  <c r="W606" i="23" s="1"/>
  <c r="V143" i="23"/>
  <c r="V606" i="23" s="1"/>
  <c r="Q143" i="23"/>
  <c r="Q606" i="23" s="1"/>
  <c r="BK143" i="23"/>
  <c r="BK606" i="23" s="1"/>
  <c r="BG143" i="23"/>
  <c r="BG606" i="23" s="1"/>
  <c r="BO143" i="23"/>
  <c r="BO606" i="23" s="1"/>
  <c r="BE131" i="23"/>
  <c r="BE594" i="23" s="1"/>
  <c r="BA131" i="23"/>
  <c r="BA594" i="23" s="1"/>
  <c r="AW131" i="23"/>
  <c r="AW594" i="23" s="1"/>
  <c r="AT131" i="23"/>
  <c r="AT594" i="23" s="1"/>
  <c r="AO131" i="23"/>
  <c r="AO594" i="23" s="1"/>
  <c r="AM131" i="23"/>
  <c r="AM594" i="23" s="1"/>
  <c r="AL131" i="23"/>
  <c r="AL594" i="23" s="1"/>
  <c r="AG131" i="23"/>
  <c r="AG594" i="23" s="1"/>
  <c r="AE131" i="23"/>
  <c r="AE594" i="23" s="1"/>
  <c r="AD131" i="23"/>
  <c r="AD594" i="23" s="1"/>
  <c r="BD131" i="23"/>
  <c r="BD594" i="23" s="1"/>
  <c r="BC131" i="23"/>
  <c r="BC594" i="23" s="1"/>
  <c r="AZ131" i="23"/>
  <c r="AZ594" i="23" s="1"/>
  <c r="AY131" i="23"/>
  <c r="AY594" i="23" s="1"/>
  <c r="AV131" i="23"/>
  <c r="AV594" i="23" s="1"/>
  <c r="AU131" i="23"/>
  <c r="AU594" i="23" s="1"/>
  <c r="AS131" i="23"/>
  <c r="AS594" i="23" s="1"/>
  <c r="AQ131" i="23"/>
  <c r="AQ594" i="23" s="1"/>
  <c r="AP131" i="23"/>
  <c r="AP594" i="23" s="1"/>
  <c r="AK131" i="23"/>
  <c r="AK594" i="23" s="1"/>
  <c r="AI131" i="23"/>
  <c r="AI594" i="23" s="1"/>
  <c r="AH131" i="23"/>
  <c r="AH594" i="23" s="1"/>
  <c r="AC131" i="23"/>
  <c r="AC594" i="23" s="1"/>
  <c r="AA131" i="23"/>
  <c r="AA594" i="23" s="1"/>
  <c r="Y131" i="23"/>
  <c r="Y594" i="23" s="1"/>
  <c r="W131" i="23"/>
  <c r="W594" i="23" s="1"/>
  <c r="V131" i="23"/>
  <c r="V594" i="23" s="1"/>
  <c r="Q131" i="23"/>
  <c r="Q594" i="23" s="1"/>
  <c r="Z131" i="23"/>
  <c r="Z594" i="23" s="1"/>
  <c r="U131" i="23"/>
  <c r="U594" i="23" s="1"/>
  <c r="S131" i="23"/>
  <c r="S594" i="23" s="1"/>
  <c r="R131" i="23"/>
  <c r="R594" i="23" s="1"/>
  <c r="BG131" i="23"/>
  <c r="BG594" i="23" s="1"/>
  <c r="BO131" i="23"/>
  <c r="BO594" i="23" s="1"/>
  <c r="BK131" i="23"/>
  <c r="BK594" i="23" s="1"/>
  <c r="BM135" i="23"/>
  <c r="BM598" i="23" s="1"/>
  <c r="BE135" i="23"/>
  <c r="BE598" i="23" s="1"/>
  <c r="BA135" i="23"/>
  <c r="BA598" i="23" s="1"/>
  <c r="AW135" i="23"/>
  <c r="AW598" i="23" s="1"/>
  <c r="AT135" i="23"/>
  <c r="AT598" i="23" s="1"/>
  <c r="AO135" i="23"/>
  <c r="AO598" i="23" s="1"/>
  <c r="AM135" i="23"/>
  <c r="AM598" i="23" s="1"/>
  <c r="AL135" i="23"/>
  <c r="AL598" i="23" s="1"/>
  <c r="AG135" i="23"/>
  <c r="AG598" i="23" s="1"/>
  <c r="AE135" i="23"/>
  <c r="AE598" i="23" s="1"/>
  <c r="AD135" i="23"/>
  <c r="AD598" i="23" s="1"/>
  <c r="BL135" i="23"/>
  <c r="BL598" i="23" s="1"/>
  <c r="BI135" i="23"/>
  <c r="BI598" i="23" s="1"/>
  <c r="BH135" i="23"/>
  <c r="BH598" i="23" s="1"/>
  <c r="BD135" i="23"/>
  <c r="BD598" i="23" s="1"/>
  <c r="BC135" i="23"/>
  <c r="BC598" i="23" s="1"/>
  <c r="AZ135" i="23"/>
  <c r="AZ598" i="23" s="1"/>
  <c r="AY135" i="23"/>
  <c r="AY598" i="23" s="1"/>
  <c r="AV135" i="23"/>
  <c r="AV598" i="23" s="1"/>
  <c r="AU135" i="23"/>
  <c r="AU598" i="23" s="1"/>
  <c r="AS135" i="23"/>
  <c r="AS598" i="23" s="1"/>
  <c r="AQ135" i="23"/>
  <c r="AQ598" i="23" s="1"/>
  <c r="AP135" i="23"/>
  <c r="AP598" i="23" s="1"/>
  <c r="AK135" i="23"/>
  <c r="AK598" i="23" s="1"/>
  <c r="AI135" i="23"/>
  <c r="AI598" i="23" s="1"/>
  <c r="AH135" i="23"/>
  <c r="AH598" i="23" s="1"/>
  <c r="AC135" i="23"/>
  <c r="AC598" i="23" s="1"/>
  <c r="Y135" i="23"/>
  <c r="Y598" i="23" s="1"/>
  <c r="W135" i="23"/>
  <c r="W598" i="23" s="1"/>
  <c r="V135" i="23"/>
  <c r="V598" i="23" s="1"/>
  <c r="Q135" i="23"/>
  <c r="Q598" i="23" s="1"/>
  <c r="AA135" i="23"/>
  <c r="AA598" i="23" s="1"/>
  <c r="Z135" i="23"/>
  <c r="Z598" i="23" s="1"/>
  <c r="U135" i="23"/>
  <c r="U598" i="23" s="1"/>
  <c r="S135" i="23"/>
  <c r="S598" i="23" s="1"/>
  <c r="R135" i="23"/>
  <c r="R598" i="23" s="1"/>
  <c r="BG135" i="23"/>
  <c r="BG598" i="23" s="1"/>
  <c r="BO135" i="23"/>
  <c r="BO598" i="23" s="1"/>
  <c r="BK135" i="23"/>
  <c r="BK598" i="23" s="1"/>
  <c r="BM141" i="23"/>
  <c r="BM604" i="23" s="1"/>
  <c r="BD141" i="23"/>
  <c r="BD604" i="23" s="1"/>
  <c r="BC141" i="23"/>
  <c r="BC604" i="23" s="1"/>
  <c r="AZ141" i="23"/>
  <c r="AZ604" i="23" s="1"/>
  <c r="AY141" i="23"/>
  <c r="AY604" i="23" s="1"/>
  <c r="AV141" i="23"/>
  <c r="AV604" i="23" s="1"/>
  <c r="AU141" i="23"/>
  <c r="AU604" i="23" s="1"/>
  <c r="AS141" i="23"/>
  <c r="AS604" i="23" s="1"/>
  <c r="AQ141" i="23"/>
  <c r="AQ604" i="23" s="1"/>
  <c r="AP141" i="23"/>
  <c r="AP604" i="23" s="1"/>
  <c r="AK141" i="23"/>
  <c r="AK604" i="23" s="1"/>
  <c r="AI141" i="23"/>
  <c r="AI604" i="23" s="1"/>
  <c r="AH141" i="23"/>
  <c r="AH604" i="23" s="1"/>
  <c r="AC141" i="23"/>
  <c r="AC604" i="23" s="1"/>
  <c r="BQ141" i="23"/>
  <c r="BQ604" i="23" s="1"/>
  <c r="BP141" i="23"/>
  <c r="BP604" i="23" s="1"/>
  <c r="BL141" i="23"/>
  <c r="BL604" i="23" s="1"/>
  <c r="BI141" i="23"/>
  <c r="BI604" i="23" s="1"/>
  <c r="BH141" i="23"/>
  <c r="BH604" i="23" s="1"/>
  <c r="BE141" i="23"/>
  <c r="BE604" i="23" s="1"/>
  <c r="BA141" i="23"/>
  <c r="BA604" i="23" s="1"/>
  <c r="AW141" i="23"/>
  <c r="AW604" i="23" s="1"/>
  <c r="AT141" i="23"/>
  <c r="AT604" i="23" s="1"/>
  <c r="AO141" i="23"/>
  <c r="AO604" i="23" s="1"/>
  <c r="AM141" i="23"/>
  <c r="AM604" i="23" s="1"/>
  <c r="AL141" i="23"/>
  <c r="AL604" i="23" s="1"/>
  <c r="AG141" i="23"/>
  <c r="AG604" i="23" s="1"/>
  <c r="AE141" i="23"/>
  <c r="AE604" i="23" s="1"/>
  <c r="AD141" i="23"/>
  <c r="AD604" i="23" s="1"/>
  <c r="AA141" i="23"/>
  <c r="AA604" i="23" s="1"/>
  <c r="Z141" i="23"/>
  <c r="Z604" i="23" s="1"/>
  <c r="U141" i="23"/>
  <c r="U604" i="23" s="1"/>
  <c r="S141" i="23"/>
  <c r="S604" i="23" s="1"/>
  <c r="R141" i="23"/>
  <c r="R604" i="23" s="1"/>
  <c r="Y141" i="23"/>
  <c r="Y604" i="23" s="1"/>
  <c r="W141" i="23"/>
  <c r="W604" i="23" s="1"/>
  <c r="V141" i="23"/>
  <c r="V604" i="23" s="1"/>
  <c r="Q141" i="23"/>
  <c r="Q604" i="23" s="1"/>
  <c r="BG141" i="23"/>
  <c r="BG604" i="23" s="1"/>
  <c r="BO141" i="23"/>
  <c r="BO604" i="23" s="1"/>
  <c r="BK141" i="23"/>
  <c r="BK604" i="23" s="1"/>
  <c r="Q43" i="27"/>
  <c r="Q59" i="27" s="1"/>
  <c r="Q76" i="27" s="1"/>
  <c r="Q99" i="27" s="1"/>
  <c r="P43" i="27"/>
  <c r="P59" i="27" s="1"/>
  <c r="P76" i="27" s="1"/>
  <c r="P99" i="27" s="1"/>
  <c r="AR47" i="12"/>
  <c r="AT47" i="12" s="1"/>
  <c r="AV47" i="12" s="1"/>
  <c r="K180" i="23" s="1"/>
  <c r="AR55" i="12"/>
  <c r="AT55" i="12" s="1"/>
  <c r="AV55" i="12" s="1"/>
  <c r="BP188" i="23" s="1"/>
  <c r="AR56" i="12"/>
  <c r="AT56" i="12" s="1"/>
  <c r="AV56" i="12" s="1"/>
  <c r="BC56" i="12" s="1"/>
  <c r="BE56" i="12" s="1"/>
  <c r="AR57" i="12"/>
  <c r="AT57" i="12" s="1"/>
  <c r="AV57" i="12" s="1"/>
  <c r="AR58" i="12"/>
  <c r="AT58" i="12" s="1"/>
  <c r="AV58" i="12" s="1"/>
  <c r="AR59" i="12"/>
  <c r="AT59" i="12" s="1"/>
  <c r="AV59" i="12" s="1"/>
  <c r="BI192" i="23" s="1"/>
  <c r="AR60" i="12"/>
  <c r="AT60" i="12" s="1"/>
  <c r="AV60" i="12" s="1"/>
  <c r="AR61" i="12"/>
  <c r="AT61" i="12" s="1"/>
  <c r="AV61" i="12" s="1"/>
  <c r="I14" i="18"/>
  <c r="K13" i="18"/>
  <c r="BQ146" i="23"/>
  <c r="BQ609" i="23" s="1"/>
  <c r="BP146" i="23"/>
  <c r="BP609" i="23" s="1"/>
  <c r="BO146" i="23"/>
  <c r="BO609" i="23" s="1"/>
  <c r="BL146" i="23"/>
  <c r="BL609" i="23" s="1"/>
  <c r="BK146" i="23"/>
  <c r="BK609" i="23" s="1"/>
  <c r="BI146" i="23"/>
  <c r="BI609" i="23" s="1"/>
  <c r="BH146" i="23"/>
  <c r="BH609" i="23" s="1"/>
  <c r="BG146" i="23"/>
  <c r="BG609" i="23" s="1"/>
  <c r="BD146" i="23"/>
  <c r="BD609" i="23" s="1"/>
  <c r="BC146" i="23"/>
  <c r="BC609" i="23" s="1"/>
  <c r="AZ146" i="23"/>
  <c r="AZ609" i="23" s="1"/>
  <c r="AY146" i="23"/>
  <c r="AY609" i="23" s="1"/>
  <c r="AV146" i="23"/>
  <c r="AV609" i="23" s="1"/>
  <c r="AU146" i="23"/>
  <c r="AU609" i="23" s="1"/>
  <c r="AS146" i="23"/>
  <c r="AS609" i="23" s="1"/>
  <c r="AQ146" i="23"/>
  <c r="AQ609" i="23" s="1"/>
  <c r="AP146" i="23"/>
  <c r="AP609" i="23" s="1"/>
  <c r="AK146" i="23"/>
  <c r="AK609" i="23" s="1"/>
  <c r="AI146" i="23"/>
  <c r="AI609" i="23" s="1"/>
  <c r="AH146" i="23"/>
  <c r="AH609" i="23" s="1"/>
  <c r="AC146" i="23"/>
  <c r="AC609" i="23" s="1"/>
  <c r="AA146" i="23"/>
  <c r="AA609" i="23" s="1"/>
  <c r="Z146" i="23"/>
  <c r="Z609" i="23" s="1"/>
  <c r="U146" i="23"/>
  <c r="U609" i="23" s="1"/>
  <c r="S146" i="23"/>
  <c r="S609" i="23" s="1"/>
  <c r="R146" i="23"/>
  <c r="R609" i="23" s="1"/>
  <c r="BM146" i="23"/>
  <c r="BM609" i="23" s="1"/>
  <c r="BE146" i="23"/>
  <c r="BE609" i="23" s="1"/>
  <c r="BA146" i="23"/>
  <c r="BA609" i="23" s="1"/>
  <c r="AW146" i="23"/>
  <c r="AW609" i="23" s="1"/>
  <c r="AT146" i="23"/>
  <c r="AT609" i="23" s="1"/>
  <c r="AO146" i="23"/>
  <c r="AO609" i="23" s="1"/>
  <c r="AM146" i="23"/>
  <c r="AM609" i="23" s="1"/>
  <c r="AL146" i="23"/>
  <c r="AL609" i="23" s="1"/>
  <c r="AG146" i="23"/>
  <c r="AG609" i="23" s="1"/>
  <c r="AE146" i="23"/>
  <c r="AE609" i="23" s="1"/>
  <c r="AD146" i="23"/>
  <c r="AD609" i="23" s="1"/>
  <c r="Y146" i="23"/>
  <c r="Y609" i="23" s="1"/>
  <c r="W146" i="23"/>
  <c r="W609" i="23" s="1"/>
  <c r="V146" i="23"/>
  <c r="V609" i="23" s="1"/>
  <c r="Q146" i="23"/>
  <c r="Q609" i="23" s="1"/>
  <c r="BM145" i="23"/>
  <c r="BM608" i="23" s="1"/>
  <c r="BE145" i="23"/>
  <c r="BE608" i="23" s="1"/>
  <c r="BA145" i="23"/>
  <c r="BA608" i="23" s="1"/>
  <c r="AW145" i="23"/>
  <c r="AW608" i="23" s="1"/>
  <c r="AT145" i="23"/>
  <c r="AT608" i="23" s="1"/>
  <c r="AO145" i="23"/>
  <c r="AO608" i="23" s="1"/>
  <c r="AM145" i="23"/>
  <c r="AM608" i="23" s="1"/>
  <c r="AL145" i="23"/>
  <c r="AL608" i="23" s="1"/>
  <c r="AG145" i="23"/>
  <c r="AG608" i="23" s="1"/>
  <c r="AE145" i="23"/>
  <c r="AE608" i="23" s="1"/>
  <c r="AD145" i="23"/>
  <c r="AD608" i="23" s="1"/>
  <c r="Y145" i="23"/>
  <c r="Y608" i="23" s="1"/>
  <c r="W145" i="23"/>
  <c r="W608" i="23" s="1"/>
  <c r="V145" i="23"/>
  <c r="V608" i="23" s="1"/>
  <c r="Q145" i="23"/>
  <c r="Q608" i="23" s="1"/>
  <c r="BK145" i="23"/>
  <c r="BK608" i="23" s="1"/>
  <c r="BQ145" i="23"/>
  <c r="BQ608" i="23" s="1"/>
  <c r="BP145" i="23"/>
  <c r="BP608" i="23" s="1"/>
  <c r="BL145" i="23"/>
  <c r="BL608" i="23" s="1"/>
  <c r="BI145" i="23"/>
  <c r="BI608" i="23" s="1"/>
  <c r="BH145" i="23"/>
  <c r="BH608" i="23" s="1"/>
  <c r="BD145" i="23"/>
  <c r="BD608" i="23" s="1"/>
  <c r="BC145" i="23"/>
  <c r="BC608" i="23" s="1"/>
  <c r="AZ145" i="23"/>
  <c r="AZ608" i="23" s="1"/>
  <c r="AY145" i="23"/>
  <c r="AY608" i="23" s="1"/>
  <c r="AV145" i="23"/>
  <c r="AV608" i="23" s="1"/>
  <c r="AU145" i="23"/>
  <c r="AU608" i="23" s="1"/>
  <c r="AS145" i="23"/>
  <c r="AS608" i="23" s="1"/>
  <c r="AQ145" i="23"/>
  <c r="AQ608" i="23" s="1"/>
  <c r="AP145" i="23"/>
  <c r="AP608" i="23" s="1"/>
  <c r="AK145" i="23"/>
  <c r="AK608" i="23" s="1"/>
  <c r="AI145" i="23"/>
  <c r="AI608" i="23" s="1"/>
  <c r="AH145" i="23"/>
  <c r="AH608" i="23" s="1"/>
  <c r="AC145" i="23"/>
  <c r="AC608" i="23" s="1"/>
  <c r="AA145" i="23"/>
  <c r="AA608" i="23" s="1"/>
  <c r="Z145" i="23"/>
  <c r="Z608" i="23" s="1"/>
  <c r="U145" i="23"/>
  <c r="U608" i="23" s="1"/>
  <c r="S145" i="23"/>
  <c r="S608" i="23" s="1"/>
  <c r="R145" i="23"/>
  <c r="R608" i="23" s="1"/>
  <c r="BG145" i="23"/>
  <c r="BG608" i="23" s="1"/>
  <c r="BO145" i="23"/>
  <c r="BO608" i="23" s="1"/>
  <c r="AE195" i="23"/>
  <c r="AZ195" i="23"/>
  <c r="BG195" i="23"/>
  <c r="O193" i="23"/>
  <c r="O191" i="23"/>
  <c r="O380" i="23" s="1"/>
  <c r="O443" i="23" s="1"/>
  <c r="K189" i="23"/>
  <c r="R187" i="23"/>
  <c r="M187" i="23"/>
  <c r="AH187" i="23"/>
  <c r="AE185" i="23"/>
  <c r="AC183" i="23"/>
  <c r="AG183" i="23"/>
  <c r="M163" i="23"/>
  <c r="BM127" i="23"/>
  <c r="BM590" i="23" s="1"/>
  <c r="BL127" i="23"/>
  <c r="BL590" i="23" s="1"/>
  <c r="BH127" i="23"/>
  <c r="BH590" i="23" s="1"/>
  <c r="BE127" i="23"/>
  <c r="BE590" i="23" s="1"/>
  <c r="BD127" i="23"/>
  <c r="BD590" i="23" s="1"/>
  <c r="AY127" i="23"/>
  <c r="AY590" i="23" s="1"/>
  <c r="AW127" i="23"/>
  <c r="AW590" i="23" s="1"/>
  <c r="AV127" i="23"/>
  <c r="AV590" i="23" s="1"/>
  <c r="AQ127" i="23"/>
  <c r="AQ590" i="23" s="1"/>
  <c r="AM127" i="23"/>
  <c r="AM590" i="23" s="1"/>
  <c r="AI127" i="23"/>
  <c r="AI590" i="23" s="1"/>
  <c r="AE127" i="23"/>
  <c r="AE590" i="23" s="1"/>
  <c r="AA127" i="23"/>
  <c r="AA590" i="23" s="1"/>
  <c r="W127" i="23"/>
  <c r="W590" i="23" s="1"/>
  <c r="S127" i="23"/>
  <c r="S590" i="23" s="1"/>
  <c r="BI127" i="23"/>
  <c r="BI590" i="23" s="1"/>
  <c r="BC127" i="23"/>
  <c r="BC590" i="23" s="1"/>
  <c r="BA127" i="23"/>
  <c r="BA590" i="23" s="1"/>
  <c r="AZ127" i="23"/>
  <c r="AZ590" i="23" s="1"/>
  <c r="AU127" i="23"/>
  <c r="AU590" i="23" s="1"/>
  <c r="AT127" i="23"/>
  <c r="AT590" i="23" s="1"/>
  <c r="AS127" i="23"/>
  <c r="AS590" i="23" s="1"/>
  <c r="AP127" i="23"/>
  <c r="AP590" i="23" s="1"/>
  <c r="AO127" i="23"/>
  <c r="AO590" i="23" s="1"/>
  <c r="AL127" i="23"/>
  <c r="AL590" i="23" s="1"/>
  <c r="AK127" i="23"/>
  <c r="AK590" i="23" s="1"/>
  <c r="AH127" i="23"/>
  <c r="AH590" i="23" s="1"/>
  <c r="AG127" i="23"/>
  <c r="AG590" i="23" s="1"/>
  <c r="AD127" i="23"/>
  <c r="AD590" i="23" s="1"/>
  <c r="AC127" i="23"/>
  <c r="AC590" i="23" s="1"/>
  <c r="Z127" i="23"/>
  <c r="Z590" i="23" s="1"/>
  <c r="Y127" i="23"/>
  <c r="Y590" i="23" s="1"/>
  <c r="V127" i="23"/>
  <c r="V590" i="23" s="1"/>
  <c r="U127" i="23"/>
  <c r="U590" i="23" s="1"/>
  <c r="R127" i="23"/>
  <c r="R590" i="23" s="1"/>
  <c r="Q127" i="23"/>
  <c r="Q590" i="23" s="1"/>
  <c r="BG127" i="23"/>
  <c r="BG590" i="23" s="1"/>
  <c r="BK127" i="23"/>
  <c r="BK590" i="23" s="1"/>
  <c r="BO127" i="23"/>
  <c r="BO590" i="23" s="1"/>
  <c r="BD123" i="23"/>
  <c r="BD586" i="23" s="1"/>
  <c r="BC123" i="23"/>
  <c r="BC586" i="23" s="1"/>
  <c r="AZ123" i="23"/>
  <c r="AZ586" i="23" s="1"/>
  <c r="AY123" i="23"/>
  <c r="AY586" i="23" s="1"/>
  <c r="AV123" i="23"/>
  <c r="AV586" i="23" s="1"/>
  <c r="AU123" i="23"/>
  <c r="AU586" i="23" s="1"/>
  <c r="AS123" i="23"/>
  <c r="AS586" i="23" s="1"/>
  <c r="AQ123" i="23"/>
  <c r="AQ586" i="23" s="1"/>
  <c r="AP123" i="23"/>
  <c r="AP586" i="23" s="1"/>
  <c r="AK123" i="23"/>
  <c r="AK586" i="23" s="1"/>
  <c r="AI123" i="23"/>
  <c r="AI586" i="23" s="1"/>
  <c r="AH123" i="23"/>
  <c r="AH586" i="23" s="1"/>
  <c r="AC123" i="23"/>
  <c r="AC586" i="23" s="1"/>
  <c r="AA123" i="23"/>
  <c r="AA586" i="23" s="1"/>
  <c r="Z123" i="23"/>
  <c r="Z586" i="23" s="1"/>
  <c r="U123" i="23"/>
  <c r="U586" i="23" s="1"/>
  <c r="S123" i="23"/>
  <c r="S586" i="23" s="1"/>
  <c r="R123" i="23"/>
  <c r="R586" i="23" s="1"/>
  <c r="BK123" i="23"/>
  <c r="BK586" i="23" s="1"/>
  <c r="BA123" i="23"/>
  <c r="BA586" i="23" s="1"/>
  <c r="AW123" i="23"/>
  <c r="AW586" i="23" s="1"/>
  <c r="AT123" i="23"/>
  <c r="AT586" i="23" s="1"/>
  <c r="AO123" i="23"/>
  <c r="AO586" i="23" s="1"/>
  <c r="AM123" i="23"/>
  <c r="AM586" i="23" s="1"/>
  <c r="AL123" i="23"/>
  <c r="AL586" i="23" s="1"/>
  <c r="AG123" i="23"/>
  <c r="AG586" i="23" s="1"/>
  <c r="AE123" i="23"/>
  <c r="AE586" i="23" s="1"/>
  <c r="AD123" i="23"/>
  <c r="AD586" i="23" s="1"/>
  <c r="Y123" i="23"/>
  <c r="Y586" i="23" s="1"/>
  <c r="W123" i="23"/>
  <c r="W586" i="23" s="1"/>
  <c r="V123" i="23"/>
  <c r="V586" i="23" s="1"/>
  <c r="Q123" i="23"/>
  <c r="Q586" i="23" s="1"/>
  <c r="BG123" i="23"/>
  <c r="BG586" i="23" s="1"/>
  <c r="BO123" i="23"/>
  <c r="BO586" i="23" s="1"/>
  <c r="BM119" i="23"/>
  <c r="BM582" i="23" s="1"/>
  <c r="BE119" i="23"/>
  <c r="BE582" i="23" s="1"/>
  <c r="BC119" i="23"/>
  <c r="BC582" i="23" s="1"/>
  <c r="BA119" i="23"/>
  <c r="BA582" i="23" s="1"/>
  <c r="AZ119" i="23"/>
  <c r="AZ582" i="23" s="1"/>
  <c r="AU119" i="23"/>
  <c r="AU582" i="23" s="1"/>
  <c r="AT119" i="23"/>
  <c r="AT582" i="23" s="1"/>
  <c r="AS119" i="23"/>
  <c r="AS582" i="23" s="1"/>
  <c r="AP119" i="23"/>
  <c r="AP582" i="23" s="1"/>
  <c r="AO119" i="23"/>
  <c r="AO582" i="23" s="1"/>
  <c r="AL119" i="23"/>
  <c r="AL582" i="23" s="1"/>
  <c r="AK119" i="23"/>
  <c r="AK582" i="23" s="1"/>
  <c r="AH119" i="23"/>
  <c r="AH582" i="23" s="1"/>
  <c r="AG119" i="23"/>
  <c r="AG582" i="23" s="1"/>
  <c r="AD119" i="23"/>
  <c r="AD582" i="23" s="1"/>
  <c r="AC119" i="23"/>
  <c r="AC582" i="23" s="1"/>
  <c r="Z119" i="23"/>
  <c r="Z582" i="23" s="1"/>
  <c r="Y119" i="23"/>
  <c r="Y582" i="23" s="1"/>
  <c r="V119" i="23"/>
  <c r="V582" i="23" s="1"/>
  <c r="U119" i="23"/>
  <c r="U582" i="23" s="1"/>
  <c r="R119" i="23"/>
  <c r="R582" i="23" s="1"/>
  <c r="Q119" i="23"/>
  <c r="Q582" i="23" s="1"/>
  <c r="BG119" i="23"/>
  <c r="BG582" i="23" s="1"/>
  <c r="BK119" i="23"/>
  <c r="BK582" i="23" s="1"/>
  <c r="BO119" i="23"/>
  <c r="BO582" i="23" s="1"/>
  <c r="BL119" i="23"/>
  <c r="BL582" i="23" s="1"/>
  <c r="BI119" i="23"/>
  <c r="BI582" i="23" s="1"/>
  <c r="BH119" i="23"/>
  <c r="BH582" i="23" s="1"/>
  <c r="BD119" i="23"/>
  <c r="BD582" i="23" s="1"/>
  <c r="AY119" i="23"/>
  <c r="AY582" i="23" s="1"/>
  <c r="AW119" i="23"/>
  <c r="AW582" i="23" s="1"/>
  <c r="AV119" i="23"/>
  <c r="AV582" i="23" s="1"/>
  <c r="AQ119" i="23"/>
  <c r="AQ582" i="23" s="1"/>
  <c r="AM119" i="23"/>
  <c r="AM582" i="23" s="1"/>
  <c r="AI119" i="23"/>
  <c r="AI582" i="23" s="1"/>
  <c r="AE119" i="23"/>
  <c r="AE582" i="23" s="1"/>
  <c r="AA119" i="23"/>
  <c r="AA582" i="23" s="1"/>
  <c r="W119" i="23"/>
  <c r="W582" i="23" s="1"/>
  <c r="S119" i="23"/>
  <c r="S582" i="23" s="1"/>
  <c r="BQ117" i="23"/>
  <c r="BQ580" i="23" s="1"/>
  <c r="BI117" i="23"/>
  <c r="BI580" i="23" s="1"/>
  <c r="BA117" i="23"/>
  <c r="BA580" i="23" s="1"/>
  <c r="AW117" i="23"/>
  <c r="AW580" i="23" s="1"/>
  <c r="AT117" i="23"/>
  <c r="AT580" i="23" s="1"/>
  <c r="AO117" i="23"/>
  <c r="AO580" i="23" s="1"/>
  <c r="AM117" i="23"/>
  <c r="AM580" i="23" s="1"/>
  <c r="AL117" i="23"/>
  <c r="AL580" i="23" s="1"/>
  <c r="AG117" i="23"/>
  <c r="AG580" i="23" s="1"/>
  <c r="AE117" i="23"/>
  <c r="AE580" i="23" s="1"/>
  <c r="AD117" i="23"/>
  <c r="AD580" i="23" s="1"/>
  <c r="Y117" i="23"/>
  <c r="Y580" i="23" s="1"/>
  <c r="W117" i="23"/>
  <c r="W580" i="23" s="1"/>
  <c r="V117" i="23"/>
  <c r="V580" i="23" s="1"/>
  <c r="Q117" i="23"/>
  <c r="Q580" i="23" s="1"/>
  <c r="BK117" i="23"/>
  <c r="BK580" i="23" s="1"/>
  <c r="BP117" i="23"/>
  <c r="BP580" i="23" s="1"/>
  <c r="BM117" i="23"/>
  <c r="BM580" i="23" s="1"/>
  <c r="BL117" i="23"/>
  <c r="BL580" i="23" s="1"/>
  <c r="BH117" i="23"/>
  <c r="BH580" i="23" s="1"/>
  <c r="BE117" i="23"/>
  <c r="BE580" i="23" s="1"/>
  <c r="BD117" i="23"/>
  <c r="BD580" i="23" s="1"/>
  <c r="BC117" i="23"/>
  <c r="BC580" i="23" s="1"/>
  <c r="AZ117" i="23"/>
  <c r="AZ580" i="23" s="1"/>
  <c r="AY117" i="23"/>
  <c r="AY580" i="23" s="1"/>
  <c r="AV117" i="23"/>
  <c r="AV580" i="23" s="1"/>
  <c r="AU117" i="23"/>
  <c r="AU580" i="23" s="1"/>
  <c r="AS117" i="23"/>
  <c r="AS580" i="23" s="1"/>
  <c r="AQ117" i="23"/>
  <c r="AQ580" i="23" s="1"/>
  <c r="AP117" i="23"/>
  <c r="AP580" i="23" s="1"/>
  <c r="AK117" i="23"/>
  <c r="AK580" i="23" s="1"/>
  <c r="AI117" i="23"/>
  <c r="AI580" i="23" s="1"/>
  <c r="AH117" i="23"/>
  <c r="AH580" i="23" s="1"/>
  <c r="AC117" i="23"/>
  <c r="AC580" i="23" s="1"/>
  <c r="AA117" i="23"/>
  <c r="AA580" i="23" s="1"/>
  <c r="Z117" i="23"/>
  <c r="Z580" i="23" s="1"/>
  <c r="U117" i="23"/>
  <c r="U580" i="23" s="1"/>
  <c r="S117" i="23"/>
  <c r="S580" i="23" s="1"/>
  <c r="R117" i="23"/>
  <c r="R580" i="23" s="1"/>
  <c r="BG117" i="23"/>
  <c r="BG580" i="23" s="1"/>
  <c r="BO117" i="23"/>
  <c r="BO580" i="23" s="1"/>
  <c r="BL115" i="23"/>
  <c r="BL578" i="23" s="1"/>
  <c r="BI115" i="23"/>
  <c r="BI578" i="23" s="1"/>
  <c r="BH115" i="23"/>
  <c r="BH578" i="23" s="1"/>
  <c r="BE115" i="23"/>
  <c r="BE578" i="23" s="1"/>
  <c r="BC115" i="23"/>
  <c r="BC578" i="23" s="1"/>
  <c r="BA115" i="23"/>
  <c r="BA578" i="23" s="1"/>
  <c r="AZ115" i="23"/>
  <c r="AZ578" i="23" s="1"/>
  <c r="AU115" i="23"/>
  <c r="AU578" i="23" s="1"/>
  <c r="AQ115" i="23"/>
  <c r="AQ578" i="23" s="1"/>
  <c r="AM115" i="23"/>
  <c r="AM578" i="23" s="1"/>
  <c r="AI115" i="23"/>
  <c r="AI578" i="23" s="1"/>
  <c r="AE115" i="23"/>
  <c r="AE578" i="23" s="1"/>
  <c r="AA115" i="23"/>
  <c r="AA578" i="23" s="1"/>
  <c r="W115" i="23"/>
  <c r="W578" i="23" s="1"/>
  <c r="S115" i="23"/>
  <c r="S578" i="23" s="1"/>
  <c r="BG115" i="23"/>
  <c r="BG578" i="23" s="1"/>
  <c r="BK115" i="23"/>
  <c r="BK578" i="23" s="1"/>
  <c r="BO115" i="23"/>
  <c r="BO578" i="23" s="1"/>
  <c r="BQ115" i="23"/>
  <c r="BQ578" i="23" s="1"/>
  <c r="BP115" i="23"/>
  <c r="BP578" i="23" s="1"/>
  <c r="BM115" i="23"/>
  <c r="BM578" i="23" s="1"/>
  <c r="BD115" i="23"/>
  <c r="BD578" i="23" s="1"/>
  <c r="AY115" i="23"/>
  <c r="AY578" i="23" s="1"/>
  <c r="AW115" i="23"/>
  <c r="AW578" i="23" s="1"/>
  <c r="AV115" i="23"/>
  <c r="AV578" i="23" s="1"/>
  <c r="AT115" i="23"/>
  <c r="AT578" i="23" s="1"/>
  <c r="AS115" i="23"/>
  <c r="AS578" i="23" s="1"/>
  <c r="AP115" i="23"/>
  <c r="AP578" i="23" s="1"/>
  <c r="AO115" i="23"/>
  <c r="AO578" i="23" s="1"/>
  <c r="AL115" i="23"/>
  <c r="AL578" i="23" s="1"/>
  <c r="AK115" i="23"/>
  <c r="AK578" i="23" s="1"/>
  <c r="AH115" i="23"/>
  <c r="AH578" i="23" s="1"/>
  <c r="AG115" i="23"/>
  <c r="AG578" i="23" s="1"/>
  <c r="AD115" i="23"/>
  <c r="AD578" i="23" s="1"/>
  <c r="AC115" i="23"/>
  <c r="AC578" i="23" s="1"/>
  <c r="Z115" i="23"/>
  <c r="Z578" i="23" s="1"/>
  <c r="Y115" i="23"/>
  <c r="Y578" i="23" s="1"/>
  <c r="V115" i="23"/>
  <c r="V578" i="23" s="1"/>
  <c r="U115" i="23"/>
  <c r="U578" i="23" s="1"/>
  <c r="R115" i="23"/>
  <c r="R578" i="23" s="1"/>
  <c r="Q115" i="23"/>
  <c r="Q578" i="23" s="1"/>
  <c r="BN99" i="23"/>
  <c r="BN562" i="23" s="1"/>
  <c r="D294" i="23"/>
  <c r="D231" i="23"/>
  <c r="BP231" i="23" s="1"/>
  <c r="BP294" i="23" s="1"/>
  <c r="C27" i="12"/>
  <c r="AT49" i="12"/>
  <c r="AV49" i="12" s="1"/>
  <c r="BC49" i="12" s="1"/>
  <c r="BE49" i="12" s="1"/>
  <c r="AR25" i="12"/>
  <c r="AT25" i="12" s="1"/>
  <c r="AV25" i="12" s="1"/>
  <c r="BC25" i="12" s="1"/>
  <c r="BE25" i="12" s="1"/>
  <c r="AR26" i="12"/>
  <c r="AT26" i="12" s="1"/>
  <c r="AV26" i="12" s="1"/>
  <c r="AR27" i="12"/>
  <c r="AT27" i="12" s="1"/>
  <c r="AV27" i="12" s="1"/>
  <c r="BC27" i="12" s="1"/>
  <c r="BE27" i="12" s="1"/>
  <c r="I52" i="20"/>
  <c r="I53" i="20" s="1"/>
  <c r="I49" i="20"/>
  <c r="I123" i="20"/>
  <c r="BQ91" i="23"/>
  <c r="BQ554" i="23" s="1"/>
  <c r="BP91" i="23"/>
  <c r="BP554" i="23" s="1"/>
  <c r="BN91" i="23"/>
  <c r="BN554" i="23" s="1"/>
  <c r="BR91" i="23"/>
  <c r="BR554" i="23" s="1"/>
  <c r="BR99" i="23"/>
  <c r="BR562" i="23" s="1"/>
  <c r="BQ99" i="23"/>
  <c r="BQ562" i="23" s="1"/>
  <c r="BD95" i="23"/>
  <c r="BD558" i="23" s="1"/>
  <c r="BC95" i="23"/>
  <c r="BC558" i="23" s="1"/>
  <c r="AZ95" i="23"/>
  <c r="AZ558" i="23" s="1"/>
  <c r="AY95" i="23"/>
  <c r="AY558" i="23" s="1"/>
  <c r="AV95" i="23"/>
  <c r="AV558" i="23" s="1"/>
  <c r="AU95" i="23"/>
  <c r="AU558" i="23" s="1"/>
  <c r="AT95" i="23"/>
  <c r="AT558" i="23" s="1"/>
  <c r="AO95" i="23"/>
  <c r="AO558" i="23" s="1"/>
  <c r="AM95" i="23"/>
  <c r="AM558" i="23" s="1"/>
  <c r="AL95" i="23"/>
  <c r="AL558" i="23" s="1"/>
  <c r="AG95" i="23"/>
  <c r="AG558" i="23" s="1"/>
  <c r="AE95" i="23"/>
  <c r="AE558" i="23" s="1"/>
  <c r="AD95" i="23"/>
  <c r="AD558" i="23" s="1"/>
  <c r="Y95" i="23"/>
  <c r="Y558" i="23" s="1"/>
  <c r="W95" i="23"/>
  <c r="W558" i="23" s="1"/>
  <c r="V95" i="23"/>
  <c r="V558" i="23" s="1"/>
  <c r="Q95" i="23"/>
  <c r="Q558" i="23" s="1"/>
  <c r="BK95" i="23"/>
  <c r="BK558" i="23" s="1"/>
  <c r="BA95" i="23"/>
  <c r="BA558" i="23" s="1"/>
  <c r="AW95" i="23"/>
  <c r="AW558" i="23" s="1"/>
  <c r="AS95" i="23"/>
  <c r="AS558" i="23" s="1"/>
  <c r="AQ95" i="23"/>
  <c r="AQ558" i="23" s="1"/>
  <c r="AP95" i="23"/>
  <c r="AP558" i="23" s="1"/>
  <c r="AK95" i="23"/>
  <c r="AK558" i="23" s="1"/>
  <c r="AI95" i="23"/>
  <c r="AI558" i="23" s="1"/>
  <c r="AH95" i="23"/>
  <c r="AH558" i="23" s="1"/>
  <c r="AC95" i="23"/>
  <c r="AC558" i="23" s="1"/>
  <c r="AA95" i="23"/>
  <c r="AA558" i="23" s="1"/>
  <c r="Z95" i="23"/>
  <c r="Z558" i="23" s="1"/>
  <c r="U95" i="23"/>
  <c r="U558" i="23" s="1"/>
  <c r="S95" i="23"/>
  <c r="S558" i="23" s="1"/>
  <c r="R95" i="23"/>
  <c r="R558" i="23" s="1"/>
  <c r="BG95" i="23"/>
  <c r="BG558" i="23" s="1"/>
  <c r="BO95" i="23"/>
  <c r="BO558" i="23" s="1"/>
  <c r="BI91" i="23"/>
  <c r="BI554" i="23" s="1"/>
  <c r="BE91" i="23"/>
  <c r="BE554" i="23" s="1"/>
  <c r="BD91" i="23"/>
  <c r="BD554" i="23" s="1"/>
  <c r="AY91" i="23"/>
  <c r="AY554" i="23" s="1"/>
  <c r="AW91" i="23"/>
  <c r="AW554" i="23" s="1"/>
  <c r="AV91" i="23"/>
  <c r="AV554" i="23" s="1"/>
  <c r="AT91" i="23"/>
  <c r="AT554" i="23" s="1"/>
  <c r="AS91" i="23"/>
  <c r="AS554" i="23" s="1"/>
  <c r="AP91" i="23"/>
  <c r="AP554" i="23" s="1"/>
  <c r="AO91" i="23"/>
  <c r="AO554" i="23" s="1"/>
  <c r="AL91" i="23"/>
  <c r="AL554" i="23" s="1"/>
  <c r="AK91" i="23"/>
  <c r="AK554" i="23" s="1"/>
  <c r="AH91" i="23"/>
  <c r="AH554" i="23" s="1"/>
  <c r="AG91" i="23"/>
  <c r="AG554" i="23" s="1"/>
  <c r="AD91" i="23"/>
  <c r="AD554" i="23" s="1"/>
  <c r="AC91" i="23"/>
  <c r="AC554" i="23" s="1"/>
  <c r="Z91" i="23"/>
  <c r="Z554" i="23" s="1"/>
  <c r="Y91" i="23"/>
  <c r="Y554" i="23" s="1"/>
  <c r="V91" i="23"/>
  <c r="V554" i="23" s="1"/>
  <c r="U91" i="23"/>
  <c r="U554" i="23" s="1"/>
  <c r="R91" i="23"/>
  <c r="R554" i="23" s="1"/>
  <c r="Q91" i="23"/>
  <c r="Q554" i="23" s="1"/>
  <c r="N91" i="23"/>
  <c r="N554" i="23" s="1"/>
  <c r="M91" i="23"/>
  <c r="M554" i="23" s="1"/>
  <c r="BG91" i="23"/>
  <c r="BG554" i="23" s="1"/>
  <c r="BK91" i="23"/>
  <c r="BK554" i="23" s="1"/>
  <c r="BO91" i="23"/>
  <c r="BO554" i="23" s="1"/>
  <c r="BM91" i="23"/>
  <c r="BM554" i="23" s="1"/>
  <c r="BL91" i="23"/>
  <c r="BL554" i="23" s="1"/>
  <c r="BH91" i="23"/>
  <c r="BH554" i="23" s="1"/>
  <c r="BC91" i="23"/>
  <c r="BC554" i="23" s="1"/>
  <c r="BA91" i="23"/>
  <c r="BA554" i="23" s="1"/>
  <c r="AZ91" i="23"/>
  <c r="AZ554" i="23" s="1"/>
  <c r="AU91" i="23"/>
  <c r="AU554" i="23" s="1"/>
  <c r="AQ91" i="23"/>
  <c r="AQ554" i="23" s="1"/>
  <c r="AM91" i="23"/>
  <c r="AM554" i="23" s="1"/>
  <c r="AI91" i="23"/>
  <c r="AI554" i="23" s="1"/>
  <c r="AE91" i="23"/>
  <c r="AE554" i="23" s="1"/>
  <c r="AA91" i="23"/>
  <c r="AA554" i="23" s="1"/>
  <c r="W91" i="23"/>
  <c r="W554" i="23" s="1"/>
  <c r="S91" i="23"/>
  <c r="S554" i="23" s="1"/>
  <c r="O91" i="23"/>
  <c r="O554" i="23" s="1"/>
  <c r="BQ89" i="23"/>
  <c r="BQ552" i="23" s="1"/>
  <c r="BM89" i="23"/>
  <c r="BM552" i="23" s="1"/>
  <c r="BD89" i="23"/>
  <c r="BD552" i="23" s="1"/>
  <c r="BC89" i="23"/>
  <c r="BC552" i="23" s="1"/>
  <c r="AZ89" i="23"/>
  <c r="AZ552" i="23" s="1"/>
  <c r="AY89" i="23"/>
  <c r="AY552" i="23" s="1"/>
  <c r="AV89" i="23"/>
  <c r="AV552" i="23" s="1"/>
  <c r="AU89" i="23"/>
  <c r="AU552" i="23" s="1"/>
  <c r="AT89" i="23"/>
  <c r="AT552" i="23" s="1"/>
  <c r="AO89" i="23"/>
  <c r="AO552" i="23" s="1"/>
  <c r="AM89" i="23"/>
  <c r="AM552" i="23" s="1"/>
  <c r="AL89" i="23"/>
  <c r="AL552" i="23" s="1"/>
  <c r="AG89" i="23"/>
  <c r="AG552" i="23" s="1"/>
  <c r="AE89" i="23"/>
  <c r="AE552" i="23" s="1"/>
  <c r="AD89" i="23"/>
  <c r="AD552" i="23" s="1"/>
  <c r="Y89" i="23"/>
  <c r="Y552" i="23" s="1"/>
  <c r="W89" i="23"/>
  <c r="W552" i="23" s="1"/>
  <c r="V89" i="23"/>
  <c r="V552" i="23" s="1"/>
  <c r="Q89" i="23"/>
  <c r="Q552" i="23" s="1"/>
  <c r="O89" i="23"/>
  <c r="O552" i="23" s="1"/>
  <c r="N89" i="23"/>
  <c r="N552" i="23" s="1"/>
  <c r="BK89" i="23"/>
  <c r="BK552" i="23" s="1"/>
  <c r="BP89" i="23"/>
  <c r="BP552" i="23" s="1"/>
  <c r="BL89" i="23"/>
  <c r="BL552" i="23" s="1"/>
  <c r="BI89" i="23"/>
  <c r="BI552" i="23" s="1"/>
  <c r="BH89" i="23"/>
  <c r="BH552" i="23" s="1"/>
  <c r="BE89" i="23"/>
  <c r="BE552" i="23" s="1"/>
  <c r="BA89" i="23"/>
  <c r="BA552" i="23" s="1"/>
  <c r="AW89" i="23"/>
  <c r="AW552" i="23" s="1"/>
  <c r="AS89" i="23"/>
  <c r="AS552" i="23" s="1"/>
  <c r="AQ89" i="23"/>
  <c r="AQ552" i="23" s="1"/>
  <c r="AP89" i="23"/>
  <c r="AP552" i="23" s="1"/>
  <c r="AK89" i="23"/>
  <c r="AK552" i="23" s="1"/>
  <c r="AI89" i="23"/>
  <c r="AI552" i="23" s="1"/>
  <c r="AH89" i="23"/>
  <c r="AH552" i="23" s="1"/>
  <c r="AC89" i="23"/>
  <c r="AC552" i="23" s="1"/>
  <c r="AA89" i="23"/>
  <c r="AA552" i="23" s="1"/>
  <c r="Z89" i="23"/>
  <c r="Z552" i="23" s="1"/>
  <c r="U89" i="23"/>
  <c r="U552" i="23" s="1"/>
  <c r="S89" i="23"/>
  <c r="S552" i="23" s="1"/>
  <c r="R89" i="23"/>
  <c r="R552" i="23" s="1"/>
  <c r="M89" i="23"/>
  <c r="M552" i="23" s="1"/>
  <c r="BG89" i="23"/>
  <c r="BG552" i="23" s="1"/>
  <c r="BO89" i="23"/>
  <c r="BO552" i="23" s="1"/>
  <c r="Y15" i="13"/>
  <c r="W16" i="13"/>
  <c r="P16" i="13"/>
  <c r="R15" i="13"/>
  <c r="K211" i="23"/>
  <c r="K203" i="23"/>
  <c r="K195" i="23"/>
  <c r="BN88" i="23"/>
  <c r="BN551" i="23" s="1"/>
  <c r="BN90" i="23"/>
  <c r="BN553" i="23" s="1"/>
  <c r="BN96" i="23"/>
  <c r="BN559" i="23" s="1"/>
  <c r="BN100" i="23"/>
  <c r="BN563" i="23" s="1"/>
  <c r="BN104" i="23"/>
  <c r="BN567" i="23" s="1"/>
  <c r="BN108" i="23"/>
  <c r="BN571" i="23" s="1"/>
  <c r="BN112" i="23"/>
  <c r="BN575" i="23" s="1"/>
  <c r="BN115" i="23"/>
  <c r="BN578" i="23" s="1"/>
  <c r="BN117" i="23"/>
  <c r="BN580" i="23" s="1"/>
  <c r="BN120" i="23"/>
  <c r="BN583" i="23" s="1"/>
  <c r="BN124" i="23"/>
  <c r="BN587" i="23" s="1"/>
  <c r="BN128" i="23"/>
  <c r="BN591" i="23" s="1"/>
  <c r="BN3" i="23"/>
  <c r="BN10" i="23"/>
  <c r="BN89" i="23"/>
  <c r="BN552" i="23" s="1"/>
  <c r="BN94" i="23"/>
  <c r="BN557" i="23" s="1"/>
  <c r="BN98" i="23"/>
  <c r="BN561" i="23" s="1"/>
  <c r="BN102" i="23"/>
  <c r="BN565" i="23" s="1"/>
  <c r="BN106" i="23"/>
  <c r="BN569" i="23" s="1"/>
  <c r="BN110" i="23"/>
  <c r="BN573" i="23" s="1"/>
  <c r="BN114" i="23"/>
  <c r="BN577" i="23" s="1"/>
  <c r="BN116" i="23"/>
  <c r="BN579" i="23" s="1"/>
  <c r="BN118" i="23"/>
  <c r="BN581" i="23" s="1"/>
  <c r="BN122" i="23"/>
  <c r="BN585" i="23" s="1"/>
  <c r="BN126" i="23"/>
  <c r="BN589" i="23" s="1"/>
  <c r="BN130" i="23"/>
  <c r="BN593" i="23" s="1"/>
  <c r="BN133" i="23"/>
  <c r="BN596" i="23" s="1"/>
  <c r="BN136" i="23"/>
  <c r="BN599" i="23" s="1"/>
  <c r="BN140" i="23"/>
  <c r="BN603" i="23" s="1"/>
  <c r="BN142" i="23"/>
  <c r="BN605" i="23" s="1"/>
  <c r="BN145" i="23"/>
  <c r="BN608" i="23" s="1"/>
  <c r="BN228" i="23"/>
  <c r="BN291" i="23" s="1"/>
  <c r="BN234" i="23"/>
  <c r="BN297" i="23" s="1"/>
  <c r="BN236" i="23"/>
  <c r="BN299" i="23" s="1"/>
  <c r="BN132" i="23"/>
  <c r="BN595" i="23" s="1"/>
  <c r="BN138" i="23"/>
  <c r="BN601" i="23" s="1"/>
  <c r="BN144" i="23"/>
  <c r="BN607" i="23" s="1"/>
  <c r="BN248" i="23"/>
  <c r="BN311" i="23" s="1"/>
  <c r="BN270" i="23"/>
  <c r="BN333" i="23" s="1"/>
  <c r="BN258" i="23"/>
  <c r="BN321" i="23" s="1"/>
  <c r="BN254" i="23"/>
  <c r="BN317" i="23" s="1"/>
  <c r="BN246" i="23"/>
  <c r="BN309" i="23" s="1"/>
  <c r="BN232" i="23"/>
  <c r="BN295" i="23" s="1"/>
  <c r="BN134" i="23"/>
  <c r="BN597" i="23" s="1"/>
  <c r="BN141" i="23"/>
  <c r="BN604" i="23" s="1"/>
  <c r="BN146" i="23"/>
  <c r="BN609" i="23" s="1"/>
  <c r="BN226" i="23"/>
  <c r="BN289" i="23" s="1"/>
  <c r="BN266" i="23"/>
  <c r="BN329" i="23" s="1"/>
  <c r="BF3" i="23"/>
  <c r="BF10" i="23"/>
  <c r="BF89" i="23"/>
  <c r="BF552" i="23" s="1"/>
  <c r="BF91" i="23"/>
  <c r="BF554" i="23" s="1"/>
  <c r="BF96" i="23"/>
  <c r="BF559" i="23" s="1"/>
  <c r="BF100" i="23"/>
  <c r="BF563" i="23" s="1"/>
  <c r="BF104" i="23"/>
  <c r="BF567" i="23" s="1"/>
  <c r="BF108" i="23"/>
  <c r="BF571" i="23" s="1"/>
  <c r="BF112" i="23"/>
  <c r="BF575" i="23" s="1"/>
  <c r="BF115" i="23"/>
  <c r="BF578" i="23" s="1"/>
  <c r="BF117" i="23"/>
  <c r="BF580" i="23" s="1"/>
  <c r="BF119" i="23"/>
  <c r="BF582" i="23" s="1"/>
  <c r="BF122" i="23"/>
  <c r="BF585" i="23" s="1"/>
  <c r="BF126" i="23"/>
  <c r="BF589" i="23" s="1"/>
  <c r="BF128" i="23"/>
  <c r="BF591" i="23" s="1"/>
  <c r="BF132" i="23"/>
  <c r="BF595" i="23" s="1"/>
  <c r="BF134" i="23"/>
  <c r="BF597" i="23" s="1"/>
  <c r="BF136" i="23"/>
  <c r="BF599" i="23" s="1"/>
  <c r="BF140" i="23"/>
  <c r="BF603" i="23" s="1"/>
  <c r="BF142" i="23"/>
  <c r="BF605" i="23" s="1"/>
  <c r="BF144" i="23"/>
  <c r="BF607" i="23" s="1"/>
  <c r="BF146" i="23"/>
  <c r="BF609" i="23" s="1"/>
  <c r="BF228" i="23"/>
  <c r="BF291" i="23" s="1"/>
  <c r="BF236" i="23"/>
  <c r="BF299" i="23" s="1"/>
  <c r="BF266" i="23"/>
  <c r="BF329" i="23" s="1"/>
  <c r="BF270" i="23"/>
  <c r="BF333" i="23" s="1"/>
  <c r="BF274" i="23"/>
  <c r="BF337" i="23" s="1"/>
  <c r="BF278" i="23"/>
  <c r="BF341" i="23" s="1"/>
  <c r="BF254" i="23"/>
  <c r="BF317" i="23" s="1"/>
  <c r="BF246" i="23"/>
  <c r="BF309" i="23" s="1"/>
  <c r="BF232" i="23"/>
  <c r="BF295" i="23" s="1"/>
  <c r="BF88" i="23"/>
  <c r="BF551" i="23" s="1"/>
  <c r="BF90" i="23"/>
  <c r="BF553" i="23" s="1"/>
  <c r="BF94" i="23"/>
  <c r="BF557" i="23" s="1"/>
  <c r="BF98" i="23"/>
  <c r="BF561" i="23" s="1"/>
  <c r="BF102" i="23"/>
  <c r="BF565" i="23" s="1"/>
  <c r="BF106" i="23"/>
  <c r="BF569" i="23" s="1"/>
  <c r="BF110" i="23"/>
  <c r="BF573" i="23" s="1"/>
  <c r="BF114" i="23"/>
  <c r="BF577" i="23" s="1"/>
  <c r="BF116" i="23"/>
  <c r="BF579" i="23" s="1"/>
  <c r="BF118" i="23"/>
  <c r="BF581" i="23" s="1"/>
  <c r="BF120" i="23"/>
  <c r="BF583" i="23" s="1"/>
  <c r="BF124" i="23"/>
  <c r="BF587" i="23" s="1"/>
  <c r="BF127" i="23"/>
  <c r="BF590" i="23" s="1"/>
  <c r="BF130" i="23"/>
  <c r="BF593" i="23" s="1"/>
  <c r="BF133" i="23"/>
  <c r="BF596" i="23" s="1"/>
  <c r="BF135" i="23"/>
  <c r="BF598" i="23" s="1"/>
  <c r="BF138" i="23"/>
  <c r="BF601" i="23" s="1"/>
  <c r="BF141" i="23"/>
  <c r="BF604" i="23" s="1"/>
  <c r="BF143" i="23"/>
  <c r="BF606" i="23" s="1"/>
  <c r="BF145" i="23"/>
  <c r="BF608" i="23" s="1"/>
  <c r="BF234" i="23"/>
  <c r="BF297" i="23" s="1"/>
  <c r="BF230" i="23"/>
  <c r="BF293" i="23" s="1"/>
  <c r="BF226" i="23"/>
  <c r="BF289" i="23" s="1"/>
  <c r="AX88" i="23"/>
  <c r="AX551" i="23" s="1"/>
  <c r="AX90" i="23"/>
  <c r="AX553" i="23" s="1"/>
  <c r="AX94" i="23"/>
  <c r="AX557" i="23" s="1"/>
  <c r="AX96" i="23"/>
  <c r="AX559" i="23" s="1"/>
  <c r="AX100" i="23"/>
  <c r="AX563" i="23" s="1"/>
  <c r="AX104" i="23"/>
  <c r="AX567" i="23" s="1"/>
  <c r="AX108" i="23"/>
  <c r="AX571" i="23" s="1"/>
  <c r="AX112" i="23"/>
  <c r="AX575" i="23" s="1"/>
  <c r="AX115" i="23"/>
  <c r="AX578" i="23" s="1"/>
  <c r="AX117" i="23"/>
  <c r="AX580" i="23" s="1"/>
  <c r="AX119" i="23"/>
  <c r="AX582" i="23" s="1"/>
  <c r="AX122" i="23"/>
  <c r="AX585" i="23" s="1"/>
  <c r="AX124" i="23"/>
  <c r="AX587" i="23" s="1"/>
  <c r="AX127" i="23"/>
  <c r="AX590" i="23" s="1"/>
  <c r="AX130" i="23"/>
  <c r="AX593" i="23" s="1"/>
  <c r="AX132" i="23"/>
  <c r="AX595" i="23" s="1"/>
  <c r="AX134" i="23"/>
  <c r="AX597" i="23" s="1"/>
  <c r="AX136" i="23"/>
  <c r="AX599" i="23" s="1"/>
  <c r="AX139" i="23"/>
  <c r="AX602" i="23" s="1"/>
  <c r="AX141" i="23"/>
  <c r="AX604" i="23" s="1"/>
  <c r="AX143" i="23"/>
  <c r="AX606" i="23" s="1"/>
  <c r="AX145" i="23"/>
  <c r="AX608" i="23" s="1"/>
  <c r="AX228" i="23"/>
  <c r="AX291" i="23" s="1"/>
  <c r="AX242" i="23"/>
  <c r="AX305" i="23" s="1"/>
  <c r="AX246" i="23"/>
  <c r="AX309" i="23" s="1"/>
  <c r="AX254" i="23"/>
  <c r="AX317" i="23" s="1"/>
  <c r="AX266" i="23"/>
  <c r="AX329" i="23" s="1"/>
  <c r="AX270" i="23"/>
  <c r="AX333" i="23" s="1"/>
  <c r="AX278" i="23"/>
  <c r="AX341" i="23" s="1"/>
  <c r="AX230" i="23"/>
  <c r="AX293" i="23" s="1"/>
  <c r="AX3" i="23"/>
  <c r="AX10" i="23"/>
  <c r="AX89" i="23"/>
  <c r="AX552" i="23" s="1"/>
  <c r="AX91" i="23"/>
  <c r="AX554" i="23" s="1"/>
  <c r="AX95" i="23"/>
  <c r="AX558" i="23" s="1"/>
  <c r="AX98" i="23"/>
  <c r="AX561" i="23" s="1"/>
  <c r="AX102" i="23"/>
  <c r="AX565" i="23" s="1"/>
  <c r="AX106" i="23"/>
  <c r="AX569" i="23" s="1"/>
  <c r="AX110" i="23"/>
  <c r="AX573" i="23" s="1"/>
  <c r="AX114" i="23"/>
  <c r="AX577" i="23" s="1"/>
  <c r="AX116" i="23"/>
  <c r="AX579" i="23" s="1"/>
  <c r="AX118" i="23"/>
  <c r="AX581" i="23" s="1"/>
  <c r="AX120" i="23"/>
  <c r="AX583" i="23" s="1"/>
  <c r="AX123" i="23"/>
  <c r="AX586" i="23" s="1"/>
  <c r="AX126" i="23"/>
  <c r="AX589" i="23" s="1"/>
  <c r="AX128" i="23"/>
  <c r="AX591" i="23" s="1"/>
  <c r="AX131" i="23"/>
  <c r="AX594" i="23" s="1"/>
  <c r="AX133" i="23"/>
  <c r="AX596" i="23" s="1"/>
  <c r="AX135" i="23"/>
  <c r="AX598" i="23" s="1"/>
  <c r="AX138" i="23"/>
  <c r="AX601" i="23" s="1"/>
  <c r="AX140" i="23"/>
  <c r="AX603" i="23" s="1"/>
  <c r="AX142" i="23"/>
  <c r="AX605" i="23" s="1"/>
  <c r="AX144" i="23"/>
  <c r="AX607" i="23" s="1"/>
  <c r="AX146" i="23"/>
  <c r="AX609" i="23" s="1"/>
  <c r="AX224" i="23"/>
  <c r="AX287" i="23" s="1"/>
  <c r="AX236" i="23"/>
  <c r="AX299" i="23" s="1"/>
  <c r="AX248" i="23"/>
  <c r="AX311" i="23" s="1"/>
  <c r="AX226" i="23"/>
  <c r="AX289" i="23" s="1"/>
  <c r="AN3" i="23"/>
  <c r="AN10" i="23"/>
  <c r="AN89" i="23"/>
  <c r="AN552" i="23" s="1"/>
  <c r="AN91" i="23"/>
  <c r="AN554" i="23" s="1"/>
  <c r="AN95" i="23"/>
  <c r="AN558" i="23" s="1"/>
  <c r="AN98" i="23"/>
  <c r="AN561" i="23" s="1"/>
  <c r="AN102" i="23"/>
  <c r="AN565" i="23" s="1"/>
  <c r="AN106" i="23"/>
  <c r="AN569" i="23" s="1"/>
  <c r="AN110" i="23"/>
  <c r="AN573" i="23" s="1"/>
  <c r="AN114" i="23"/>
  <c r="AN577" i="23" s="1"/>
  <c r="AN116" i="23"/>
  <c r="AN579" i="23" s="1"/>
  <c r="AN118" i="23"/>
  <c r="AN581" i="23" s="1"/>
  <c r="AN120" i="23"/>
  <c r="AN583" i="23" s="1"/>
  <c r="AN123" i="23"/>
  <c r="AN586" i="23" s="1"/>
  <c r="AN126" i="23"/>
  <c r="AN589" i="23" s="1"/>
  <c r="AN128" i="23"/>
  <c r="AN591" i="23" s="1"/>
  <c r="AN131" i="23"/>
  <c r="AN594" i="23" s="1"/>
  <c r="AN133" i="23"/>
  <c r="AN596" i="23" s="1"/>
  <c r="AN135" i="23"/>
  <c r="AN598" i="23" s="1"/>
  <c r="AN138" i="23"/>
  <c r="AN601" i="23" s="1"/>
  <c r="AN140" i="23"/>
  <c r="AN603" i="23" s="1"/>
  <c r="AN142" i="23"/>
  <c r="AN605" i="23" s="1"/>
  <c r="AN144" i="23"/>
  <c r="AN607" i="23" s="1"/>
  <c r="AN146" i="23"/>
  <c r="AN609" i="23" s="1"/>
  <c r="AN226" i="23"/>
  <c r="AN289" i="23" s="1"/>
  <c r="AN234" i="23"/>
  <c r="AN297" i="23" s="1"/>
  <c r="AN246" i="23"/>
  <c r="AN309" i="23" s="1"/>
  <c r="AN254" i="23"/>
  <c r="AN317" i="23" s="1"/>
  <c r="AN266" i="23"/>
  <c r="AN329" i="23" s="1"/>
  <c r="AN270" i="23"/>
  <c r="AN333" i="23" s="1"/>
  <c r="AN278" i="23"/>
  <c r="AN341" i="23" s="1"/>
  <c r="AN88" i="23"/>
  <c r="AN551" i="23" s="1"/>
  <c r="AN90" i="23"/>
  <c r="AN553" i="23" s="1"/>
  <c r="AN94" i="23"/>
  <c r="AN557" i="23" s="1"/>
  <c r="AN96" i="23"/>
  <c r="AN559" i="23" s="1"/>
  <c r="AN100" i="23"/>
  <c r="AN563" i="23" s="1"/>
  <c r="AN104" i="23"/>
  <c r="AN567" i="23" s="1"/>
  <c r="AN108" i="23"/>
  <c r="AN571" i="23" s="1"/>
  <c r="AN112" i="23"/>
  <c r="AN575" i="23" s="1"/>
  <c r="AN115" i="23"/>
  <c r="AN578" i="23" s="1"/>
  <c r="AN117" i="23"/>
  <c r="AN580" i="23" s="1"/>
  <c r="AN119" i="23"/>
  <c r="AN582" i="23" s="1"/>
  <c r="AN122" i="23"/>
  <c r="AN585" i="23" s="1"/>
  <c r="AN124" i="23"/>
  <c r="AN587" i="23" s="1"/>
  <c r="AN127" i="23"/>
  <c r="AN590" i="23" s="1"/>
  <c r="AN130" i="23"/>
  <c r="AN593" i="23" s="1"/>
  <c r="AN132" i="23"/>
  <c r="AN595" i="23" s="1"/>
  <c r="AN134" i="23"/>
  <c r="AN597" i="23" s="1"/>
  <c r="AN136" i="23"/>
  <c r="AN599" i="23" s="1"/>
  <c r="AN139" i="23"/>
  <c r="AN602" i="23" s="1"/>
  <c r="AN141" i="23"/>
  <c r="AN604" i="23" s="1"/>
  <c r="AN143" i="23"/>
  <c r="AN606" i="23" s="1"/>
  <c r="AN145" i="23"/>
  <c r="AN608" i="23" s="1"/>
  <c r="AN228" i="23"/>
  <c r="AN291" i="23" s="1"/>
  <c r="AN236" i="23"/>
  <c r="AN299" i="23" s="1"/>
  <c r="AN248" i="23"/>
  <c r="AN311" i="23" s="1"/>
  <c r="AF3" i="23"/>
  <c r="AF10" i="23"/>
  <c r="AF89" i="23"/>
  <c r="AF552" i="23" s="1"/>
  <c r="AF91" i="23"/>
  <c r="AF554" i="23" s="1"/>
  <c r="AF95" i="23"/>
  <c r="AF558" i="23" s="1"/>
  <c r="AF98" i="23"/>
  <c r="AF561" i="23" s="1"/>
  <c r="AF102" i="23"/>
  <c r="AF565" i="23" s="1"/>
  <c r="AF106" i="23"/>
  <c r="AF569" i="23" s="1"/>
  <c r="AF110" i="23"/>
  <c r="AF573" i="23" s="1"/>
  <c r="AF114" i="23"/>
  <c r="AF577" i="23" s="1"/>
  <c r="AF116" i="23"/>
  <c r="AF579" i="23" s="1"/>
  <c r="AF118" i="23"/>
  <c r="AF581" i="23" s="1"/>
  <c r="AF120" i="23"/>
  <c r="AF583" i="23" s="1"/>
  <c r="AF123" i="23"/>
  <c r="AF586" i="23" s="1"/>
  <c r="AF126" i="23"/>
  <c r="AF589" i="23" s="1"/>
  <c r="AF128" i="23"/>
  <c r="AF591" i="23" s="1"/>
  <c r="AF131" i="23"/>
  <c r="AF594" i="23" s="1"/>
  <c r="AF133" i="23"/>
  <c r="AF596" i="23" s="1"/>
  <c r="AF135" i="23"/>
  <c r="AF598" i="23" s="1"/>
  <c r="AF138" i="23"/>
  <c r="AF601" i="23" s="1"/>
  <c r="AF140" i="23"/>
  <c r="AF603" i="23" s="1"/>
  <c r="AF142" i="23"/>
  <c r="AF605" i="23" s="1"/>
  <c r="AF144" i="23"/>
  <c r="AF607" i="23" s="1"/>
  <c r="AF146" i="23"/>
  <c r="AF609" i="23" s="1"/>
  <c r="AF226" i="23"/>
  <c r="AF289" i="23" s="1"/>
  <c r="AF230" i="23"/>
  <c r="AF293" i="23" s="1"/>
  <c r="AF234" i="23"/>
  <c r="AF297" i="23" s="1"/>
  <c r="AF238" i="23"/>
  <c r="AF301" i="23" s="1"/>
  <c r="AF254" i="23"/>
  <c r="AF317" i="23" s="1"/>
  <c r="AF266" i="23"/>
  <c r="AF329" i="23" s="1"/>
  <c r="AF270" i="23"/>
  <c r="AF333" i="23" s="1"/>
  <c r="AF88" i="23"/>
  <c r="AF551" i="23" s="1"/>
  <c r="AF90" i="23"/>
  <c r="AF553" i="23" s="1"/>
  <c r="AF94" i="23"/>
  <c r="AF557" i="23" s="1"/>
  <c r="AF96" i="23"/>
  <c r="AF559" i="23" s="1"/>
  <c r="AF100" i="23"/>
  <c r="AF563" i="23" s="1"/>
  <c r="AF104" i="23"/>
  <c r="AF567" i="23" s="1"/>
  <c r="AF108" i="23"/>
  <c r="AF571" i="23" s="1"/>
  <c r="AF112" i="23"/>
  <c r="AF575" i="23" s="1"/>
  <c r="AF115" i="23"/>
  <c r="AF578" i="23" s="1"/>
  <c r="AF117" i="23"/>
  <c r="AF580" i="23" s="1"/>
  <c r="AF119" i="23"/>
  <c r="AF582" i="23" s="1"/>
  <c r="AF122" i="23"/>
  <c r="AF585" i="23" s="1"/>
  <c r="AF124" i="23"/>
  <c r="AF587" i="23" s="1"/>
  <c r="AF127" i="23"/>
  <c r="AF590" i="23" s="1"/>
  <c r="AF130" i="23"/>
  <c r="AF593" i="23" s="1"/>
  <c r="AF132" i="23"/>
  <c r="AF595" i="23" s="1"/>
  <c r="AF134" i="23"/>
  <c r="AF597" i="23" s="1"/>
  <c r="AF136" i="23"/>
  <c r="AF599" i="23" s="1"/>
  <c r="AF139" i="23"/>
  <c r="AF602" i="23" s="1"/>
  <c r="AF141" i="23"/>
  <c r="AF604" i="23" s="1"/>
  <c r="AF143" i="23"/>
  <c r="AF606" i="23" s="1"/>
  <c r="AF145" i="23"/>
  <c r="AF608" i="23" s="1"/>
  <c r="AF228" i="23"/>
  <c r="AF291" i="23" s="1"/>
  <c r="AF232" i="23"/>
  <c r="AF295" i="23" s="1"/>
  <c r="AF236" i="23"/>
  <c r="AF299" i="23" s="1"/>
  <c r="AF248" i="23"/>
  <c r="AF311" i="23" s="1"/>
  <c r="AF272" i="23"/>
  <c r="AF335" i="23" s="1"/>
  <c r="X3" i="23"/>
  <c r="X10" i="23"/>
  <c r="X89" i="23"/>
  <c r="X552" i="23" s="1"/>
  <c r="X91" i="23"/>
  <c r="X554" i="23" s="1"/>
  <c r="X95" i="23"/>
  <c r="X558" i="23" s="1"/>
  <c r="X98" i="23"/>
  <c r="X561" i="23" s="1"/>
  <c r="X102" i="23"/>
  <c r="X565" i="23" s="1"/>
  <c r="X106" i="23"/>
  <c r="X569" i="23" s="1"/>
  <c r="X110" i="23"/>
  <c r="X573" i="23" s="1"/>
  <c r="X114" i="23"/>
  <c r="X577" i="23" s="1"/>
  <c r="X116" i="23"/>
  <c r="X579" i="23" s="1"/>
  <c r="X118" i="23"/>
  <c r="X581" i="23" s="1"/>
  <c r="X120" i="23"/>
  <c r="X583" i="23" s="1"/>
  <c r="X123" i="23"/>
  <c r="X586" i="23" s="1"/>
  <c r="X126" i="23"/>
  <c r="X589" i="23" s="1"/>
  <c r="X128" i="23"/>
  <c r="X591" i="23" s="1"/>
  <c r="X131" i="23"/>
  <c r="X594" i="23" s="1"/>
  <c r="X133" i="23"/>
  <c r="X596" i="23" s="1"/>
  <c r="X135" i="23"/>
  <c r="X598" i="23" s="1"/>
  <c r="X138" i="23"/>
  <c r="X601" i="23" s="1"/>
  <c r="X140" i="23"/>
  <c r="X603" i="23" s="1"/>
  <c r="X142" i="23"/>
  <c r="X605" i="23" s="1"/>
  <c r="X144" i="23"/>
  <c r="X607" i="23" s="1"/>
  <c r="X146" i="23"/>
  <c r="X609" i="23" s="1"/>
  <c r="X228" i="23"/>
  <c r="X291" i="23" s="1"/>
  <c r="X232" i="23"/>
  <c r="X295" i="23" s="1"/>
  <c r="X236" i="23"/>
  <c r="X299" i="23" s="1"/>
  <c r="X248" i="23"/>
  <c r="X311" i="23" s="1"/>
  <c r="X252" i="23"/>
  <c r="X315" i="23" s="1"/>
  <c r="X88" i="23"/>
  <c r="X551" i="23" s="1"/>
  <c r="X90" i="23"/>
  <c r="X553" i="23" s="1"/>
  <c r="X94" i="23"/>
  <c r="X557" i="23" s="1"/>
  <c r="X96" i="23"/>
  <c r="X559" i="23" s="1"/>
  <c r="X100" i="23"/>
  <c r="X563" i="23" s="1"/>
  <c r="X104" i="23"/>
  <c r="X567" i="23" s="1"/>
  <c r="X108" i="23"/>
  <c r="X571" i="23" s="1"/>
  <c r="X112" i="23"/>
  <c r="X575" i="23" s="1"/>
  <c r="X115" i="23"/>
  <c r="X578" i="23" s="1"/>
  <c r="X117" i="23"/>
  <c r="X580" i="23" s="1"/>
  <c r="X119" i="23"/>
  <c r="X582" i="23" s="1"/>
  <c r="X122" i="23"/>
  <c r="X585" i="23" s="1"/>
  <c r="X124" i="23"/>
  <c r="X587" i="23" s="1"/>
  <c r="X127" i="23"/>
  <c r="X590" i="23" s="1"/>
  <c r="X130" i="23"/>
  <c r="X593" i="23" s="1"/>
  <c r="X132" i="23"/>
  <c r="X595" i="23" s="1"/>
  <c r="X134" i="23"/>
  <c r="X597" i="23" s="1"/>
  <c r="X136" i="23"/>
  <c r="X599" i="23" s="1"/>
  <c r="X139" i="23"/>
  <c r="X602" i="23" s="1"/>
  <c r="X141" i="23"/>
  <c r="X604" i="23" s="1"/>
  <c r="X143" i="23"/>
  <c r="X606" i="23" s="1"/>
  <c r="X145" i="23"/>
  <c r="X608" i="23" s="1"/>
  <c r="X226" i="23"/>
  <c r="X289" i="23" s="1"/>
  <c r="X230" i="23"/>
  <c r="X293" i="23" s="1"/>
  <c r="X234" i="23"/>
  <c r="X297" i="23" s="1"/>
  <c r="X246" i="23"/>
  <c r="X309" i="23" s="1"/>
  <c r="X254" i="23"/>
  <c r="X317" i="23" s="1"/>
  <c r="X262" i="23"/>
  <c r="X325" i="23" s="1"/>
  <c r="X266" i="23"/>
  <c r="X329" i="23" s="1"/>
  <c r="X270" i="23"/>
  <c r="X333" i="23" s="1"/>
  <c r="X278" i="23"/>
  <c r="X341" i="23" s="1"/>
  <c r="P88" i="23"/>
  <c r="P551" i="23" s="1"/>
  <c r="P90" i="23"/>
  <c r="P553" i="23" s="1"/>
  <c r="P94" i="23"/>
  <c r="P557" i="23" s="1"/>
  <c r="P96" i="23"/>
  <c r="P559" i="23" s="1"/>
  <c r="P100" i="23"/>
  <c r="P563" i="23" s="1"/>
  <c r="P104" i="23"/>
  <c r="P567" i="23" s="1"/>
  <c r="P108" i="23"/>
  <c r="P571" i="23" s="1"/>
  <c r="P112" i="23"/>
  <c r="P575" i="23" s="1"/>
  <c r="P115" i="23"/>
  <c r="P578" i="23" s="1"/>
  <c r="P117" i="23"/>
  <c r="P580" i="23" s="1"/>
  <c r="P119" i="23"/>
  <c r="P582" i="23" s="1"/>
  <c r="P122" i="23"/>
  <c r="P585" i="23" s="1"/>
  <c r="P124" i="23"/>
  <c r="P587" i="23" s="1"/>
  <c r="P127" i="23"/>
  <c r="P590" i="23" s="1"/>
  <c r="P130" i="23"/>
  <c r="P593" i="23" s="1"/>
  <c r="P132" i="23"/>
  <c r="P595" i="23" s="1"/>
  <c r="P134" i="23"/>
  <c r="P597" i="23" s="1"/>
  <c r="P136" i="23"/>
  <c r="P599" i="23" s="1"/>
  <c r="P139" i="23"/>
  <c r="P602" i="23" s="1"/>
  <c r="P141" i="23"/>
  <c r="P604" i="23" s="1"/>
  <c r="P143" i="23"/>
  <c r="P606" i="23" s="1"/>
  <c r="P145" i="23"/>
  <c r="P608" i="23" s="1"/>
  <c r="P228" i="23"/>
  <c r="P291" i="23" s="1"/>
  <c r="P232" i="23"/>
  <c r="P295" i="23" s="1"/>
  <c r="P236" i="23"/>
  <c r="P299" i="23" s="1"/>
  <c r="P248" i="23"/>
  <c r="P311" i="23" s="1"/>
  <c r="P3" i="23"/>
  <c r="P10" i="23"/>
  <c r="P11" i="23" s="1"/>
  <c r="P89" i="23"/>
  <c r="P552" i="23" s="1"/>
  <c r="P91" i="23"/>
  <c r="P554" i="23" s="1"/>
  <c r="P95" i="23"/>
  <c r="P558" i="23" s="1"/>
  <c r="P98" i="23"/>
  <c r="P561" i="23" s="1"/>
  <c r="P102" i="23"/>
  <c r="P565" i="23" s="1"/>
  <c r="P106" i="23"/>
  <c r="P569" i="23" s="1"/>
  <c r="P110" i="23"/>
  <c r="P573" i="23" s="1"/>
  <c r="P114" i="23"/>
  <c r="P577" i="23" s="1"/>
  <c r="P116" i="23"/>
  <c r="P579" i="23" s="1"/>
  <c r="P118" i="23"/>
  <c r="P581" i="23" s="1"/>
  <c r="P120" i="23"/>
  <c r="P583" i="23" s="1"/>
  <c r="P123" i="23"/>
  <c r="P586" i="23" s="1"/>
  <c r="P126" i="23"/>
  <c r="P589" i="23" s="1"/>
  <c r="P128" i="23"/>
  <c r="P591" i="23" s="1"/>
  <c r="P131" i="23"/>
  <c r="P594" i="23" s="1"/>
  <c r="P133" i="23"/>
  <c r="P596" i="23" s="1"/>
  <c r="P135" i="23"/>
  <c r="P598" i="23" s="1"/>
  <c r="P138" i="23"/>
  <c r="P601" i="23" s="1"/>
  <c r="P140" i="23"/>
  <c r="P603" i="23" s="1"/>
  <c r="P142" i="23"/>
  <c r="P605" i="23" s="1"/>
  <c r="P144" i="23"/>
  <c r="P607" i="23" s="1"/>
  <c r="P146" i="23"/>
  <c r="P609" i="23" s="1"/>
  <c r="P226" i="23"/>
  <c r="P289" i="23" s="1"/>
  <c r="P230" i="23"/>
  <c r="P293" i="23" s="1"/>
  <c r="P242" i="23"/>
  <c r="P305" i="23" s="1"/>
  <c r="P246" i="23"/>
  <c r="P309" i="23" s="1"/>
  <c r="P250" i="23"/>
  <c r="P313" i="23" s="1"/>
  <c r="P254" i="23"/>
  <c r="P317" i="23" s="1"/>
  <c r="P266" i="23"/>
  <c r="P329" i="23" s="1"/>
  <c r="P270" i="23"/>
  <c r="P333" i="23" s="1"/>
  <c r="P278" i="23"/>
  <c r="P341" i="23" s="1"/>
  <c r="K183" i="23"/>
  <c r="K175" i="23"/>
  <c r="BR3" i="23"/>
  <c r="BR10" i="23"/>
  <c r="BR89" i="23"/>
  <c r="BR552" i="23" s="1"/>
  <c r="BR96" i="23"/>
  <c r="BR559" i="23" s="1"/>
  <c r="BR100" i="23"/>
  <c r="BR563" i="23" s="1"/>
  <c r="BR104" i="23"/>
  <c r="BR567" i="23" s="1"/>
  <c r="BR108" i="23"/>
  <c r="BR571" i="23" s="1"/>
  <c r="BR112" i="23"/>
  <c r="BR575" i="23" s="1"/>
  <c r="BR115" i="23"/>
  <c r="BR578" i="23" s="1"/>
  <c r="BR117" i="23"/>
  <c r="BR580" i="23" s="1"/>
  <c r="BR120" i="23"/>
  <c r="BR583" i="23" s="1"/>
  <c r="BR124" i="23"/>
  <c r="BR587" i="23" s="1"/>
  <c r="BR128" i="23"/>
  <c r="BR591" i="23" s="1"/>
  <c r="BR132" i="23"/>
  <c r="BR595" i="23" s="1"/>
  <c r="BR134" i="23"/>
  <c r="BR597" i="23" s="1"/>
  <c r="BR138" i="23"/>
  <c r="BR601" i="23" s="1"/>
  <c r="BR141" i="23"/>
  <c r="BR604" i="23" s="1"/>
  <c r="BR144" i="23"/>
  <c r="BR607" i="23" s="1"/>
  <c r="BR228" i="23"/>
  <c r="BR291" i="23" s="1"/>
  <c r="BR236" i="23"/>
  <c r="BR299" i="23" s="1"/>
  <c r="BR88" i="23"/>
  <c r="BR551" i="23" s="1"/>
  <c r="BR94" i="23"/>
  <c r="BR557" i="23" s="1"/>
  <c r="BR98" i="23"/>
  <c r="BR561" i="23" s="1"/>
  <c r="BR102" i="23"/>
  <c r="BR565" i="23" s="1"/>
  <c r="BR106" i="23"/>
  <c r="BR569" i="23" s="1"/>
  <c r="BR110" i="23"/>
  <c r="BR573" i="23" s="1"/>
  <c r="BR114" i="23"/>
  <c r="BR577" i="23" s="1"/>
  <c r="BR116" i="23"/>
  <c r="BR579" i="23" s="1"/>
  <c r="BR118" i="23"/>
  <c r="BR581" i="23" s="1"/>
  <c r="BR122" i="23"/>
  <c r="BR585" i="23" s="1"/>
  <c r="BR126" i="23"/>
  <c r="BR589" i="23" s="1"/>
  <c r="BR130" i="23"/>
  <c r="BR593" i="23" s="1"/>
  <c r="BR133" i="23"/>
  <c r="BR596" i="23" s="1"/>
  <c r="BR136" i="23"/>
  <c r="BR599" i="23" s="1"/>
  <c r="BR140" i="23"/>
  <c r="BR603" i="23" s="1"/>
  <c r="BR142" i="23"/>
  <c r="BR605" i="23" s="1"/>
  <c r="BR145" i="23"/>
  <c r="BR608" i="23" s="1"/>
  <c r="BR248" i="23"/>
  <c r="BR311" i="23" s="1"/>
  <c r="BR256" i="23"/>
  <c r="BR319" i="23" s="1"/>
  <c r="BR270" i="23"/>
  <c r="BR333" i="23" s="1"/>
  <c r="BR254" i="23"/>
  <c r="BR317" i="23" s="1"/>
  <c r="BR246" i="23"/>
  <c r="BR309" i="23" s="1"/>
  <c r="BR226" i="23"/>
  <c r="BR289" i="23" s="1"/>
  <c r="BR266" i="23"/>
  <c r="BR329" i="23" s="1"/>
  <c r="BJ88" i="23"/>
  <c r="BJ551" i="23" s="1"/>
  <c r="BJ90" i="23"/>
  <c r="BJ553" i="23" s="1"/>
  <c r="BJ94" i="23"/>
  <c r="BJ557" i="23" s="1"/>
  <c r="BJ98" i="23"/>
  <c r="BJ561" i="23" s="1"/>
  <c r="BJ102" i="23"/>
  <c r="BJ565" i="23" s="1"/>
  <c r="BJ106" i="23"/>
  <c r="BJ569" i="23" s="1"/>
  <c r="BJ110" i="23"/>
  <c r="BJ573" i="23" s="1"/>
  <c r="BJ114" i="23"/>
  <c r="BJ577" i="23" s="1"/>
  <c r="BJ116" i="23"/>
  <c r="BJ579" i="23" s="1"/>
  <c r="BJ118" i="23"/>
  <c r="BJ581" i="23" s="1"/>
  <c r="BJ120" i="23"/>
  <c r="BJ583" i="23" s="1"/>
  <c r="BJ124" i="23"/>
  <c r="BJ587" i="23" s="1"/>
  <c r="BJ127" i="23"/>
  <c r="BJ590" i="23" s="1"/>
  <c r="BJ130" i="23"/>
  <c r="BJ593" i="23" s="1"/>
  <c r="BJ133" i="23"/>
  <c r="BJ596" i="23" s="1"/>
  <c r="BJ135" i="23"/>
  <c r="BJ598" i="23" s="1"/>
  <c r="BJ138" i="23"/>
  <c r="BJ601" i="23" s="1"/>
  <c r="BJ141" i="23"/>
  <c r="BJ604" i="23" s="1"/>
  <c r="BJ143" i="23"/>
  <c r="BJ606" i="23" s="1"/>
  <c r="BJ145" i="23"/>
  <c r="BJ608" i="23" s="1"/>
  <c r="BJ240" i="23"/>
  <c r="BJ303" i="23" s="1"/>
  <c r="BJ248" i="23"/>
  <c r="BJ311" i="23" s="1"/>
  <c r="BJ270" i="23"/>
  <c r="BJ333" i="23" s="1"/>
  <c r="BJ262" i="23"/>
  <c r="BJ325" i="23" s="1"/>
  <c r="BJ258" i="23"/>
  <c r="BJ321" i="23" s="1"/>
  <c r="BJ254" i="23"/>
  <c r="BJ317" i="23" s="1"/>
  <c r="BJ246" i="23"/>
  <c r="BJ309" i="23" s="1"/>
  <c r="BJ232" i="23"/>
  <c r="BJ295" i="23" s="1"/>
  <c r="BJ3" i="23"/>
  <c r="BJ10" i="23"/>
  <c r="BJ89" i="23"/>
  <c r="BJ552" i="23" s="1"/>
  <c r="BJ91" i="23"/>
  <c r="BJ554" i="23" s="1"/>
  <c r="BJ96" i="23"/>
  <c r="BJ559" i="23" s="1"/>
  <c r="BJ100" i="23"/>
  <c r="BJ563" i="23" s="1"/>
  <c r="BJ104" i="23"/>
  <c r="BJ567" i="23" s="1"/>
  <c r="BJ108" i="23"/>
  <c r="BJ571" i="23" s="1"/>
  <c r="BJ112" i="23"/>
  <c r="BJ575" i="23" s="1"/>
  <c r="BJ115" i="23"/>
  <c r="BJ578" i="23" s="1"/>
  <c r="BJ117" i="23"/>
  <c r="BJ580" i="23" s="1"/>
  <c r="BJ119" i="23"/>
  <c r="BJ582" i="23" s="1"/>
  <c r="BJ122" i="23"/>
  <c r="BJ585" i="23" s="1"/>
  <c r="BJ126" i="23"/>
  <c r="BJ589" i="23" s="1"/>
  <c r="BJ128" i="23"/>
  <c r="BJ591" i="23" s="1"/>
  <c r="BJ132" i="23"/>
  <c r="BJ595" i="23" s="1"/>
  <c r="BJ134" i="23"/>
  <c r="BJ597" i="23" s="1"/>
  <c r="BJ136" i="23"/>
  <c r="BJ599" i="23" s="1"/>
  <c r="BJ140" i="23"/>
  <c r="BJ603" i="23" s="1"/>
  <c r="BJ142" i="23"/>
  <c r="BJ605" i="23" s="1"/>
  <c r="BJ144" i="23"/>
  <c r="BJ607" i="23" s="1"/>
  <c r="BJ146" i="23"/>
  <c r="BJ609" i="23" s="1"/>
  <c r="BJ228" i="23"/>
  <c r="BJ291" i="23" s="1"/>
  <c r="BJ236" i="23"/>
  <c r="BJ299" i="23" s="1"/>
  <c r="BJ226" i="23"/>
  <c r="BJ289" i="23" s="1"/>
  <c r="BJ266" i="23"/>
  <c r="BJ329" i="23" s="1"/>
  <c r="BJ224" i="23"/>
  <c r="BJ287" i="23" s="1"/>
  <c r="BB88" i="23"/>
  <c r="BB551" i="23" s="1"/>
  <c r="BB90" i="23"/>
  <c r="BB553" i="23" s="1"/>
  <c r="BB94" i="23"/>
  <c r="BB557" i="23" s="1"/>
  <c r="BB96" i="23"/>
  <c r="BB559" i="23" s="1"/>
  <c r="BB100" i="23"/>
  <c r="BB563" i="23" s="1"/>
  <c r="BB104" i="23"/>
  <c r="BB567" i="23" s="1"/>
  <c r="BB108" i="23"/>
  <c r="BB571" i="23" s="1"/>
  <c r="BB112" i="23"/>
  <c r="BB575" i="23" s="1"/>
  <c r="BB115" i="23"/>
  <c r="BB578" i="23" s="1"/>
  <c r="BB117" i="23"/>
  <c r="BB580" i="23" s="1"/>
  <c r="BB119" i="23"/>
  <c r="BB582" i="23" s="1"/>
  <c r="BB122" i="23"/>
  <c r="BB585" i="23" s="1"/>
  <c r="BB124" i="23"/>
  <c r="BB587" i="23" s="1"/>
  <c r="BB127" i="23"/>
  <c r="BB590" i="23" s="1"/>
  <c r="BB130" i="23"/>
  <c r="BB593" i="23" s="1"/>
  <c r="BB132" i="23"/>
  <c r="BB595" i="23" s="1"/>
  <c r="BB134" i="23"/>
  <c r="BB597" i="23" s="1"/>
  <c r="BB136" i="23"/>
  <c r="BB599" i="23" s="1"/>
  <c r="BB139" i="23"/>
  <c r="BB602" i="23" s="1"/>
  <c r="BB141" i="23"/>
  <c r="BB604" i="23" s="1"/>
  <c r="BB143" i="23"/>
  <c r="BB606" i="23" s="1"/>
  <c r="BB145" i="23"/>
  <c r="BB608" i="23" s="1"/>
  <c r="BB228" i="23"/>
  <c r="BB291" i="23" s="1"/>
  <c r="BB234" i="23"/>
  <c r="BB297" i="23" s="1"/>
  <c r="BB246" i="23"/>
  <c r="BB309" i="23" s="1"/>
  <c r="BB254" i="23"/>
  <c r="BB317" i="23" s="1"/>
  <c r="BB266" i="23"/>
  <c r="BB329" i="23" s="1"/>
  <c r="BB270" i="23"/>
  <c r="BB333" i="23" s="1"/>
  <c r="BB278" i="23"/>
  <c r="BB341" i="23" s="1"/>
  <c r="BB3" i="23"/>
  <c r="BB10" i="23"/>
  <c r="BB89" i="23"/>
  <c r="BB552" i="23" s="1"/>
  <c r="BB91" i="23"/>
  <c r="BB554" i="23" s="1"/>
  <c r="BB95" i="23"/>
  <c r="BB558" i="23" s="1"/>
  <c r="BB98" i="23"/>
  <c r="BB561" i="23" s="1"/>
  <c r="BB102" i="23"/>
  <c r="BB565" i="23" s="1"/>
  <c r="BB106" i="23"/>
  <c r="BB569" i="23" s="1"/>
  <c r="BB110" i="23"/>
  <c r="BB573" i="23" s="1"/>
  <c r="BB114" i="23"/>
  <c r="BB577" i="23" s="1"/>
  <c r="BB116" i="23"/>
  <c r="BB579" i="23" s="1"/>
  <c r="BB118" i="23"/>
  <c r="BB581" i="23" s="1"/>
  <c r="BB120" i="23"/>
  <c r="BB583" i="23" s="1"/>
  <c r="BB123" i="23"/>
  <c r="BB586" i="23" s="1"/>
  <c r="BB126" i="23"/>
  <c r="BB589" i="23" s="1"/>
  <c r="BB128" i="23"/>
  <c r="BB591" i="23" s="1"/>
  <c r="BB131" i="23"/>
  <c r="BB594" i="23" s="1"/>
  <c r="BB133" i="23"/>
  <c r="BB596" i="23" s="1"/>
  <c r="BB135" i="23"/>
  <c r="BB598" i="23" s="1"/>
  <c r="BB138" i="23"/>
  <c r="BB601" i="23" s="1"/>
  <c r="BB140" i="23"/>
  <c r="BB603" i="23" s="1"/>
  <c r="BB142" i="23"/>
  <c r="BB605" i="23" s="1"/>
  <c r="BB144" i="23"/>
  <c r="BB607" i="23" s="1"/>
  <c r="BB146" i="23"/>
  <c r="BB609" i="23" s="1"/>
  <c r="BB232" i="23"/>
  <c r="BB295" i="23" s="1"/>
  <c r="BB236" i="23"/>
  <c r="BB299" i="23" s="1"/>
  <c r="BB240" i="23"/>
  <c r="BB303" i="23" s="1"/>
  <c r="BB248" i="23"/>
  <c r="BB311" i="23" s="1"/>
  <c r="BB226" i="23"/>
  <c r="BB289" i="23" s="1"/>
  <c r="AR3" i="23"/>
  <c r="AR10" i="23"/>
  <c r="AR89" i="23"/>
  <c r="AR552" i="23" s="1"/>
  <c r="AR91" i="23"/>
  <c r="AR554" i="23" s="1"/>
  <c r="AR95" i="23"/>
  <c r="AR558" i="23" s="1"/>
  <c r="AR98" i="23"/>
  <c r="AR561" i="23" s="1"/>
  <c r="AR102" i="23"/>
  <c r="AR565" i="23" s="1"/>
  <c r="AR106" i="23"/>
  <c r="AR569" i="23" s="1"/>
  <c r="AR110" i="23"/>
  <c r="AR573" i="23" s="1"/>
  <c r="AR114" i="23"/>
  <c r="AR577" i="23" s="1"/>
  <c r="AR116" i="23"/>
  <c r="AR579" i="23" s="1"/>
  <c r="AR118" i="23"/>
  <c r="AR581" i="23" s="1"/>
  <c r="AR120" i="23"/>
  <c r="AR583" i="23" s="1"/>
  <c r="AR123" i="23"/>
  <c r="AR586" i="23" s="1"/>
  <c r="AR126" i="23"/>
  <c r="AR589" i="23" s="1"/>
  <c r="AR128" i="23"/>
  <c r="AR591" i="23" s="1"/>
  <c r="AR131" i="23"/>
  <c r="AR594" i="23" s="1"/>
  <c r="AR133" i="23"/>
  <c r="AR596" i="23" s="1"/>
  <c r="AR135" i="23"/>
  <c r="AR598" i="23" s="1"/>
  <c r="AR138" i="23"/>
  <c r="AR601" i="23" s="1"/>
  <c r="AR140" i="23"/>
  <c r="AR603" i="23" s="1"/>
  <c r="AR142" i="23"/>
  <c r="AR605" i="23" s="1"/>
  <c r="AR144" i="23"/>
  <c r="AR607" i="23" s="1"/>
  <c r="AR146" i="23"/>
  <c r="AR609" i="23" s="1"/>
  <c r="AR222" i="23"/>
  <c r="AR285" i="23" s="1"/>
  <c r="AR226" i="23"/>
  <c r="AR289" i="23" s="1"/>
  <c r="AR234" i="23"/>
  <c r="AR297" i="23" s="1"/>
  <c r="AR238" i="23"/>
  <c r="AR301" i="23" s="1"/>
  <c r="AR254" i="23"/>
  <c r="AR317" i="23" s="1"/>
  <c r="AR262" i="23"/>
  <c r="AR325" i="23" s="1"/>
  <c r="AR266" i="23"/>
  <c r="AR329" i="23" s="1"/>
  <c r="AR270" i="23"/>
  <c r="AR333" i="23" s="1"/>
  <c r="AR88" i="23"/>
  <c r="AR551" i="23" s="1"/>
  <c r="AR90" i="23"/>
  <c r="AR553" i="23" s="1"/>
  <c r="AR94" i="23"/>
  <c r="AR557" i="23" s="1"/>
  <c r="AR96" i="23"/>
  <c r="AR559" i="23" s="1"/>
  <c r="AR100" i="23"/>
  <c r="AR563" i="23" s="1"/>
  <c r="AR104" i="23"/>
  <c r="AR567" i="23" s="1"/>
  <c r="AR108" i="23"/>
  <c r="AR571" i="23" s="1"/>
  <c r="AR112" i="23"/>
  <c r="AR575" i="23" s="1"/>
  <c r="AR115" i="23"/>
  <c r="AR578" i="23" s="1"/>
  <c r="AR117" i="23"/>
  <c r="AR580" i="23" s="1"/>
  <c r="AR119" i="23"/>
  <c r="AR582" i="23" s="1"/>
  <c r="AR122" i="23"/>
  <c r="AR585" i="23" s="1"/>
  <c r="AR124" i="23"/>
  <c r="AR587" i="23" s="1"/>
  <c r="AR127" i="23"/>
  <c r="AR590" i="23" s="1"/>
  <c r="AR130" i="23"/>
  <c r="AR593" i="23" s="1"/>
  <c r="AR132" i="23"/>
  <c r="AR595" i="23" s="1"/>
  <c r="AR134" i="23"/>
  <c r="AR597" i="23" s="1"/>
  <c r="AR136" i="23"/>
  <c r="AR599" i="23" s="1"/>
  <c r="AR139" i="23"/>
  <c r="AR602" i="23" s="1"/>
  <c r="AR141" i="23"/>
  <c r="AR604" i="23" s="1"/>
  <c r="AR143" i="23"/>
  <c r="AR606" i="23" s="1"/>
  <c r="AR145" i="23"/>
  <c r="AR608" i="23" s="1"/>
  <c r="AR228" i="23"/>
  <c r="AR291" i="23" s="1"/>
  <c r="AR232" i="23"/>
  <c r="AR295" i="23" s="1"/>
  <c r="AR236" i="23"/>
  <c r="AR299" i="23" s="1"/>
  <c r="AR240" i="23"/>
  <c r="AR303" i="23" s="1"/>
  <c r="AR248" i="23"/>
  <c r="AR311" i="23" s="1"/>
  <c r="AJ3" i="23"/>
  <c r="AJ10" i="23"/>
  <c r="AJ89" i="23"/>
  <c r="AJ552" i="23" s="1"/>
  <c r="AJ91" i="23"/>
  <c r="AJ554" i="23" s="1"/>
  <c r="AJ95" i="23"/>
  <c r="AJ558" i="23" s="1"/>
  <c r="AJ98" i="23"/>
  <c r="AJ561" i="23" s="1"/>
  <c r="AJ102" i="23"/>
  <c r="AJ565" i="23" s="1"/>
  <c r="AJ106" i="23"/>
  <c r="AJ569" i="23" s="1"/>
  <c r="AJ110" i="23"/>
  <c r="AJ573" i="23" s="1"/>
  <c r="AJ114" i="23"/>
  <c r="AJ577" i="23" s="1"/>
  <c r="AJ116" i="23"/>
  <c r="AJ579" i="23" s="1"/>
  <c r="AJ118" i="23"/>
  <c r="AJ581" i="23" s="1"/>
  <c r="AJ120" i="23"/>
  <c r="AJ583" i="23" s="1"/>
  <c r="AJ123" i="23"/>
  <c r="AJ586" i="23" s="1"/>
  <c r="AJ126" i="23"/>
  <c r="AJ589" i="23" s="1"/>
  <c r="AJ128" i="23"/>
  <c r="AJ591" i="23" s="1"/>
  <c r="AJ131" i="23"/>
  <c r="AJ594" i="23" s="1"/>
  <c r="AJ133" i="23"/>
  <c r="AJ596" i="23" s="1"/>
  <c r="AJ135" i="23"/>
  <c r="AJ598" i="23" s="1"/>
  <c r="AJ138" i="23"/>
  <c r="AJ601" i="23" s="1"/>
  <c r="AJ140" i="23"/>
  <c r="AJ603" i="23" s="1"/>
  <c r="AJ142" i="23"/>
  <c r="AJ605" i="23" s="1"/>
  <c r="AJ144" i="23"/>
  <c r="AJ607" i="23" s="1"/>
  <c r="AJ146" i="23"/>
  <c r="AJ609" i="23" s="1"/>
  <c r="AJ222" i="23"/>
  <c r="AJ285" i="23" s="1"/>
  <c r="AJ226" i="23"/>
  <c r="AJ289" i="23" s="1"/>
  <c r="AJ230" i="23"/>
  <c r="AJ293" i="23" s="1"/>
  <c r="AJ238" i="23"/>
  <c r="AJ301" i="23" s="1"/>
  <c r="AJ242" i="23"/>
  <c r="AJ305" i="23" s="1"/>
  <c r="AJ254" i="23"/>
  <c r="AJ317" i="23" s="1"/>
  <c r="AJ266" i="23"/>
  <c r="AJ329" i="23" s="1"/>
  <c r="AJ270" i="23"/>
  <c r="AJ333" i="23" s="1"/>
  <c r="AJ88" i="23"/>
  <c r="AJ551" i="23" s="1"/>
  <c r="AJ90" i="23"/>
  <c r="AJ553" i="23" s="1"/>
  <c r="AJ94" i="23"/>
  <c r="AJ557" i="23" s="1"/>
  <c r="AJ96" i="23"/>
  <c r="AJ559" i="23" s="1"/>
  <c r="AJ100" i="23"/>
  <c r="AJ563" i="23" s="1"/>
  <c r="AJ104" i="23"/>
  <c r="AJ567" i="23" s="1"/>
  <c r="AJ108" i="23"/>
  <c r="AJ571" i="23" s="1"/>
  <c r="AJ112" i="23"/>
  <c r="AJ575" i="23" s="1"/>
  <c r="AJ115" i="23"/>
  <c r="AJ578" i="23" s="1"/>
  <c r="AJ117" i="23"/>
  <c r="AJ580" i="23" s="1"/>
  <c r="AJ119" i="23"/>
  <c r="AJ582" i="23" s="1"/>
  <c r="AJ122" i="23"/>
  <c r="AJ585" i="23" s="1"/>
  <c r="AJ124" i="23"/>
  <c r="AJ587" i="23" s="1"/>
  <c r="AJ127" i="23"/>
  <c r="AJ590" i="23" s="1"/>
  <c r="AJ130" i="23"/>
  <c r="AJ593" i="23" s="1"/>
  <c r="AJ132" i="23"/>
  <c r="AJ595" i="23" s="1"/>
  <c r="AJ134" i="23"/>
  <c r="AJ597" i="23" s="1"/>
  <c r="AJ136" i="23"/>
  <c r="AJ599" i="23" s="1"/>
  <c r="AJ139" i="23"/>
  <c r="AJ602" i="23" s="1"/>
  <c r="AJ141" i="23"/>
  <c r="AJ604" i="23" s="1"/>
  <c r="AJ143" i="23"/>
  <c r="AJ606" i="23" s="1"/>
  <c r="AJ145" i="23"/>
  <c r="AJ608" i="23" s="1"/>
  <c r="AJ224" i="23"/>
  <c r="AJ287" i="23" s="1"/>
  <c r="AJ228" i="23"/>
  <c r="AJ291" i="23" s="1"/>
  <c r="AJ236" i="23"/>
  <c r="AJ299" i="23" s="1"/>
  <c r="AJ240" i="23"/>
  <c r="AJ303" i="23" s="1"/>
  <c r="AB3" i="23"/>
  <c r="AB10" i="23"/>
  <c r="AB89" i="23"/>
  <c r="AB552" i="23" s="1"/>
  <c r="AB91" i="23"/>
  <c r="AB554" i="23" s="1"/>
  <c r="AB95" i="23"/>
  <c r="AB558" i="23" s="1"/>
  <c r="AB98" i="23"/>
  <c r="AB561" i="23" s="1"/>
  <c r="AB102" i="23"/>
  <c r="AB565" i="23" s="1"/>
  <c r="AB106" i="23"/>
  <c r="AB569" i="23" s="1"/>
  <c r="AB110" i="23"/>
  <c r="AB573" i="23" s="1"/>
  <c r="AB114" i="23"/>
  <c r="AB577" i="23" s="1"/>
  <c r="AB116" i="23"/>
  <c r="AB579" i="23" s="1"/>
  <c r="AB118" i="23"/>
  <c r="AB581" i="23" s="1"/>
  <c r="AB120" i="23"/>
  <c r="AB583" i="23" s="1"/>
  <c r="AB123" i="23"/>
  <c r="AB586" i="23" s="1"/>
  <c r="AB126" i="23"/>
  <c r="AB589" i="23" s="1"/>
  <c r="AB128" i="23"/>
  <c r="AB591" i="23" s="1"/>
  <c r="AB131" i="23"/>
  <c r="AB594" i="23" s="1"/>
  <c r="AB133" i="23"/>
  <c r="AB596" i="23" s="1"/>
  <c r="AB135" i="23"/>
  <c r="AB598" i="23" s="1"/>
  <c r="AB138" i="23"/>
  <c r="AB601" i="23" s="1"/>
  <c r="AB140" i="23"/>
  <c r="AB603" i="23" s="1"/>
  <c r="AB142" i="23"/>
  <c r="AB605" i="23" s="1"/>
  <c r="AB144" i="23"/>
  <c r="AB607" i="23" s="1"/>
  <c r="AB146" i="23"/>
  <c r="AB609" i="23" s="1"/>
  <c r="AB226" i="23"/>
  <c r="AB289" i="23" s="1"/>
  <c r="AB230" i="23"/>
  <c r="AB293" i="23" s="1"/>
  <c r="AB242" i="23"/>
  <c r="AB305" i="23" s="1"/>
  <c r="AB246" i="23"/>
  <c r="AB309" i="23" s="1"/>
  <c r="AB254" i="23"/>
  <c r="AB317" i="23" s="1"/>
  <c r="AB262" i="23"/>
  <c r="AB325" i="23" s="1"/>
  <c r="AB266" i="23"/>
  <c r="AB329" i="23" s="1"/>
  <c r="AB270" i="23"/>
  <c r="AB333" i="23" s="1"/>
  <c r="AB278" i="23"/>
  <c r="AB341" i="23" s="1"/>
  <c r="AB88" i="23"/>
  <c r="AB551" i="23" s="1"/>
  <c r="AB90" i="23"/>
  <c r="AB553" i="23" s="1"/>
  <c r="AB94" i="23"/>
  <c r="AB557" i="23" s="1"/>
  <c r="AB96" i="23"/>
  <c r="AB559" i="23" s="1"/>
  <c r="AB100" i="23"/>
  <c r="AB563" i="23" s="1"/>
  <c r="AB104" i="23"/>
  <c r="AB567" i="23" s="1"/>
  <c r="AB108" i="23"/>
  <c r="AB571" i="23" s="1"/>
  <c r="AB112" i="23"/>
  <c r="AB575" i="23" s="1"/>
  <c r="AB115" i="23"/>
  <c r="AB578" i="23" s="1"/>
  <c r="AB117" i="23"/>
  <c r="AB580" i="23" s="1"/>
  <c r="AB119" i="23"/>
  <c r="AB582" i="23" s="1"/>
  <c r="AB122" i="23"/>
  <c r="AB585" i="23" s="1"/>
  <c r="AB124" i="23"/>
  <c r="AB587" i="23" s="1"/>
  <c r="AB127" i="23"/>
  <c r="AB590" i="23" s="1"/>
  <c r="AB130" i="23"/>
  <c r="AB593" i="23" s="1"/>
  <c r="AB132" i="23"/>
  <c r="AB595" i="23" s="1"/>
  <c r="AB134" i="23"/>
  <c r="AB597" i="23" s="1"/>
  <c r="AB136" i="23"/>
  <c r="AB599" i="23" s="1"/>
  <c r="AB139" i="23"/>
  <c r="AB602" i="23" s="1"/>
  <c r="AB141" i="23"/>
  <c r="AB604" i="23" s="1"/>
  <c r="AB143" i="23"/>
  <c r="AB606" i="23" s="1"/>
  <c r="AB145" i="23"/>
  <c r="AB608" i="23" s="1"/>
  <c r="AB224" i="23"/>
  <c r="AB287" i="23" s="1"/>
  <c r="AB228" i="23"/>
  <c r="AB291" i="23" s="1"/>
  <c r="AB236" i="23"/>
  <c r="AB299" i="23" s="1"/>
  <c r="T88" i="23"/>
  <c r="T551" i="23" s="1"/>
  <c r="T90" i="23"/>
  <c r="T553" i="23" s="1"/>
  <c r="T94" i="23"/>
  <c r="T557" i="23" s="1"/>
  <c r="T96" i="23"/>
  <c r="T559" i="23" s="1"/>
  <c r="T100" i="23"/>
  <c r="T563" i="23" s="1"/>
  <c r="T104" i="23"/>
  <c r="T567" i="23" s="1"/>
  <c r="T108" i="23"/>
  <c r="T571" i="23" s="1"/>
  <c r="T112" i="23"/>
  <c r="T575" i="23" s="1"/>
  <c r="T115" i="23"/>
  <c r="T578" i="23" s="1"/>
  <c r="T117" i="23"/>
  <c r="T580" i="23" s="1"/>
  <c r="T119" i="23"/>
  <c r="T582" i="23" s="1"/>
  <c r="T122" i="23"/>
  <c r="T585" i="23" s="1"/>
  <c r="T124" i="23"/>
  <c r="T587" i="23" s="1"/>
  <c r="T127" i="23"/>
  <c r="T590" i="23" s="1"/>
  <c r="T130" i="23"/>
  <c r="T593" i="23" s="1"/>
  <c r="T132" i="23"/>
  <c r="T595" i="23" s="1"/>
  <c r="T134" i="23"/>
  <c r="T597" i="23" s="1"/>
  <c r="T136" i="23"/>
  <c r="T599" i="23" s="1"/>
  <c r="T139" i="23"/>
  <c r="T602" i="23" s="1"/>
  <c r="T141" i="23"/>
  <c r="T604" i="23" s="1"/>
  <c r="T143" i="23"/>
  <c r="T606" i="23" s="1"/>
  <c r="T145" i="23"/>
  <c r="T608" i="23" s="1"/>
  <c r="T226" i="23"/>
  <c r="T289" i="23" s="1"/>
  <c r="T228" i="23"/>
  <c r="T291" i="23" s="1"/>
  <c r="T234" i="23"/>
  <c r="T297" i="23" s="1"/>
  <c r="T236" i="23"/>
  <c r="T299" i="23" s="1"/>
  <c r="T242" i="23"/>
  <c r="T305" i="23" s="1"/>
  <c r="T254" i="23"/>
  <c r="T317" i="23" s="1"/>
  <c r="T258" i="23"/>
  <c r="T321" i="23" s="1"/>
  <c r="T266" i="23"/>
  <c r="T329" i="23" s="1"/>
  <c r="T270" i="23"/>
  <c r="T333" i="23" s="1"/>
  <c r="T3" i="23"/>
  <c r="T10" i="23"/>
  <c r="T11" i="23" s="1"/>
  <c r="T89" i="23"/>
  <c r="T552" i="23" s="1"/>
  <c r="T91" i="23"/>
  <c r="T554" i="23" s="1"/>
  <c r="T95" i="23"/>
  <c r="T558" i="23" s="1"/>
  <c r="T98" i="23"/>
  <c r="T561" i="23" s="1"/>
  <c r="T102" i="23"/>
  <c r="T565" i="23" s="1"/>
  <c r="T106" i="23"/>
  <c r="T569" i="23" s="1"/>
  <c r="T110" i="23"/>
  <c r="T573" i="23" s="1"/>
  <c r="T114" i="23"/>
  <c r="T577" i="23" s="1"/>
  <c r="T116" i="23"/>
  <c r="T579" i="23" s="1"/>
  <c r="T118" i="23"/>
  <c r="T581" i="23" s="1"/>
  <c r="T120" i="23"/>
  <c r="T583" i="23" s="1"/>
  <c r="T123" i="23"/>
  <c r="T586" i="23" s="1"/>
  <c r="T126" i="23"/>
  <c r="T589" i="23" s="1"/>
  <c r="T128" i="23"/>
  <c r="T591" i="23" s="1"/>
  <c r="T131" i="23"/>
  <c r="T594" i="23" s="1"/>
  <c r="T133" i="23"/>
  <c r="T596" i="23" s="1"/>
  <c r="T135" i="23"/>
  <c r="T598" i="23" s="1"/>
  <c r="T138" i="23"/>
  <c r="T601" i="23" s="1"/>
  <c r="T140" i="23"/>
  <c r="T603" i="23" s="1"/>
  <c r="T142" i="23"/>
  <c r="T605" i="23" s="1"/>
  <c r="T144" i="23"/>
  <c r="T607" i="23" s="1"/>
  <c r="T146" i="23"/>
  <c r="T609" i="23" s="1"/>
  <c r="L88" i="23"/>
  <c r="L551" i="23" s="1"/>
  <c r="L90" i="23"/>
  <c r="L553" i="23" s="1"/>
  <c r="L224" i="23"/>
  <c r="L287" i="23" s="1"/>
  <c r="L228" i="23"/>
  <c r="L291" i="23" s="1"/>
  <c r="L236" i="23"/>
  <c r="L299" i="23" s="1"/>
  <c r="L260" i="23"/>
  <c r="L323" i="23" s="1"/>
  <c r="L268" i="23"/>
  <c r="L331" i="23" s="1"/>
  <c r="L3" i="23"/>
  <c r="L10" i="23"/>
  <c r="L11" i="23" s="1"/>
  <c r="L89" i="23"/>
  <c r="L552" i="23" s="1"/>
  <c r="L91" i="23"/>
  <c r="L554" i="23" s="1"/>
  <c r="L222" i="23"/>
  <c r="L285" i="23" s="1"/>
  <c r="L226" i="23"/>
  <c r="L289" i="23" s="1"/>
  <c r="L230" i="23"/>
  <c r="L293" i="23" s="1"/>
  <c r="L234" i="23"/>
  <c r="L297" i="23" s="1"/>
  <c r="L238" i="23"/>
  <c r="L301" i="23" s="1"/>
  <c r="L254" i="23"/>
  <c r="L317" i="23" s="1"/>
  <c r="L258" i="23"/>
  <c r="L321" i="23" s="1"/>
  <c r="L266" i="23"/>
  <c r="L329" i="23" s="1"/>
  <c r="L270" i="23"/>
  <c r="L333" i="23" s="1"/>
  <c r="L274" i="23"/>
  <c r="L337" i="23" s="1"/>
  <c r="BM99" i="23"/>
  <c r="BM562" i="23" s="1"/>
  <c r="BL99" i="23"/>
  <c r="BL562" i="23" s="1"/>
  <c r="BF99" i="23"/>
  <c r="BF562" i="23" s="1"/>
  <c r="BE99" i="23"/>
  <c r="BE562" i="23" s="1"/>
  <c r="BJ99" i="23"/>
  <c r="BJ562" i="23" s="1"/>
  <c r="BI99" i="23"/>
  <c r="BI562" i="23" s="1"/>
  <c r="BH99" i="23"/>
  <c r="BH562" i="23" s="1"/>
  <c r="BD99" i="23"/>
  <c r="BD562" i="23" s="1"/>
  <c r="AY99" i="23"/>
  <c r="AY562" i="23" s="1"/>
  <c r="AX99" i="23"/>
  <c r="AX562" i="23" s="1"/>
  <c r="AU99" i="23"/>
  <c r="AU562" i="23" s="1"/>
  <c r="AT99" i="23"/>
  <c r="AT562" i="23" s="1"/>
  <c r="BC99" i="23"/>
  <c r="BC562" i="23" s="1"/>
  <c r="BB99" i="23"/>
  <c r="BB562" i="23" s="1"/>
  <c r="BA99" i="23"/>
  <c r="BA562" i="23" s="1"/>
  <c r="AZ99" i="23"/>
  <c r="AZ562" i="23" s="1"/>
  <c r="AW99" i="23"/>
  <c r="AW562" i="23" s="1"/>
  <c r="AV99" i="23"/>
  <c r="AV562" i="23" s="1"/>
  <c r="AP99" i="23"/>
  <c r="AP562" i="23" s="1"/>
  <c r="AO99" i="23"/>
  <c r="AO562" i="23" s="1"/>
  <c r="AL99" i="23"/>
  <c r="AL562" i="23" s="1"/>
  <c r="AK99" i="23"/>
  <c r="AK562" i="23" s="1"/>
  <c r="AH99" i="23"/>
  <c r="AH562" i="23" s="1"/>
  <c r="AG99" i="23"/>
  <c r="AG562" i="23" s="1"/>
  <c r="AE99" i="23"/>
  <c r="AE562" i="23" s="1"/>
  <c r="AB99" i="23"/>
  <c r="AB562" i="23" s="1"/>
  <c r="Z99" i="23"/>
  <c r="Z562" i="23" s="1"/>
  <c r="Y99" i="23"/>
  <c r="Y562" i="23" s="1"/>
  <c r="W99" i="23"/>
  <c r="W562" i="23" s="1"/>
  <c r="T99" i="23"/>
  <c r="T562" i="23" s="1"/>
  <c r="R99" i="23"/>
  <c r="R562" i="23" s="1"/>
  <c r="Q99" i="23"/>
  <c r="Q562" i="23" s="1"/>
  <c r="BG99" i="23"/>
  <c r="BG562" i="23" s="1"/>
  <c r="AS99" i="23"/>
  <c r="AS562" i="23" s="1"/>
  <c r="AR99" i="23"/>
  <c r="AR562" i="23" s="1"/>
  <c r="AQ99" i="23"/>
  <c r="AQ562" i="23" s="1"/>
  <c r="AN99" i="23"/>
  <c r="AN562" i="23" s="1"/>
  <c r="AM99" i="23"/>
  <c r="AM562" i="23" s="1"/>
  <c r="AJ99" i="23"/>
  <c r="AJ562" i="23" s="1"/>
  <c r="AI99" i="23"/>
  <c r="AI562" i="23" s="1"/>
  <c r="AF99" i="23"/>
  <c r="AF562" i="23" s="1"/>
  <c r="AD99" i="23"/>
  <c r="AD562" i="23" s="1"/>
  <c r="AC99" i="23"/>
  <c r="AC562" i="23" s="1"/>
  <c r="AA99" i="23"/>
  <c r="AA562" i="23" s="1"/>
  <c r="X99" i="23"/>
  <c r="X562" i="23" s="1"/>
  <c r="V99" i="23"/>
  <c r="V562" i="23" s="1"/>
  <c r="U99" i="23"/>
  <c r="U562" i="23" s="1"/>
  <c r="S99" i="23"/>
  <c r="S562" i="23" s="1"/>
  <c r="P99" i="23"/>
  <c r="P562" i="23" s="1"/>
  <c r="BK99" i="23"/>
  <c r="BK562" i="23" s="1"/>
  <c r="BO99" i="23"/>
  <c r="BO562" i="23" s="1"/>
  <c r="BP125" i="23"/>
  <c r="BP588" i="23" s="1"/>
  <c r="BJ125" i="23"/>
  <c r="BJ588" i="23" s="1"/>
  <c r="BI125" i="23"/>
  <c r="BI588" i="23" s="1"/>
  <c r="BH125" i="23"/>
  <c r="BH588" i="23" s="1"/>
  <c r="BR125" i="23"/>
  <c r="BR588" i="23" s="1"/>
  <c r="BQ125" i="23"/>
  <c r="BQ588" i="23" s="1"/>
  <c r="BN125" i="23"/>
  <c r="BN588" i="23" s="1"/>
  <c r="BM125" i="23"/>
  <c r="BM588" i="23" s="1"/>
  <c r="BL125" i="23"/>
  <c r="BL588" i="23" s="1"/>
  <c r="BF125" i="23"/>
  <c r="BF588" i="23" s="1"/>
  <c r="BE125" i="23"/>
  <c r="BE588" i="23" s="1"/>
  <c r="BC125" i="23"/>
  <c r="BC588" i="23" s="1"/>
  <c r="BB125" i="23"/>
  <c r="BB588" i="23" s="1"/>
  <c r="BA125" i="23"/>
  <c r="BA588" i="23" s="1"/>
  <c r="AZ125" i="23"/>
  <c r="AZ588" i="23" s="1"/>
  <c r="AW125" i="23"/>
  <c r="AW588" i="23" s="1"/>
  <c r="AV125" i="23"/>
  <c r="AV588" i="23" s="1"/>
  <c r="AS125" i="23"/>
  <c r="AS588" i="23" s="1"/>
  <c r="BD125" i="23"/>
  <c r="BD588" i="23" s="1"/>
  <c r="AY125" i="23"/>
  <c r="AY588" i="23" s="1"/>
  <c r="AX125" i="23"/>
  <c r="AX588" i="23" s="1"/>
  <c r="AU125" i="23"/>
  <c r="AU588" i="23" s="1"/>
  <c r="AT125" i="23"/>
  <c r="AT588" i="23" s="1"/>
  <c r="AR125" i="23"/>
  <c r="AR588" i="23" s="1"/>
  <c r="AQ125" i="23"/>
  <c r="AQ588" i="23" s="1"/>
  <c r="AN125" i="23"/>
  <c r="AN588" i="23" s="1"/>
  <c r="AM125" i="23"/>
  <c r="AM588" i="23" s="1"/>
  <c r="AJ125" i="23"/>
  <c r="AJ588" i="23" s="1"/>
  <c r="AI125" i="23"/>
  <c r="AI588" i="23" s="1"/>
  <c r="AF125" i="23"/>
  <c r="AF588" i="23" s="1"/>
  <c r="AD125" i="23"/>
  <c r="AD588" i="23" s="1"/>
  <c r="AC125" i="23"/>
  <c r="AC588" i="23" s="1"/>
  <c r="AA125" i="23"/>
  <c r="AA588" i="23" s="1"/>
  <c r="X125" i="23"/>
  <c r="X588" i="23" s="1"/>
  <c r="V125" i="23"/>
  <c r="V588" i="23" s="1"/>
  <c r="U125" i="23"/>
  <c r="U588" i="23" s="1"/>
  <c r="S125" i="23"/>
  <c r="S588" i="23" s="1"/>
  <c r="P125" i="23"/>
  <c r="P588" i="23" s="1"/>
  <c r="AP125" i="23"/>
  <c r="AP588" i="23" s="1"/>
  <c r="AO125" i="23"/>
  <c r="AO588" i="23" s="1"/>
  <c r="AL125" i="23"/>
  <c r="AL588" i="23" s="1"/>
  <c r="AK125" i="23"/>
  <c r="AK588" i="23" s="1"/>
  <c r="AH125" i="23"/>
  <c r="AH588" i="23" s="1"/>
  <c r="AG125" i="23"/>
  <c r="AG588" i="23" s="1"/>
  <c r="AE125" i="23"/>
  <c r="AE588" i="23" s="1"/>
  <c r="AB125" i="23"/>
  <c r="AB588" i="23" s="1"/>
  <c r="Z125" i="23"/>
  <c r="Z588" i="23" s="1"/>
  <c r="Y125" i="23"/>
  <c r="Y588" i="23" s="1"/>
  <c r="W125" i="23"/>
  <c r="W588" i="23" s="1"/>
  <c r="T125" i="23"/>
  <c r="T588" i="23" s="1"/>
  <c r="R125" i="23"/>
  <c r="R588" i="23" s="1"/>
  <c r="Q125" i="23"/>
  <c r="Q588" i="23" s="1"/>
  <c r="BG125" i="23"/>
  <c r="BG588" i="23" s="1"/>
  <c r="BK125" i="23"/>
  <c r="BK588" i="23" s="1"/>
  <c r="BO125" i="23"/>
  <c r="BO588" i="23" s="1"/>
  <c r="BC227" i="23"/>
  <c r="BC290" i="23" s="1"/>
  <c r="AM227" i="23"/>
  <c r="AM290" i="23" s="1"/>
  <c r="AH227" i="23"/>
  <c r="AH290" i="23" s="1"/>
  <c r="BO227" i="23"/>
  <c r="BO290" i="23" s="1"/>
  <c r="BB255" i="23"/>
  <c r="BB318" i="23" s="1"/>
  <c r="O255" i="23"/>
  <c r="O318" i="23" s="1"/>
  <c r="P255" i="23"/>
  <c r="P318" i="23" s="1"/>
  <c r="BR97" i="23"/>
  <c r="BR560" i="23" s="1"/>
  <c r="BQ97" i="23"/>
  <c r="BQ560" i="23" s="1"/>
  <c r="BN97" i="23"/>
  <c r="BN560" i="23" s="1"/>
  <c r="BM97" i="23"/>
  <c r="BM560" i="23" s="1"/>
  <c r="BL97" i="23"/>
  <c r="BL560" i="23" s="1"/>
  <c r="BF97" i="23"/>
  <c r="BF560" i="23" s="1"/>
  <c r="BE97" i="23"/>
  <c r="BE560" i="23" s="1"/>
  <c r="BP97" i="23"/>
  <c r="BP560" i="23" s="1"/>
  <c r="BJ97" i="23"/>
  <c r="BJ560" i="23" s="1"/>
  <c r="BI97" i="23"/>
  <c r="BI560" i="23" s="1"/>
  <c r="BH97" i="23"/>
  <c r="BH560" i="23" s="1"/>
  <c r="BD97" i="23"/>
  <c r="BD560" i="23" s="1"/>
  <c r="AY97" i="23"/>
  <c r="AY560" i="23" s="1"/>
  <c r="AX97" i="23"/>
  <c r="AX560" i="23" s="1"/>
  <c r="AU97" i="23"/>
  <c r="AU560" i="23" s="1"/>
  <c r="AT97" i="23"/>
  <c r="AT560" i="23" s="1"/>
  <c r="BC97" i="23"/>
  <c r="BC560" i="23" s="1"/>
  <c r="BB97" i="23"/>
  <c r="BB560" i="23" s="1"/>
  <c r="BA97" i="23"/>
  <c r="BA560" i="23" s="1"/>
  <c r="AZ97" i="23"/>
  <c r="AZ560" i="23" s="1"/>
  <c r="AW97" i="23"/>
  <c r="AW560" i="23" s="1"/>
  <c r="AV97" i="23"/>
  <c r="AV560" i="23" s="1"/>
  <c r="AP97" i="23"/>
  <c r="AP560" i="23" s="1"/>
  <c r="AO97" i="23"/>
  <c r="AO560" i="23" s="1"/>
  <c r="AL97" i="23"/>
  <c r="AL560" i="23" s="1"/>
  <c r="AK97" i="23"/>
  <c r="AK560" i="23" s="1"/>
  <c r="AH97" i="23"/>
  <c r="AH560" i="23" s="1"/>
  <c r="AG97" i="23"/>
  <c r="AG560" i="23" s="1"/>
  <c r="AE97" i="23"/>
  <c r="AE560" i="23" s="1"/>
  <c r="AB97" i="23"/>
  <c r="AB560" i="23" s="1"/>
  <c r="Z97" i="23"/>
  <c r="Z560" i="23" s="1"/>
  <c r="Y97" i="23"/>
  <c r="Y560" i="23" s="1"/>
  <c r="W97" i="23"/>
  <c r="W560" i="23" s="1"/>
  <c r="T97" i="23"/>
  <c r="T560" i="23" s="1"/>
  <c r="R97" i="23"/>
  <c r="R560" i="23" s="1"/>
  <c r="Q97" i="23"/>
  <c r="Q560" i="23" s="1"/>
  <c r="AS97" i="23"/>
  <c r="AS560" i="23" s="1"/>
  <c r="AR97" i="23"/>
  <c r="AR560" i="23" s="1"/>
  <c r="AQ97" i="23"/>
  <c r="AQ560" i="23" s="1"/>
  <c r="AN97" i="23"/>
  <c r="AN560" i="23" s="1"/>
  <c r="AM97" i="23"/>
  <c r="AM560" i="23" s="1"/>
  <c r="AJ97" i="23"/>
  <c r="AJ560" i="23" s="1"/>
  <c r="AI97" i="23"/>
  <c r="AI560" i="23" s="1"/>
  <c r="AF97" i="23"/>
  <c r="AF560" i="23" s="1"/>
  <c r="AD97" i="23"/>
  <c r="AD560" i="23" s="1"/>
  <c r="AC97" i="23"/>
  <c r="AC560" i="23" s="1"/>
  <c r="AA97" i="23"/>
  <c r="AA560" i="23" s="1"/>
  <c r="X97" i="23"/>
  <c r="X560" i="23" s="1"/>
  <c r="V97" i="23"/>
  <c r="V560" i="23" s="1"/>
  <c r="U97" i="23"/>
  <c r="U560" i="23" s="1"/>
  <c r="S97" i="23"/>
  <c r="S560" i="23" s="1"/>
  <c r="P97" i="23"/>
  <c r="P560" i="23" s="1"/>
  <c r="BO97" i="23"/>
  <c r="BO560" i="23" s="1"/>
  <c r="BG97" i="23"/>
  <c r="BG560" i="23" s="1"/>
  <c r="BK97" i="23"/>
  <c r="BK560" i="23" s="1"/>
  <c r="BP113" i="23"/>
  <c r="BP576" i="23" s="1"/>
  <c r="BM113" i="23"/>
  <c r="BM576" i="23" s="1"/>
  <c r="BL113" i="23"/>
  <c r="BL576" i="23" s="1"/>
  <c r="BF113" i="23"/>
  <c r="BF576" i="23" s="1"/>
  <c r="BE113" i="23"/>
  <c r="BE576" i="23" s="1"/>
  <c r="BR113" i="23"/>
  <c r="BR576" i="23" s="1"/>
  <c r="BQ113" i="23"/>
  <c r="BQ576" i="23" s="1"/>
  <c r="BN113" i="23"/>
  <c r="BN576" i="23" s="1"/>
  <c r="BJ113" i="23"/>
  <c r="BJ576" i="23" s="1"/>
  <c r="BI113" i="23"/>
  <c r="BI576" i="23" s="1"/>
  <c r="BH113" i="23"/>
  <c r="BH576" i="23" s="1"/>
  <c r="BD113" i="23"/>
  <c r="BD576" i="23" s="1"/>
  <c r="AY113" i="23"/>
  <c r="AY576" i="23" s="1"/>
  <c r="AX113" i="23"/>
  <c r="AX576" i="23" s="1"/>
  <c r="AU113" i="23"/>
  <c r="AU576" i="23" s="1"/>
  <c r="AT113" i="23"/>
  <c r="AT576" i="23" s="1"/>
  <c r="BC113" i="23"/>
  <c r="BC576" i="23" s="1"/>
  <c r="BB113" i="23"/>
  <c r="BB576" i="23" s="1"/>
  <c r="BA113" i="23"/>
  <c r="BA576" i="23" s="1"/>
  <c r="AZ113" i="23"/>
  <c r="AZ576" i="23" s="1"/>
  <c r="AW113" i="23"/>
  <c r="AW576" i="23" s="1"/>
  <c r="AV113" i="23"/>
  <c r="AV576" i="23" s="1"/>
  <c r="AP113" i="23"/>
  <c r="AP576" i="23" s="1"/>
  <c r="AO113" i="23"/>
  <c r="AO576" i="23" s="1"/>
  <c r="AL113" i="23"/>
  <c r="AL576" i="23" s="1"/>
  <c r="AK113" i="23"/>
  <c r="AK576" i="23" s="1"/>
  <c r="AH113" i="23"/>
  <c r="AH576" i="23" s="1"/>
  <c r="AG113" i="23"/>
  <c r="AG576" i="23" s="1"/>
  <c r="AE113" i="23"/>
  <c r="AE576" i="23" s="1"/>
  <c r="AB113" i="23"/>
  <c r="AB576" i="23" s="1"/>
  <c r="Z113" i="23"/>
  <c r="Z576" i="23" s="1"/>
  <c r="Y113" i="23"/>
  <c r="Y576" i="23" s="1"/>
  <c r="W113" i="23"/>
  <c r="W576" i="23" s="1"/>
  <c r="T113" i="23"/>
  <c r="T576" i="23" s="1"/>
  <c r="R113" i="23"/>
  <c r="R576" i="23" s="1"/>
  <c r="Q113" i="23"/>
  <c r="Q576" i="23" s="1"/>
  <c r="AS113" i="23"/>
  <c r="AS576" i="23" s="1"/>
  <c r="AR113" i="23"/>
  <c r="AR576" i="23" s="1"/>
  <c r="AQ113" i="23"/>
  <c r="AQ576" i="23" s="1"/>
  <c r="AN113" i="23"/>
  <c r="AN576" i="23" s="1"/>
  <c r="AM113" i="23"/>
  <c r="AM576" i="23" s="1"/>
  <c r="AJ113" i="23"/>
  <c r="AJ576" i="23" s="1"/>
  <c r="AI113" i="23"/>
  <c r="AI576" i="23" s="1"/>
  <c r="AF113" i="23"/>
  <c r="AF576" i="23" s="1"/>
  <c r="AD113" i="23"/>
  <c r="AD576" i="23" s="1"/>
  <c r="AC113" i="23"/>
  <c r="AC576" i="23" s="1"/>
  <c r="AA113" i="23"/>
  <c r="AA576" i="23" s="1"/>
  <c r="X113" i="23"/>
  <c r="X576" i="23" s="1"/>
  <c r="V113" i="23"/>
  <c r="V576" i="23" s="1"/>
  <c r="U113" i="23"/>
  <c r="U576" i="23" s="1"/>
  <c r="S113" i="23"/>
  <c r="S576" i="23" s="1"/>
  <c r="P113" i="23"/>
  <c r="P576" i="23" s="1"/>
  <c r="BG113" i="23"/>
  <c r="BG576" i="23" s="1"/>
  <c r="BK113" i="23"/>
  <c r="BK576" i="23" s="1"/>
  <c r="BO113" i="23"/>
  <c r="BO576" i="23" s="1"/>
  <c r="K200" i="23"/>
  <c r="BR271" i="23"/>
  <c r="BR334" i="23" s="1"/>
  <c r="BN271" i="23"/>
  <c r="BN334" i="23" s="1"/>
  <c r="BH271" i="23"/>
  <c r="BH334" i="23" s="1"/>
  <c r="K271" i="23"/>
  <c r="K334" i="23" s="1"/>
  <c r="BM271" i="23"/>
  <c r="BM334" i="23" s="1"/>
  <c r="BL271" i="23"/>
  <c r="BL334" i="23" s="1"/>
  <c r="BC271" i="23"/>
  <c r="BC334" i="23" s="1"/>
  <c r="BB271" i="23"/>
  <c r="BB334" i="23" s="1"/>
  <c r="AW271" i="23"/>
  <c r="AW334" i="23" s="1"/>
  <c r="AT271" i="23"/>
  <c r="AT334" i="23" s="1"/>
  <c r="AY271" i="23"/>
  <c r="AY334" i="23" s="1"/>
  <c r="AV271" i="23"/>
  <c r="AV334" i="23" s="1"/>
  <c r="AO271" i="23"/>
  <c r="AO334" i="23" s="1"/>
  <c r="AN271" i="23"/>
  <c r="AN334" i="23" s="1"/>
  <c r="AG271" i="23"/>
  <c r="AG334" i="23" s="1"/>
  <c r="AE271" i="23"/>
  <c r="AE334" i="23" s="1"/>
  <c r="W271" i="23"/>
  <c r="W334" i="23" s="1"/>
  <c r="V271" i="23"/>
  <c r="V334" i="23" s="1"/>
  <c r="M271" i="23"/>
  <c r="M334" i="23" s="1"/>
  <c r="L271" i="23"/>
  <c r="L334" i="23" s="1"/>
  <c r="AP271" i="23"/>
  <c r="AP334" i="23" s="1"/>
  <c r="AM271" i="23"/>
  <c r="AM334" i="23" s="1"/>
  <c r="AH271" i="23"/>
  <c r="AH334" i="23" s="1"/>
  <c r="AF271" i="23"/>
  <c r="AF334" i="23" s="1"/>
  <c r="AA271" i="23"/>
  <c r="AA334" i="23" s="1"/>
  <c r="Z271" i="23"/>
  <c r="Z334" i="23" s="1"/>
  <c r="T271" i="23"/>
  <c r="T334" i="23" s="1"/>
  <c r="S271" i="23"/>
  <c r="S334" i="23" s="1"/>
  <c r="N271" i="23"/>
  <c r="N334" i="23" s="1"/>
  <c r="BK271" i="23"/>
  <c r="BK334" i="23" s="1"/>
  <c r="BR101" i="23"/>
  <c r="BR564" i="23" s="1"/>
  <c r="BQ101" i="23"/>
  <c r="BQ564" i="23" s="1"/>
  <c r="BN101" i="23"/>
  <c r="BN564" i="23" s="1"/>
  <c r="BP101" i="23"/>
  <c r="BP564" i="23" s="1"/>
  <c r="BM101" i="23"/>
  <c r="BM564" i="23" s="1"/>
  <c r="BL101" i="23"/>
  <c r="BL564" i="23" s="1"/>
  <c r="BH101" i="23"/>
  <c r="BH564" i="23" s="1"/>
  <c r="BJ101" i="23"/>
  <c r="BJ564" i="23" s="1"/>
  <c r="BI101" i="23"/>
  <c r="BI564" i="23" s="1"/>
  <c r="BF101" i="23"/>
  <c r="BF564" i="23" s="1"/>
  <c r="BE101" i="23"/>
  <c r="BE564" i="23" s="1"/>
  <c r="BD101" i="23"/>
  <c r="BD564" i="23" s="1"/>
  <c r="AY101" i="23"/>
  <c r="AY564" i="23" s="1"/>
  <c r="AW101" i="23"/>
  <c r="AW564" i="23" s="1"/>
  <c r="AV101" i="23"/>
  <c r="AV564" i="23" s="1"/>
  <c r="BC101" i="23"/>
  <c r="BC564" i="23" s="1"/>
  <c r="BB101" i="23"/>
  <c r="BB564" i="23" s="1"/>
  <c r="BA101" i="23"/>
  <c r="BA564" i="23" s="1"/>
  <c r="AZ101" i="23"/>
  <c r="AZ564" i="23" s="1"/>
  <c r="AX101" i="23"/>
  <c r="AX564" i="23" s="1"/>
  <c r="AU101" i="23"/>
  <c r="AU564" i="23" s="1"/>
  <c r="AT101" i="23"/>
  <c r="AT564" i="23" s="1"/>
  <c r="AL101" i="23"/>
  <c r="AL564" i="23" s="1"/>
  <c r="AK101" i="23"/>
  <c r="AK564" i="23" s="1"/>
  <c r="AJ101" i="23"/>
  <c r="AJ564" i="23" s="1"/>
  <c r="AI101" i="23"/>
  <c r="AI564" i="23" s="1"/>
  <c r="AF101" i="23"/>
  <c r="AF564" i="23" s="1"/>
  <c r="AD101" i="23"/>
  <c r="AD564" i="23" s="1"/>
  <c r="AC101" i="23"/>
  <c r="AC564" i="23" s="1"/>
  <c r="AA101" i="23"/>
  <c r="AA564" i="23" s="1"/>
  <c r="AS101" i="23"/>
  <c r="AS564" i="23" s="1"/>
  <c r="AR101" i="23"/>
  <c r="AR564" i="23" s="1"/>
  <c r="AQ101" i="23"/>
  <c r="AQ564" i="23" s="1"/>
  <c r="AP101" i="23"/>
  <c r="AP564" i="23" s="1"/>
  <c r="AO101" i="23"/>
  <c r="AO564" i="23" s="1"/>
  <c r="AN101" i="23"/>
  <c r="AN564" i="23" s="1"/>
  <c r="AM101" i="23"/>
  <c r="AM564" i="23" s="1"/>
  <c r="AH101" i="23"/>
  <c r="AH564" i="23" s="1"/>
  <c r="AG101" i="23"/>
  <c r="AG564" i="23" s="1"/>
  <c r="AE101" i="23"/>
  <c r="AE564" i="23" s="1"/>
  <c r="AB101" i="23"/>
  <c r="AB564" i="23" s="1"/>
  <c r="X101" i="23"/>
  <c r="X564" i="23" s="1"/>
  <c r="V101" i="23"/>
  <c r="V564" i="23" s="1"/>
  <c r="U101" i="23"/>
  <c r="U564" i="23" s="1"/>
  <c r="S101" i="23"/>
  <c r="S564" i="23" s="1"/>
  <c r="P101" i="23"/>
  <c r="P564" i="23" s="1"/>
  <c r="BO101" i="23"/>
  <c r="BO564" i="23" s="1"/>
  <c r="Z101" i="23"/>
  <c r="Z564" i="23" s="1"/>
  <c r="Y101" i="23"/>
  <c r="Y564" i="23" s="1"/>
  <c r="W101" i="23"/>
  <c r="W564" i="23" s="1"/>
  <c r="T101" i="23"/>
  <c r="T564" i="23" s="1"/>
  <c r="R101" i="23"/>
  <c r="R564" i="23" s="1"/>
  <c r="Q101" i="23"/>
  <c r="Q564" i="23" s="1"/>
  <c r="BG101" i="23"/>
  <c r="BG564" i="23" s="1"/>
  <c r="BK101" i="23"/>
  <c r="BK564" i="23" s="1"/>
  <c r="BR105" i="23"/>
  <c r="BR568" i="23" s="1"/>
  <c r="BQ105" i="23"/>
  <c r="BQ568" i="23" s="1"/>
  <c r="BN105" i="23"/>
  <c r="BN568" i="23" s="1"/>
  <c r="BP105" i="23"/>
  <c r="BP568" i="23" s="1"/>
  <c r="BM105" i="23"/>
  <c r="BM568" i="23" s="1"/>
  <c r="BL105" i="23"/>
  <c r="BL568" i="23" s="1"/>
  <c r="BH105" i="23"/>
  <c r="BH568" i="23" s="1"/>
  <c r="BJ105" i="23"/>
  <c r="BJ568" i="23" s="1"/>
  <c r="BI105" i="23"/>
  <c r="BI568" i="23" s="1"/>
  <c r="BF105" i="23"/>
  <c r="BF568" i="23" s="1"/>
  <c r="BE105" i="23"/>
  <c r="BE568" i="23" s="1"/>
  <c r="BD105" i="23"/>
  <c r="BD568" i="23" s="1"/>
  <c r="AY105" i="23"/>
  <c r="AY568" i="23" s="1"/>
  <c r="AW105" i="23"/>
  <c r="AW568" i="23" s="1"/>
  <c r="AV105" i="23"/>
  <c r="AV568" i="23" s="1"/>
  <c r="BC105" i="23"/>
  <c r="BC568" i="23" s="1"/>
  <c r="BB105" i="23"/>
  <c r="BB568" i="23" s="1"/>
  <c r="BA105" i="23"/>
  <c r="BA568" i="23" s="1"/>
  <c r="AZ105" i="23"/>
  <c r="AZ568" i="23" s="1"/>
  <c r="AX105" i="23"/>
  <c r="AX568" i="23" s="1"/>
  <c r="AU105" i="23"/>
  <c r="AU568" i="23" s="1"/>
  <c r="AT105" i="23"/>
  <c r="AT568" i="23" s="1"/>
  <c r="AL105" i="23"/>
  <c r="AL568" i="23" s="1"/>
  <c r="AK105" i="23"/>
  <c r="AK568" i="23" s="1"/>
  <c r="AJ105" i="23"/>
  <c r="AJ568" i="23" s="1"/>
  <c r="AI105" i="23"/>
  <c r="AI568" i="23" s="1"/>
  <c r="AF105" i="23"/>
  <c r="AF568" i="23" s="1"/>
  <c r="AD105" i="23"/>
  <c r="AD568" i="23" s="1"/>
  <c r="AC105" i="23"/>
  <c r="AC568" i="23" s="1"/>
  <c r="AA105" i="23"/>
  <c r="AA568" i="23" s="1"/>
  <c r="AS105" i="23"/>
  <c r="AS568" i="23" s="1"/>
  <c r="AR105" i="23"/>
  <c r="AR568" i="23" s="1"/>
  <c r="AQ105" i="23"/>
  <c r="AQ568" i="23" s="1"/>
  <c r="AP105" i="23"/>
  <c r="AP568" i="23" s="1"/>
  <c r="AO105" i="23"/>
  <c r="AO568" i="23" s="1"/>
  <c r="AN105" i="23"/>
  <c r="AN568" i="23" s="1"/>
  <c r="AM105" i="23"/>
  <c r="AM568" i="23" s="1"/>
  <c r="AH105" i="23"/>
  <c r="AH568" i="23" s="1"/>
  <c r="AG105" i="23"/>
  <c r="AG568" i="23" s="1"/>
  <c r="AE105" i="23"/>
  <c r="AE568" i="23" s="1"/>
  <c r="AB105" i="23"/>
  <c r="AB568" i="23" s="1"/>
  <c r="X105" i="23"/>
  <c r="X568" i="23" s="1"/>
  <c r="V105" i="23"/>
  <c r="V568" i="23" s="1"/>
  <c r="U105" i="23"/>
  <c r="U568" i="23" s="1"/>
  <c r="S105" i="23"/>
  <c r="S568" i="23" s="1"/>
  <c r="P105" i="23"/>
  <c r="P568" i="23" s="1"/>
  <c r="BO105" i="23"/>
  <c r="BO568" i="23" s="1"/>
  <c r="Z105" i="23"/>
  <c r="Z568" i="23" s="1"/>
  <c r="Y105" i="23"/>
  <c r="Y568" i="23" s="1"/>
  <c r="W105" i="23"/>
  <c r="W568" i="23" s="1"/>
  <c r="T105" i="23"/>
  <c r="T568" i="23" s="1"/>
  <c r="R105" i="23"/>
  <c r="R568" i="23" s="1"/>
  <c r="Q105" i="23"/>
  <c r="Q568" i="23" s="1"/>
  <c r="BG105" i="23"/>
  <c r="BG568" i="23" s="1"/>
  <c r="BK105" i="23"/>
  <c r="BK568" i="23" s="1"/>
  <c r="BR109" i="23"/>
  <c r="BR572" i="23" s="1"/>
  <c r="BQ109" i="23"/>
  <c r="BQ572" i="23" s="1"/>
  <c r="BN109" i="23"/>
  <c r="BN572" i="23" s="1"/>
  <c r="BP109" i="23"/>
  <c r="BP572" i="23" s="1"/>
  <c r="BM109" i="23"/>
  <c r="BM572" i="23" s="1"/>
  <c r="BL109" i="23"/>
  <c r="BL572" i="23" s="1"/>
  <c r="BH109" i="23"/>
  <c r="BH572" i="23" s="1"/>
  <c r="BJ109" i="23"/>
  <c r="BJ572" i="23" s="1"/>
  <c r="BI109" i="23"/>
  <c r="BI572" i="23" s="1"/>
  <c r="BF109" i="23"/>
  <c r="BF572" i="23" s="1"/>
  <c r="BE109" i="23"/>
  <c r="BE572" i="23" s="1"/>
  <c r="BD109" i="23"/>
  <c r="BD572" i="23" s="1"/>
  <c r="AY109" i="23"/>
  <c r="AY572" i="23" s="1"/>
  <c r="AW109" i="23"/>
  <c r="AW572" i="23" s="1"/>
  <c r="AV109" i="23"/>
  <c r="AV572" i="23" s="1"/>
  <c r="BC109" i="23"/>
  <c r="BC572" i="23" s="1"/>
  <c r="BB109" i="23"/>
  <c r="BB572" i="23" s="1"/>
  <c r="BA109" i="23"/>
  <c r="BA572" i="23" s="1"/>
  <c r="AZ109" i="23"/>
  <c r="AZ572" i="23" s="1"/>
  <c r="AX109" i="23"/>
  <c r="AX572" i="23" s="1"/>
  <c r="AU109" i="23"/>
  <c r="AU572" i="23" s="1"/>
  <c r="AT109" i="23"/>
  <c r="AT572" i="23" s="1"/>
  <c r="AL109" i="23"/>
  <c r="AL572" i="23" s="1"/>
  <c r="AK109" i="23"/>
  <c r="AK572" i="23" s="1"/>
  <c r="AJ109" i="23"/>
  <c r="AJ572" i="23" s="1"/>
  <c r="AI109" i="23"/>
  <c r="AI572" i="23" s="1"/>
  <c r="AF109" i="23"/>
  <c r="AF572" i="23" s="1"/>
  <c r="AD109" i="23"/>
  <c r="AD572" i="23" s="1"/>
  <c r="AC109" i="23"/>
  <c r="AC572" i="23" s="1"/>
  <c r="AA109" i="23"/>
  <c r="AA572" i="23" s="1"/>
  <c r="AS109" i="23"/>
  <c r="AS572" i="23" s="1"/>
  <c r="AR109" i="23"/>
  <c r="AR572" i="23" s="1"/>
  <c r="AQ109" i="23"/>
  <c r="AQ572" i="23" s="1"/>
  <c r="AP109" i="23"/>
  <c r="AP572" i="23" s="1"/>
  <c r="AO109" i="23"/>
  <c r="AO572" i="23" s="1"/>
  <c r="AN109" i="23"/>
  <c r="AN572" i="23" s="1"/>
  <c r="AM109" i="23"/>
  <c r="AM572" i="23" s="1"/>
  <c r="AH109" i="23"/>
  <c r="AH572" i="23" s="1"/>
  <c r="AG109" i="23"/>
  <c r="AG572" i="23" s="1"/>
  <c r="AE109" i="23"/>
  <c r="AE572" i="23" s="1"/>
  <c r="AB109" i="23"/>
  <c r="AB572" i="23" s="1"/>
  <c r="X109" i="23"/>
  <c r="X572" i="23" s="1"/>
  <c r="V109" i="23"/>
  <c r="V572" i="23" s="1"/>
  <c r="U109" i="23"/>
  <c r="U572" i="23" s="1"/>
  <c r="S109" i="23"/>
  <c r="S572" i="23" s="1"/>
  <c r="P109" i="23"/>
  <c r="P572" i="23" s="1"/>
  <c r="BO109" i="23"/>
  <c r="BO572" i="23" s="1"/>
  <c r="Z109" i="23"/>
  <c r="Z572" i="23" s="1"/>
  <c r="Y109" i="23"/>
  <c r="Y572" i="23" s="1"/>
  <c r="W109" i="23"/>
  <c r="W572" i="23" s="1"/>
  <c r="T109" i="23"/>
  <c r="T572" i="23" s="1"/>
  <c r="R109" i="23"/>
  <c r="R572" i="23" s="1"/>
  <c r="Q109" i="23"/>
  <c r="Q572" i="23" s="1"/>
  <c r="BG109" i="23"/>
  <c r="BG572" i="23" s="1"/>
  <c r="BK109" i="23"/>
  <c r="BK572" i="23" s="1"/>
  <c r="BR121" i="23"/>
  <c r="BR584" i="23" s="1"/>
  <c r="BQ121" i="23"/>
  <c r="BQ584" i="23" s="1"/>
  <c r="BN121" i="23"/>
  <c r="BN584" i="23" s="1"/>
  <c r="BP121" i="23"/>
  <c r="BP584" i="23" s="1"/>
  <c r="BM121" i="23"/>
  <c r="BM584" i="23" s="1"/>
  <c r="BL121" i="23"/>
  <c r="BL584" i="23" s="1"/>
  <c r="BH121" i="23"/>
  <c r="BH584" i="23" s="1"/>
  <c r="BJ121" i="23"/>
  <c r="BJ584" i="23" s="1"/>
  <c r="BI121" i="23"/>
  <c r="BI584" i="23" s="1"/>
  <c r="BF121" i="23"/>
  <c r="BF584" i="23" s="1"/>
  <c r="BE121" i="23"/>
  <c r="BE584" i="23" s="1"/>
  <c r="BD121" i="23"/>
  <c r="BD584" i="23" s="1"/>
  <c r="AY121" i="23"/>
  <c r="AY584" i="23" s="1"/>
  <c r="AW121" i="23"/>
  <c r="AW584" i="23" s="1"/>
  <c r="AV121" i="23"/>
  <c r="AV584" i="23" s="1"/>
  <c r="BC121" i="23"/>
  <c r="BC584" i="23" s="1"/>
  <c r="BB121" i="23"/>
  <c r="BB584" i="23" s="1"/>
  <c r="BA121" i="23"/>
  <c r="BA584" i="23" s="1"/>
  <c r="AZ121" i="23"/>
  <c r="AZ584" i="23" s="1"/>
  <c r="AX121" i="23"/>
  <c r="AX584" i="23" s="1"/>
  <c r="AU121" i="23"/>
  <c r="AU584" i="23" s="1"/>
  <c r="AT121" i="23"/>
  <c r="AT584" i="23" s="1"/>
  <c r="AL121" i="23"/>
  <c r="AL584" i="23" s="1"/>
  <c r="AK121" i="23"/>
  <c r="AK584" i="23" s="1"/>
  <c r="AJ121" i="23"/>
  <c r="AJ584" i="23" s="1"/>
  <c r="AI121" i="23"/>
  <c r="AI584" i="23" s="1"/>
  <c r="AF121" i="23"/>
  <c r="AF584" i="23" s="1"/>
  <c r="AD121" i="23"/>
  <c r="AD584" i="23" s="1"/>
  <c r="AC121" i="23"/>
  <c r="AC584" i="23" s="1"/>
  <c r="AA121" i="23"/>
  <c r="AA584" i="23" s="1"/>
  <c r="AS121" i="23"/>
  <c r="AS584" i="23" s="1"/>
  <c r="AR121" i="23"/>
  <c r="AR584" i="23" s="1"/>
  <c r="AQ121" i="23"/>
  <c r="AQ584" i="23" s="1"/>
  <c r="AP121" i="23"/>
  <c r="AP584" i="23" s="1"/>
  <c r="AO121" i="23"/>
  <c r="AO584" i="23" s="1"/>
  <c r="AN121" i="23"/>
  <c r="AN584" i="23" s="1"/>
  <c r="AM121" i="23"/>
  <c r="AM584" i="23" s="1"/>
  <c r="AH121" i="23"/>
  <c r="AH584" i="23" s="1"/>
  <c r="AG121" i="23"/>
  <c r="AG584" i="23" s="1"/>
  <c r="AE121" i="23"/>
  <c r="AE584" i="23" s="1"/>
  <c r="AB121" i="23"/>
  <c r="AB584" i="23" s="1"/>
  <c r="X121" i="23"/>
  <c r="X584" i="23" s="1"/>
  <c r="V121" i="23"/>
  <c r="V584" i="23" s="1"/>
  <c r="U121" i="23"/>
  <c r="U584" i="23" s="1"/>
  <c r="S121" i="23"/>
  <c r="S584" i="23" s="1"/>
  <c r="P121" i="23"/>
  <c r="P584" i="23" s="1"/>
  <c r="BG121" i="23"/>
  <c r="BG584" i="23" s="1"/>
  <c r="BK121" i="23"/>
  <c r="BK584" i="23" s="1"/>
  <c r="Z121" i="23"/>
  <c r="Z584" i="23" s="1"/>
  <c r="Y121" i="23"/>
  <c r="Y584" i="23" s="1"/>
  <c r="W121" i="23"/>
  <c r="W584" i="23" s="1"/>
  <c r="T121" i="23"/>
  <c r="T584" i="23" s="1"/>
  <c r="R121" i="23"/>
  <c r="R584" i="23" s="1"/>
  <c r="Q121" i="23"/>
  <c r="Q584" i="23" s="1"/>
  <c r="BO121" i="23"/>
  <c r="BO584" i="23" s="1"/>
  <c r="BR137" i="23"/>
  <c r="BR600" i="23" s="1"/>
  <c r="BQ137" i="23"/>
  <c r="BQ600" i="23" s="1"/>
  <c r="BN137" i="23"/>
  <c r="BN600" i="23" s="1"/>
  <c r="BP137" i="23"/>
  <c r="BP600" i="23" s="1"/>
  <c r="BM137" i="23"/>
  <c r="BM600" i="23" s="1"/>
  <c r="BL137" i="23"/>
  <c r="BL600" i="23" s="1"/>
  <c r="BH137" i="23"/>
  <c r="BH600" i="23" s="1"/>
  <c r="BJ137" i="23"/>
  <c r="BJ600" i="23" s="1"/>
  <c r="BI137" i="23"/>
  <c r="BI600" i="23" s="1"/>
  <c r="BF137" i="23"/>
  <c r="BF600" i="23" s="1"/>
  <c r="BE137" i="23"/>
  <c r="BE600" i="23" s="1"/>
  <c r="BD137" i="23"/>
  <c r="BD600" i="23" s="1"/>
  <c r="AY137" i="23"/>
  <c r="AY600" i="23" s="1"/>
  <c r="AW137" i="23"/>
  <c r="AW600" i="23" s="1"/>
  <c r="AV137" i="23"/>
  <c r="AV600" i="23" s="1"/>
  <c r="BC137" i="23"/>
  <c r="BC600" i="23" s="1"/>
  <c r="BB137" i="23"/>
  <c r="BB600" i="23" s="1"/>
  <c r="BA137" i="23"/>
  <c r="BA600" i="23" s="1"/>
  <c r="AZ137" i="23"/>
  <c r="AZ600" i="23" s="1"/>
  <c r="AX137" i="23"/>
  <c r="AX600" i="23" s="1"/>
  <c r="AU137" i="23"/>
  <c r="AU600" i="23" s="1"/>
  <c r="AT137" i="23"/>
  <c r="AT600" i="23" s="1"/>
  <c r="AL137" i="23"/>
  <c r="AL600" i="23" s="1"/>
  <c r="AK137" i="23"/>
  <c r="AK600" i="23" s="1"/>
  <c r="AJ137" i="23"/>
  <c r="AJ600" i="23" s="1"/>
  <c r="AI137" i="23"/>
  <c r="AI600" i="23" s="1"/>
  <c r="AF137" i="23"/>
  <c r="AF600" i="23" s="1"/>
  <c r="AD137" i="23"/>
  <c r="AD600" i="23" s="1"/>
  <c r="AC137" i="23"/>
  <c r="AC600" i="23" s="1"/>
  <c r="AS137" i="23"/>
  <c r="AS600" i="23" s="1"/>
  <c r="AR137" i="23"/>
  <c r="AR600" i="23" s="1"/>
  <c r="AQ137" i="23"/>
  <c r="AQ600" i="23" s="1"/>
  <c r="AP137" i="23"/>
  <c r="AP600" i="23" s="1"/>
  <c r="AO137" i="23"/>
  <c r="AO600" i="23" s="1"/>
  <c r="AN137" i="23"/>
  <c r="AN600" i="23" s="1"/>
  <c r="AM137" i="23"/>
  <c r="AM600" i="23" s="1"/>
  <c r="AH137" i="23"/>
  <c r="AH600" i="23" s="1"/>
  <c r="AG137" i="23"/>
  <c r="AG600" i="23" s="1"/>
  <c r="AE137" i="23"/>
  <c r="AE600" i="23" s="1"/>
  <c r="AB137" i="23"/>
  <c r="AB600" i="23" s="1"/>
  <c r="AA137" i="23"/>
  <c r="AA600" i="23" s="1"/>
  <c r="X137" i="23"/>
  <c r="X600" i="23" s="1"/>
  <c r="V137" i="23"/>
  <c r="V600" i="23" s="1"/>
  <c r="U137" i="23"/>
  <c r="U600" i="23" s="1"/>
  <c r="S137" i="23"/>
  <c r="S600" i="23" s="1"/>
  <c r="P137" i="23"/>
  <c r="P600" i="23" s="1"/>
  <c r="BO137" i="23"/>
  <c r="BO600" i="23" s="1"/>
  <c r="Z137" i="23"/>
  <c r="Z600" i="23" s="1"/>
  <c r="Y137" i="23"/>
  <c r="Y600" i="23" s="1"/>
  <c r="W137" i="23"/>
  <c r="W600" i="23" s="1"/>
  <c r="T137" i="23"/>
  <c r="T600" i="23" s="1"/>
  <c r="R137" i="23"/>
  <c r="R600" i="23" s="1"/>
  <c r="Q137" i="23"/>
  <c r="Q600" i="23" s="1"/>
  <c r="BG137" i="23"/>
  <c r="BG600" i="23" s="1"/>
  <c r="BK137" i="23"/>
  <c r="BK600" i="23" s="1"/>
  <c r="BA251" i="23"/>
  <c r="BA314" i="23" s="1"/>
  <c r="AC251" i="23"/>
  <c r="AC314" i="23" s="1"/>
  <c r="R251" i="23"/>
  <c r="R314" i="23" s="1"/>
  <c r="BR259" i="23"/>
  <c r="BR322" i="23" s="1"/>
  <c r="BQ259" i="23"/>
  <c r="BQ322" i="23" s="1"/>
  <c r="K259" i="23"/>
  <c r="K322" i="23" s="1"/>
  <c r="BP259" i="23"/>
  <c r="BP322" i="23" s="1"/>
  <c r="BL259" i="23"/>
  <c r="BL322" i="23" s="1"/>
  <c r="BH259" i="23"/>
  <c r="BH322" i="23" s="1"/>
  <c r="BN259" i="23"/>
  <c r="BN322" i="23" s="1"/>
  <c r="BM259" i="23"/>
  <c r="BM322" i="23" s="1"/>
  <c r="BJ259" i="23"/>
  <c r="BJ322" i="23" s="1"/>
  <c r="BI259" i="23"/>
  <c r="BI322" i="23" s="1"/>
  <c r="BF259" i="23"/>
  <c r="BF322" i="23" s="1"/>
  <c r="BD259" i="23"/>
  <c r="BD322" i="23" s="1"/>
  <c r="BC259" i="23"/>
  <c r="BC322" i="23" s="1"/>
  <c r="BB259" i="23"/>
  <c r="BB322" i="23" s="1"/>
  <c r="BA259" i="23"/>
  <c r="BA322" i="23" s="1"/>
  <c r="AY259" i="23"/>
  <c r="AY322" i="23" s="1"/>
  <c r="AV259" i="23"/>
  <c r="AV322" i="23" s="1"/>
  <c r="BE259" i="23"/>
  <c r="BE322" i="23" s="1"/>
  <c r="AZ259" i="23"/>
  <c r="AZ322" i="23" s="1"/>
  <c r="AX259" i="23"/>
  <c r="AX322" i="23" s="1"/>
  <c r="AW259" i="23"/>
  <c r="AW322" i="23" s="1"/>
  <c r="AU259" i="23"/>
  <c r="AU322" i="23" s="1"/>
  <c r="AT259" i="23"/>
  <c r="AT322" i="23" s="1"/>
  <c r="AR259" i="23"/>
  <c r="AR322" i="23" s="1"/>
  <c r="AQ259" i="23"/>
  <c r="AQ322" i="23" s="1"/>
  <c r="AP259" i="23"/>
  <c r="AP322" i="23" s="1"/>
  <c r="AN259" i="23"/>
  <c r="AN322" i="23" s="1"/>
  <c r="AI259" i="23"/>
  <c r="AI322" i="23" s="1"/>
  <c r="AH259" i="23"/>
  <c r="AH322" i="23" s="1"/>
  <c r="AF259" i="23"/>
  <c r="AF322" i="23" s="1"/>
  <c r="AC259" i="23"/>
  <c r="AC322" i="23" s="1"/>
  <c r="AS259" i="23"/>
  <c r="AS322" i="23" s="1"/>
  <c r="AO259" i="23"/>
  <c r="AO322" i="23" s="1"/>
  <c r="AM259" i="23"/>
  <c r="AM322" i="23" s="1"/>
  <c r="AL259" i="23"/>
  <c r="AL322" i="23" s="1"/>
  <c r="AK259" i="23"/>
  <c r="AK322" i="23" s="1"/>
  <c r="AJ259" i="23"/>
  <c r="AJ322" i="23" s="1"/>
  <c r="AG259" i="23"/>
  <c r="AG322" i="23" s="1"/>
  <c r="AE259" i="23"/>
  <c r="AE322" i="23" s="1"/>
  <c r="AD259" i="23"/>
  <c r="AD322" i="23" s="1"/>
  <c r="AB259" i="23"/>
  <c r="AB322" i="23" s="1"/>
  <c r="AA259" i="23"/>
  <c r="AA322" i="23" s="1"/>
  <c r="Z259" i="23"/>
  <c r="Z322" i="23" s="1"/>
  <c r="X259" i="23"/>
  <c r="X322" i="23" s="1"/>
  <c r="U259" i="23"/>
  <c r="U322" i="23" s="1"/>
  <c r="S259" i="23"/>
  <c r="S322" i="23" s="1"/>
  <c r="R259" i="23"/>
  <c r="R322" i="23" s="1"/>
  <c r="O259" i="23"/>
  <c r="O322" i="23" s="1"/>
  <c r="N259" i="23"/>
  <c r="N322" i="23" s="1"/>
  <c r="M259" i="23"/>
  <c r="M322" i="23" s="1"/>
  <c r="BG259" i="23"/>
  <c r="BG322" i="23" s="1"/>
  <c r="Y259" i="23"/>
  <c r="Y322" i="23" s="1"/>
  <c r="W259" i="23"/>
  <c r="W322" i="23" s="1"/>
  <c r="V259" i="23"/>
  <c r="V322" i="23" s="1"/>
  <c r="T259" i="23"/>
  <c r="T322" i="23" s="1"/>
  <c r="Q259" i="23"/>
  <c r="Q322" i="23" s="1"/>
  <c r="P259" i="23"/>
  <c r="P322" i="23" s="1"/>
  <c r="L259" i="23"/>
  <c r="L322" i="23" s="1"/>
  <c r="BK259" i="23"/>
  <c r="BK322" i="23" s="1"/>
  <c r="BO259" i="23"/>
  <c r="BO322" i="23" s="1"/>
  <c r="K212" i="23"/>
  <c r="BR93" i="23"/>
  <c r="BR556" i="23" s="1"/>
  <c r="BQ93" i="23"/>
  <c r="BQ556" i="23" s="1"/>
  <c r="BN93" i="23"/>
  <c r="BN556" i="23" s="1"/>
  <c r="BP93" i="23"/>
  <c r="BP556" i="23" s="1"/>
  <c r="BM93" i="23"/>
  <c r="BM556" i="23" s="1"/>
  <c r="BL93" i="23"/>
  <c r="BL556" i="23" s="1"/>
  <c r="BH93" i="23"/>
  <c r="BH556" i="23" s="1"/>
  <c r="BJ93" i="23"/>
  <c r="BJ556" i="23" s="1"/>
  <c r="BI93" i="23"/>
  <c r="BI556" i="23" s="1"/>
  <c r="BF93" i="23"/>
  <c r="BF556" i="23" s="1"/>
  <c r="BE93" i="23"/>
  <c r="BE556" i="23" s="1"/>
  <c r="BD93" i="23"/>
  <c r="BD556" i="23" s="1"/>
  <c r="AY93" i="23"/>
  <c r="AY556" i="23" s="1"/>
  <c r="AW93" i="23"/>
  <c r="AW556" i="23" s="1"/>
  <c r="AV93" i="23"/>
  <c r="AV556" i="23" s="1"/>
  <c r="BC93" i="23"/>
  <c r="BC556" i="23" s="1"/>
  <c r="BB93" i="23"/>
  <c r="BB556" i="23" s="1"/>
  <c r="BA93" i="23"/>
  <c r="BA556" i="23" s="1"/>
  <c r="AZ93" i="23"/>
  <c r="AZ556" i="23" s="1"/>
  <c r="AX93" i="23"/>
  <c r="AX556" i="23" s="1"/>
  <c r="AU93" i="23"/>
  <c r="AU556" i="23" s="1"/>
  <c r="AT93" i="23"/>
  <c r="AT556" i="23" s="1"/>
  <c r="AL93" i="23"/>
  <c r="AL556" i="23" s="1"/>
  <c r="AK93" i="23"/>
  <c r="AK556" i="23" s="1"/>
  <c r="AJ93" i="23"/>
  <c r="AJ556" i="23" s="1"/>
  <c r="AI93" i="23"/>
  <c r="AI556" i="23" s="1"/>
  <c r="AF93" i="23"/>
  <c r="AF556" i="23" s="1"/>
  <c r="AD93" i="23"/>
  <c r="AD556" i="23" s="1"/>
  <c r="AC93" i="23"/>
  <c r="AC556" i="23" s="1"/>
  <c r="AA93" i="23"/>
  <c r="AA556" i="23" s="1"/>
  <c r="AS93" i="23"/>
  <c r="AS556" i="23" s="1"/>
  <c r="AR93" i="23"/>
  <c r="AR556" i="23" s="1"/>
  <c r="AQ93" i="23"/>
  <c r="AQ556" i="23" s="1"/>
  <c r="AP93" i="23"/>
  <c r="AP556" i="23" s="1"/>
  <c r="AO93" i="23"/>
  <c r="AO556" i="23" s="1"/>
  <c r="AN93" i="23"/>
  <c r="AN556" i="23" s="1"/>
  <c r="AM93" i="23"/>
  <c r="AM556" i="23" s="1"/>
  <c r="AH93" i="23"/>
  <c r="AH556" i="23" s="1"/>
  <c r="AG93" i="23"/>
  <c r="AG556" i="23" s="1"/>
  <c r="AE93" i="23"/>
  <c r="AE556" i="23" s="1"/>
  <c r="AB93" i="23"/>
  <c r="AB556" i="23" s="1"/>
  <c r="X93" i="23"/>
  <c r="X556" i="23" s="1"/>
  <c r="V93" i="23"/>
  <c r="V556" i="23" s="1"/>
  <c r="U93" i="23"/>
  <c r="U556" i="23" s="1"/>
  <c r="S93" i="23"/>
  <c r="S556" i="23" s="1"/>
  <c r="P93" i="23"/>
  <c r="P556" i="23" s="1"/>
  <c r="BG93" i="23"/>
  <c r="BG556" i="23" s="1"/>
  <c r="BK93" i="23"/>
  <c r="BK556" i="23" s="1"/>
  <c r="Z93" i="23"/>
  <c r="Z556" i="23" s="1"/>
  <c r="Y93" i="23"/>
  <c r="Y556" i="23" s="1"/>
  <c r="W93" i="23"/>
  <c r="W556" i="23" s="1"/>
  <c r="T93" i="23"/>
  <c r="T556" i="23" s="1"/>
  <c r="R93" i="23"/>
  <c r="R556" i="23" s="1"/>
  <c r="Q93" i="23"/>
  <c r="Q556" i="23" s="1"/>
  <c r="BO93" i="23"/>
  <c r="BO556" i="23" s="1"/>
  <c r="BR103" i="23"/>
  <c r="BR566" i="23" s="1"/>
  <c r="BQ103" i="23"/>
  <c r="BQ566" i="23" s="1"/>
  <c r="BN103" i="23"/>
  <c r="BN566" i="23" s="1"/>
  <c r="BP103" i="23"/>
  <c r="BP566" i="23" s="1"/>
  <c r="BM103" i="23"/>
  <c r="BM566" i="23" s="1"/>
  <c r="BL103" i="23"/>
  <c r="BL566" i="23" s="1"/>
  <c r="BH103" i="23"/>
  <c r="BH566" i="23" s="1"/>
  <c r="BJ103" i="23"/>
  <c r="BJ566" i="23" s="1"/>
  <c r="BI103" i="23"/>
  <c r="BI566" i="23" s="1"/>
  <c r="BF103" i="23"/>
  <c r="BF566" i="23" s="1"/>
  <c r="BE103" i="23"/>
  <c r="BE566" i="23" s="1"/>
  <c r="BD103" i="23"/>
  <c r="BD566" i="23" s="1"/>
  <c r="AY103" i="23"/>
  <c r="AY566" i="23" s="1"/>
  <c r="AW103" i="23"/>
  <c r="AW566" i="23" s="1"/>
  <c r="AV103" i="23"/>
  <c r="AV566" i="23" s="1"/>
  <c r="BC103" i="23"/>
  <c r="BC566" i="23" s="1"/>
  <c r="BB103" i="23"/>
  <c r="BB566" i="23" s="1"/>
  <c r="BA103" i="23"/>
  <c r="BA566" i="23" s="1"/>
  <c r="AZ103" i="23"/>
  <c r="AZ566" i="23" s="1"/>
  <c r="AX103" i="23"/>
  <c r="AX566" i="23" s="1"/>
  <c r="AU103" i="23"/>
  <c r="AU566" i="23" s="1"/>
  <c r="AT103" i="23"/>
  <c r="AT566" i="23" s="1"/>
  <c r="AL103" i="23"/>
  <c r="AL566" i="23" s="1"/>
  <c r="AK103" i="23"/>
  <c r="AK566" i="23" s="1"/>
  <c r="AJ103" i="23"/>
  <c r="AJ566" i="23" s="1"/>
  <c r="AI103" i="23"/>
  <c r="AI566" i="23" s="1"/>
  <c r="AF103" i="23"/>
  <c r="AF566" i="23" s="1"/>
  <c r="AD103" i="23"/>
  <c r="AD566" i="23" s="1"/>
  <c r="AC103" i="23"/>
  <c r="AC566" i="23" s="1"/>
  <c r="AA103" i="23"/>
  <c r="AA566" i="23" s="1"/>
  <c r="AS103" i="23"/>
  <c r="AS566" i="23" s="1"/>
  <c r="AR103" i="23"/>
  <c r="AR566" i="23" s="1"/>
  <c r="AQ103" i="23"/>
  <c r="AQ566" i="23" s="1"/>
  <c r="AP103" i="23"/>
  <c r="AP566" i="23" s="1"/>
  <c r="AO103" i="23"/>
  <c r="AO566" i="23" s="1"/>
  <c r="AN103" i="23"/>
  <c r="AN566" i="23" s="1"/>
  <c r="AM103" i="23"/>
  <c r="AM566" i="23" s="1"/>
  <c r="AH103" i="23"/>
  <c r="AH566" i="23" s="1"/>
  <c r="AG103" i="23"/>
  <c r="AG566" i="23" s="1"/>
  <c r="AE103" i="23"/>
  <c r="AE566" i="23" s="1"/>
  <c r="AB103" i="23"/>
  <c r="AB566" i="23" s="1"/>
  <c r="X103" i="23"/>
  <c r="X566" i="23" s="1"/>
  <c r="V103" i="23"/>
  <c r="V566" i="23" s="1"/>
  <c r="U103" i="23"/>
  <c r="U566" i="23" s="1"/>
  <c r="S103" i="23"/>
  <c r="S566" i="23" s="1"/>
  <c r="P103" i="23"/>
  <c r="P566" i="23" s="1"/>
  <c r="BG103" i="23"/>
  <c r="BG566" i="23" s="1"/>
  <c r="BK103" i="23"/>
  <c r="BK566" i="23" s="1"/>
  <c r="Z103" i="23"/>
  <c r="Z566" i="23" s="1"/>
  <c r="Y103" i="23"/>
  <c r="Y566" i="23" s="1"/>
  <c r="W103" i="23"/>
  <c r="W566" i="23" s="1"/>
  <c r="T103" i="23"/>
  <c r="T566" i="23" s="1"/>
  <c r="R103" i="23"/>
  <c r="R566" i="23" s="1"/>
  <c r="Q103" i="23"/>
  <c r="Q566" i="23" s="1"/>
  <c r="BO103" i="23"/>
  <c r="BO566" i="23" s="1"/>
  <c r="BR107" i="23"/>
  <c r="BR570" i="23" s="1"/>
  <c r="BQ107" i="23"/>
  <c r="BQ570" i="23" s="1"/>
  <c r="BN107" i="23"/>
  <c r="BN570" i="23" s="1"/>
  <c r="BP107" i="23"/>
  <c r="BP570" i="23" s="1"/>
  <c r="BM107" i="23"/>
  <c r="BM570" i="23" s="1"/>
  <c r="BL107" i="23"/>
  <c r="BL570" i="23" s="1"/>
  <c r="BH107" i="23"/>
  <c r="BH570" i="23" s="1"/>
  <c r="BJ107" i="23"/>
  <c r="BJ570" i="23" s="1"/>
  <c r="BI107" i="23"/>
  <c r="BI570" i="23" s="1"/>
  <c r="BF107" i="23"/>
  <c r="BF570" i="23" s="1"/>
  <c r="BE107" i="23"/>
  <c r="BE570" i="23" s="1"/>
  <c r="BD107" i="23"/>
  <c r="BD570" i="23" s="1"/>
  <c r="AY107" i="23"/>
  <c r="AY570" i="23" s="1"/>
  <c r="AW107" i="23"/>
  <c r="AW570" i="23" s="1"/>
  <c r="AV107" i="23"/>
  <c r="AV570" i="23" s="1"/>
  <c r="BC107" i="23"/>
  <c r="BC570" i="23" s="1"/>
  <c r="BB107" i="23"/>
  <c r="BB570" i="23" s="1"/>
  <c r="BA107" i="23"/>
  <c r="BA570" i="23" s="1"/>
  <c r="AZ107" i="23"/>
  <c r="AZ570" i="23" s="1"/>
  <c r="AX107" i="23"/>
  <c r="AX570" i="23" s="1"/>
  <c r="AU107" i="23"/>
  <c r="AU570" i="23" s="1"/>
  <c r="AT107" i="23"/>
  <c r="AT570" i="23" s="1"/>
  <c r="AL107" i="23"/>
  <c r="AL570" i="23" s="1"/>
  <c r="AK107" i="23"/>
  <c r="AK570" i="23" s="1"/>
  <c r="AJ107" i="23"/>
  <c r="AJ570" i="23" s="1"/>
  <c r="AI107" i="23"/>
  <c r="AI570" i="23" s="1"/>
  <c r="AF107" i="23"/>
  <c r="AF570" i="23" s="1"/>
  <c r="AD107" i="23"/>
  <c r="AD570" i="23" s="1"/>
  <c r="AC107" i="23"/>
  <c r="AC570" i="23" s="1"/>
  <c r="AA107" i="23"/>
  <c r="AA570" i="23" s="1"/>
  <c r="AS107" i="23"/>
  <c r="AS570" i="23" s="1"/>
  <c r="AR107" i="23"/>
  <c r="AR570" i="23" s="1"/>
  <c r="AQ107" i="23"/>
  <c r="AQ570" i="23" s="1"/>
  <c r="AP107" i="23"/>
  <c r="AP570" i="23" s="1"/>
  <c r="AO107" i="23"/>
  <c r="AO570" i="23" s="1"/>
  <c r="AN107" i="23"/>
  <c r="AN570" i="23" s="1"/>
  <c r="AM107" i="23"/>
  <c r="AM570" i="23" s="1"/>
  <c r="AH107" i="23"/>
  <c r="AH570" i="23" s="1"/>
  <c r="AG107" i="23"/>
  <c r="AG570" i="23" s="1"/>
  <c r="AE107" i="23"/>
  <c r="AE570" i="23" s="1"/>
  <c r="AB107" i="23"/>
  <c r="AB570" i="23" s="1"/>
  <c r="X107" i="23"/>
  <c r="X570" i="23" s="1"/>
  <c r="V107" i="23"/>
  <c r="V570" i="23" s="1"/>
  <c r="U107" i="23"/>
  <c r="U570" i="23" s="1"/>
  <c r="S107" i="23"/>
  <c r="S570" i="23" s="1"/>
  <c r="P107" i="23"/>
  <c r="P570" i="23" s="1"/>
  <c r="BG107" i="23"/>
  <c r="BG570" i="23" s="1"/>
  <c r="BK107" i="23"/>
  <c r="BK570" i="23" s="1"/>
  <c r="Z107" i="23"/>
  <c r="Z570" i="23" s="1"/>
  <c r="Y107" i="23"/>
  <c r="Y570" i="23" s="1"/>
  <c r="W107" i="23"/>
  <c r="W570" i="23" s="1"/>
  <c r="T107" i="23"/>
  <c r="T570" i="23" s="1"/>
  <c r="R107" i="23"/>
  <c r="R570" i="23" s="1"/>
  <c r="Q107" i="23"/>
  <c r="Q570" i="23" s="1"/>
  <c r="BO107" i="23"/>
  <c r="BO570" i="23" s="1"/>
  <c r="BR111" i="23"/>
  <c r="BR574" i="23" s="1"/>
  <c r="BQ111" i="23"/>
  <c r="BQ574" i="23" s="1"/>
  <c r="BN111" i="23"/>
  <c r="BN574" i="23" s="1"/>
  <c r="BP111" i="23"/>
  <c r="BP574" i="23" s="1"/>
  <c r="BM111" i="23"/>
  <c r="BM574" i="23" s="1"/>
  <c r="BL111" i="23"/>
  <c r="BL574" i="23" s="1"/>
  <c r="BH111" i="23"/>
  <c r="BH574" i="23" s="1"/>
  <c r="BJ111" i="23"/>
  <c r="BJ574" i="23" s="1"/>
  <c r="BI111" i="23"/>
  <c r="BI574" i="23" s="1"/>
  <c r="BF111" i="23"/>
  <c r="BF574" i="23" s="1"/>
  <c r="BE111" i="23"/>
  <c r="BE574" i="23" s="1"/>
  <c r="BD111" i="23"/>
  <c r="BD574" i="23" s="1"/>
  <c r="AY111" i="23"/>
  <c r="AY574" i="23" s="1"/>
  <c r="AW111" i="23"/>
  <c r="AW574" i="23" s="1"/>
  <c r="AV111" i="23"/>
  <c r="AV574" i="23" s="1"/>
  <c r="BC111" i="23"/>
  <c r="BC574" i="23" s="1"/>
  <c r="BB111" i="23"/>
  <c r="BB574" i="23" s="1"/>
  <c r="BA111" i="23"/>
  <c r="BA574" i="23" s="1"/>
  <c r="AZ111" i="23"/>
  <c r="AZ574" i="23" s="1"/>
  <c r="AX111" i="23"/>
  <c r="AX574" i="23" s="1"/>
  <c r="AU111" i="23"/>
  <c r="AU574" i="23" s="1"/>
  <c r="AT111" i="23"/>
  <c r="AT574" i="23" s="1"/>
  <c r="AL111" i="23"/>
  <c r="AL574" i="23" s="1"/>
  <c r="AK111" i="23"/>
  <c r="AK574" i="23" s="1"/>
  <c r="AJ111" i="23"/>
  <c r="AJ574" i="23" s="1"/>
  <c r="AI111" i="23"/>
  <c r="AI574" i="23" s="1"/>
  <c r="AF111" i="23"/>
  <c r="AF574" i="23" s="1"/>
  <c r="AD111" i="23"/>
  <c r="AD574" i="23" s="1"/>
  <c r="AC111" i="23"/>
  <c r="AC574" i="23" s="1"/>
  <c r="AA111" i="23"/>
  <c r="AA574" i="23" s="1"/>
  <c r="AS111" i="23"/>
  <c r="AS574" i="23" s="1"/>
  <c r="AR111" i="23"/>
  <c r="AR574" i="23" s="1"/>
  <c r="AQ111" i="23"/>
  <c r="AQ574" i="23" s="1"/>
  <c r="AP111" i="23"/>
  <c r="AP574" i="23" s="1"/>
  <c r="AO111" i="23"/>
  <c r="AO574" i="23" s="1"/>
  <c r="AN111" i="23"/>
  <c r="AN574" i="23" s="1"/>
  <c r="AM111" i="23"/>
  <c r="AM574" i="23" s="1"/>
  <c r="AH111" i="23"/>
  <c r="AH574" i="23" s="1"/>
  <c r="AG111" i="23"/>
  <c r="AG574" i="23" s="1"/>
  <c r="AE111" i="23"/>
  <c r="AE574" i="23" s="1"/>
  <c r="AB111" i="23"/>
  <c r="AB574" i="23" s="1"/>
  <c r="X111" i="23"/>
  <c r="X574" i="23" s="1"/>
  <c r="V111" i="23"/>
  <c r="V574" i="23" s="1"/>
  <c r="U111" i="23"/>
  <c r="U574" i="23" s="1"/>
  <c r="S111" i="23"/>
  <c r="S574" i="23" s="1"/>
  <c r="P111" i="23"/>
  <c r="P574" i="23" s="1"/>
  <c r="BK111" i="23"/>
  <c r="BK574" i="23" s="1"/>
  <c r="BO111" i="23"/>
  <c r="BO574" i="23" s="1"/>
  <c r="Z111" i="23"/>
  <c r="Z574" i="23" s="1"/>
  <c r="Y111" i="23"/>
  <c r="Y574" i="23" s="1"/>
  <c r="W111" i="23"/>
  <c r="W574" i="23" s="1"/>
  <c r="T111" i="23"/>
  <c r="T574" i="23" s="1"/>
  <c r="R111" i="23"/>
  <c r="R574" i="23" s="1"/>
  <c r="Q111" i="23"/>
  <c r="Q574" i="23" s="1"/>
  <c r="BG111" i="23"/>
  <c r="BG574" i="23" s="1"/>
  <c r="BR129" i="23"/>
  <c r="BR592" i="23" s="1"/>
  <c r="BQ129" i="23"/>
  <c r="BQ592" i="23" s="1"/>
  <c r="BN129" i="23"/>
  <c r="BN592" i="23" s="1"/>
  <c r="BP129" i="23"/>
  <c r="BP592" i="23" s="1"/>
  <c r="BM129" i="23"/>
  <c r="BM592" i="23" s="1"/>
  <c r="BL129" i="23"/>
  <c r="BL592" i="23" s="1"/>
  <c r="BH129" i="23"/>
  <c r="BH592" i="23" s="1"/>
  <c r="BJ129" i="23"/>
  <c r="BJ592" i="23" s="1"/>
  <c r="BI129" i="23"/>
  <c r="BI592" i="23" s="1"/>
  <c r="BF129" i="23"/>
  <c r="BF592" i="23" s="1"/>
  <c r="BE129" i="23"/>
  <c r="BE592" i="23" s="1"/>
  <c r="BD129" i="23"/>
  <c r="BD592" i="23" s="1"/>
  <c r="AY129" i="23"/>
  <c r="AY592" i="23" s="1"/>
  <c r="AW129" i="23"/>
  <c r="AW592" i="23" s="1"/>
  <c r="AV129" i="23"/>
  <c r="AV592" i="23" s="1"/>
  <c r="BC129" i="23"/>
  <c r="BC592" i="23" s="1"/>
  <c r="BB129" i="23"/>
  <c r="BB592" i="23" s="1"/>
  <c r="BA129" i="23"/>
  <c r="BA592" i="23" s="1"/>
  <c r="AZ129" i="23"/>
  <c r="AZ592" i="23" s="1"/>
  <c r="AX129" i="23"/>
  <c r="AX592" i="23" s="1"/>
  <c r="AU129" i="23"/>
  <c r="AU592" i="23" s="1"/>
  <c r="AT129" i="23"/>
  <c r="AT592" i="23" s="1"/>
  <c r="AL129" i="23"/>
  <c r="AL592" i="23" s="1"/>
  <c r="AK129" i="23"/>
  <c r="AK592" i="23" s="1"/>
  <c r="AJ129" i="23"/>
  <c r="AJ592" i="23" s="1"/>
  <c r="AI129" i="23"/>
  <c r="AI592" i="23" s="1"/>
  <c r="AF129" i="23"/>
  <c r="AF592" i="23" s="1"/>
  <c r="AD129" i="23"/>
  <c r="AD592" i="23" s="1"/>
  <c r="AC129" i="23"/>
  <c r="AC592" i="23" s="1"/>
  <c r="AS129" i="23"/>
  <c r="AS592" i="23" s="1"/>
  <c r="AR129" i="23"/>
  <c r="AR592" i="23" s="1"/>
  <c r="AQ129" i="23"/>
  <c r="AQ592" i="23" s="1"/>
  <c r="AP129" i="23"/>
  <c r="AP592" i="23" s="1"/>
  <c r="AO129" i="23"/>
  <c r="AO592" i="23" s="1"/>
  <c r="AN129" i="23"/>
  <c r="AN592" i="23" s="1"/>
  <c r="AM129" i="23"/>
  <c r="AM592" i="23" s="1"/>
  <c r="AH129" i="23"/>
  <c r="AH592" i="23" s="1"/>
  <c r="AG129" i="23"/>
  <c r="AG592" i="23" s="1"/>
  <c r="AE129" i="23"/>
  <c r="AE592" i="23" s="1"/>
  <c r="AB129" i="23"/>
  <c r="AB592" i="23" s="1"/>
  <c r="AA129" i="23"/>
  <c r="AA592" i="23" s="1"/>
  <c r="X129" i="23"/>
  <c r="X592" i="23" s="1"/>
  <c r="V129" i="23"/>
  <c r="V592" i="23" s="1"/>
  <c r="U129" i="23"/>
  <c r="U592" i="23" s="1"/>
  <c r="S129" i="23"/>
  <c r="S592" i="23" s="1"/>
  <c r="P129" i="23"/>
  <c r="P592" i="23" s="1"/>
  <c r="BK129" i="23"/>
  <c r="BK592" i="23" s="1"/>
  <c r="BO129" i="23"/>
  <c r="BO592" i="23" s="1"/>
  <c r="Z129" i="23"/>
  <c r="Z592" i="23" s="1"/>
  <c r="Y129" i="23"/>
  <c r="Y592" i="23" s="1"/>
  <c r="W129" i="23"/>
  <c r="W592" i="23" s="1"/>
  <c r="T129" i="23"/>
  <c r="T592" i="23" s="1"/>
  <c r="R129" i="23"/>
  <c r="R592" i="23" s="1"/>
  <c r="Q129" i="23"/>
  <c r="Q592" i="23" s="1"/>
  <c r="BG129" i="23"/>
  <c r="BG592" i="23" s="1"/>
  <c r="K231" i="23"/>
  <c r="K294" i="23" s="1"/>
  <c r="BI231" i="23"/>
  <c r="BI294" i="23" s="1"/>
  <c r="BJ231" i="23"/>
  <c r="BJ294" i="23" s="1"/>
  <c r="AX231" i="23"/>
  <c r="AX294" i="23" s="1"/>
  <c r="BC231" i="23"/>
  <c r="BC294" i="23" s="1"/>
  <c r="AT231" i="23"/>
  <c r="AT294" i="23" s="1"/>
  <c r="AL231" i="23"/>
  <c r="AL294" i="23" s="1"/>
  <c r="AE231" i="23"/>
  <c r="AE294" i="23" s="1"/>
  <c r="AQ231" i="23"/>
  <c r="AQ294" i="23" s="1"/>
  <c r="AH231" i="23"/>
  <c r="AH294" i="23" s="1"/>
  <c r="Y231" i="23"/>
  <c r="Y294" i="23" s="1"/>
  <c r="P231" i="23"/>
  <c r="P294" i="23" s="1"/>
  <c r="BO231" i="23"/>
  <c r="BO294" i="23" s="1"/>
  <c r="S231" i="23"/>
  <c r="S294" i="23" s="1"/>
  <c r="N231" i="23"/>
  <c r="N294" i="23" s="1"/>
  <c r="BP267" i="23"/>
  <c r="BP330" i="23" s="1"/>
  <c r="BM267" i="23"/>
  <c r="BM330" i="23" s="1"/>
  <c r="BH267" i="23"/>
  <c r="BH330" i="23" s="1"/>
  <c r="AZ267" i="23"/>
  <c r="AZ330" i="23" s="1"/>
  <c r="BC267" i="23"/>
  <c r="BC330" i="23" s="1"/>
  <c r="AV267" i="23"/>
  <c r="AV330" i="23" s="1"/>
  <c r="AK267" i="23"/>
  <c r="AK330" i="23" s="1"/>
  <c r="AF267" i="23"/>
  <c r="AF330" i="23" s="1"/>
  <c r="AQ267" i="23"/>
  <c r="AQ330" i="23" s="1"/>
  <c r="AN267" i="23"/>
  <c r="AN330" i="23" s="1"/>
  <c r="Y267" i="23"/>
  <c r="Y330" i="23" s="1"/>
  <c r="V267" i="23"/>
  <c r="V330" i="23" s="1"/>
  <c r="BO267" i="23"/>
  <c r="BO330" i="23" s="1"/>
  <c r="U267" i="23"/>
  <c r="U330" i="23" s="1"/>
  <c r="N267" i="23"/>
  <c r="N330" i="23" s="1"/>
  <c r="BR223" i="23"/>
  <c r="BR286" i="23" s="1"/>
  <c r="BE223" i="23"/>
  <c r="BE286" i="23" s="1"/>
  <c r="BA223" i="23"/>
  <c r="BA286" i="23" s="1"/>
  <c r="AJ223" i="23"/>
  <c r="AJ286" i="23" s="1"/>
  <c r="AQ223" i="23"/>
  <c r="AQ286" i="23" s="1"/>
  <c r="AI223" i="23"/>
  <c r="AI286" i="23" s="1"/>
  <c r="Y223" i="23"/>
  <c r="Y286" i="23" s="1"/>
  <c r="Q223" i="23"/>
  <c r="Q286" i="23" s="1"/>
  <c r="BO223" i="23"/>
  <c r="BO286" i="23" s="1"/>
  <c r="T223" i="23"/>
  <c r="T286" i="23" s="1"/>
  <c r="N223" i="23"/>
  <c r="N286" i="23" s="1"/>
  <c r="BR275" i="23"/>
  <c r="BR338" i="23" s="1"/>
  <c r="BQ275" i="23"/>
  <c r="BQ338" i="23" s="1"/>
  <c r="BI275" i="23"/>
  <c r="BI338" i="23" s="1"/>
  <c r="BN275" i="23"/>
  <c r="BN338" i="23" s="1"/>
  <c r="BF275" i="23"/>
  <c r="BF338" i="23" s="1"/>
  <c r="BE275" i="23"/>
  <c r="BE338" i="23" s="1"/>
  <c r="AX275" i="23"/>
  <c r="AX338" i="23" s="1"/>
  <c r="AW275" i="23"/>
  <c r="AW338" i="23" s="1"/>
  <c r="BB275" i="23"/>
  <c r="BB338" i="23" s="1"/>
  <c r="BA275" i="23"/>
  <c r="BA338" i="23" s="1"/>
  <c r="AS275" i="23"/>
  <c r="AS338" i="23" s="1"/>
  <c r="AM275" i="23"/>
  <c r="AM338" i="23" s="1"/>
  <c r="AJ275" i="23"/>
  <c r="AJ338" i="23" s="1"/>
  <c r="AG275" i="23"/>
  <c r="AG338" i="23" s="1"/>
  <c r="AD275" i="23"/>
  <c r="AD338" i="23" s="1"/>
  <c r="AT275" i="23"/>
  <c r="AT338" i="23" s="1"/>
  <c r="AP275" i="23"/>
  <c r="AP338" i="23" s="1"/>
  <c r="AO275" i="23"/>
  <c r="AO338" i="23" s="1"/>
  <c r="AH275" i="23"/>
  <c r="AH338" i="23" s="1"/>
  <c r="AC275" i="23"/>
  <c r="AC338" i="23" s="1"/>
  <c r="X275" i="23"/>
  <c r="X338" i="23" s="1"/>
  <c r="W275" i="23"/>
  <c r="W338" i="23" s="1"/>
  <c r="P275" i="23"/>
  <c r="P338" i="23" s="1"/>
  <c r="M275" i="23"/>
  <c r="M338" i="23" s="1"/>
  <c r="BO275" i="23"/>
  <c r="BO338" i="23" s="1"/>
  <c r="AA275" i="23"/>
  <c r="AA338" i="23" s="1"/>
  <c r="T275" i="23"/>
  <c r="T338" i="23" s="1"/>
  <c r="S275" i="23"/>
  <c r="S338" i="23" s="1"/>
  <c r="N275" i="23"/>
  <c r="N338" i="23" s="1"/>
  <c r="BG275" i="23"/>
  <c r="BG338" i="23" s="1"/>
  <c r="V219" i="23"/>
  <c r="V282" i="23" s="1"/>
  <c r="BM263" i="23"/>
  <c r="BM326" i="23" s="1"/>
  <c r="BF263" i="23"/>
  <c r="BF326" i="23" s="1"/>
  <c r="BB263" i="23"/>
  <c r="BB326" i="23" s="1"/>
  <c r="AN263" i="23"/>
  <c r="AN326" i="23" s="1"/>
  <c r="AL263" i="23"/>
  <c r="AL326" i="23" s="1"/>
  <c r="V263" i="23"/>
  <c r="V326" i="23" s="1"/>
  <c r="S263" i="23"/>
  <c r="S326" i="23" s="1"/>
  <c r="BO263" i="23"/>
  <c r="BO326" i="23" s="1"/>
  <c r="K92" i="23"/>
  <c r="K555" i="23" s="1"/>
  <c r="BR92" i="23"/>
  <c r="BR555" i="23" s="1"/>
  <c r="BO92" i="23"/>
  <c r="BO555" i="23" s="1"/>
  <c r="BN92" i="23"/>
  <c r="BN555" i="23" s="1"/>
  <c r="BL92" i="23"/>
  <c r="BL555" i="23" s="1"/>
  <c r="BQ92" i="23"/>
  <c r="BQ555" i="23" s="1"/>
  <c r="BP92" i="23"/>
  <c r="BP555" i="23" s="1"/>
  <c r="BM92" i="23"/>
  <c r="BM555" i="23" s="1"/>
  <c r="BI92" i="23"/>
  <c r="BI555" i="23" s="1"/>
  <c r="BG92" i="23"/>
  <c r="BG555" i="23" s="1"/>
  <c r="BF92" i="23"/>
  <c r="BF555" i="23" s="1"/>
  <c r="BD92" i="23"/>
  <c r="BD555" i="23" s="1"/>
  <c r="BK92" i="23"/>
  <c r="BK555" i="23" s="1"/>
  <c r="BJ92" i="23"/>
  <c r="BJ555" i="23" s="1"/>
  <c r="BH92" i="23"/>
  <c r="BH555" i="23" s="1"/>
  <c r="BE92" i="23"/>
  <c r="BE555" i="23" s="1"/>
  <c r="BC92" i="23"/>
  <c r="BC555" i="23" s="1"/>
  <c r="BB92" i="23"/>
  <c r="BB555" i="23" s="1"/>
  <c r="AZ92" i="23"/>
  <c r="AZ555" i="23" s="1"/>
  <c r="AX92" i="23"/>
  <c r="AX555" i="23" s="1"/>
  <c r="AW92" i="23"/>
  <c r="AW555" i="23" s="1"/>
  <c r="AR92" i="23"/>
  <c r="AR555" i="23" s="1"/>
  <c r="AP92" i="23"/>
  <c r="AP555" i="23" s="1"/>
  <c r="BA92" i="23"/>
  <c r="BA555" i="23" s="1"/>
  <c r="AY92" i="23"/>
  <c r="AY555" i="23" s="1"/>
  <c r="AV92" i="23"/>
  <c r="AV555" i="23" s="1"/>
  <c r="AU92" i="23"/>
  <c r="AU555" i="23" s="1"/>
  <c r="AT92" i="23"/>
  <c r="AT555" i="23" s="1"/>
  <c r="AS92" i="23"/>
  <c r="AS555" i="23" s="1"/>
  <c r="AQ92" i="23"/>
  <c r="AQ555" i="23" s="1"/>
  <c r="AO92" i="23"/>
  <c r="AO555" i="23" s="1"/>
  <c r="AM92" i="23"/>
  <c r="AM555" i="23" s="1"/>
  <c r="AJ92" i="23"/>
  <c r="AJ555" i="23" s="1"/>
  <c r="AI92" i="23"/>
  <c r="AI555" i="23" s="1"/>
  <c r="AH92" i="23"/>
  <c r="AH555" i="23" s="1"/>
  <c r="AE92" i="23"/>
  <c r="AE555" i="23" s="1"/>
  <c r="AD92" i="23"/>
  <c r="AD555" i="23" s="1"/>
  <c r="AN92" i="23"/>
  <c r="AN555" i="23" s="1"/>
  <c r="AL92" i="23"/>
  <c r="AL555" i="23" s="1"/>
  <c r="AK92" i="23"/>
  <c r="AK555" i="23" s="1"/>
  <c r="AG92" i="23"/>
  <c r="AG555" i="23" s="1"/>
  <c r="AF92" i="23"/>
  <c r="AF555" i="23" s="1"/>
  <c r="AC92" i="23"/>
  <c r="AC555" i="23" s="1"/>
  <c r="AB92" i="23"/>
  <c r="AB555" i="23" s="1"/>
  <c r="Y92" i="23"/>
  <c r="Y555" i="23" s="1"/>
  <c r="X92" i="23"/>
  <c r="X555" i="23" s="1"/>
  <c r="U92" i="23"/>
  <c r="U555" i="23" s="1"/>
  <c r="T92" i="23"/>
  <c r="T555" i="23" s="1"/>
  <c r="Q92" i="23"/>
  <c r="Q555" i="23" s="1"/>
  <c r="AA92" i="23"/>
  <c r="AA555" i="23" s="1"/>
  <c r="Z92" i="23"/>
  <c r="Z555" i="23" s="1"/>
  <c r="W92" i="23"/>
  <c r="W555" i="23" s="1"/>
  <c r="V92" i="23"/>
  <c r="V555" i="23" s="1"/>
  <c r="S92" i="23"/>
  <c r="S555" i="23" s="1"/>
  <c r="R92" i="23"/>
  <c r="R555" i="23" s="1"/>
  <c r="O92" i="23"/>
  <c r="O555" i="23" s="1"/>
  <c r="M92" i="23"/>
  <c r="M555" i="23" s="1"/>
  <c r="P92" i="23"/>
  <c r="P555" i="23" s="1"/>
  <c r="N92" i="23"/>
  <c r="N555" i="23" s="1"/>
  <c r="L92" i="23"/>
  <c r="L555" i="23" s="1"/>
  <c r="BR229" i="23"/>
  <c r="BR292" i="23" s="1"/>
  <c r="BQ229" i="23"/>
  <c r="BQ292" i="23" s="1"/>
  <c r="BN229" i="23"/>
  <c r="BN292" i="23" s="1"/>
  <c r="BL229" i="23"/>
  <c r="BL292" i="23" s="1"/>
  <c r="BI229" i="23"/>
  <c r="BI292" i="23" s="1"/>
  <c r="BH229" i="23"/>
  <c r="BH292" i="23" s="1"/>
  <c r="AZ229" i="23"/>
  <c r="AZ292" i="23" s="1"/>
  <c r="AY229" i="23"/>
  <c r="AY292" i="23" s="1"/>
  <c r="AT229" i="23"/>
  <c r="AT292" i="23" s="1"/>
  <c r="AS229" i="23"/>
  <c r="AS292" i="23" s="1"/>
  <c r="BB229" i="23"/>
  <c r="BB292" i="23" s="1"/>
  <c r="BA229" i="23"/>
  <c r="BA292" i="23" s="1"/>
  <c r="AR229" i="23"/>
  <c r="AR292" i="23" s="1"/>
  <c r="AP229" i="23"/>
  <c r="AP292" i="23" s="1"/>
  <c r="AK229" i="23"/>
  <c r="AK292" i="23" s="1"/>
  <c r="AG229" i="23"/>
  <c r="AG292" i="23" s="1"/>
  <c r="AB229" i="23"/>
  <c r="AB292" i="23" s="1"/>
  <c r="AO229" i="23"/>
  <c r="AO292" i="23" s="1"/>
  <c r="AI229" i="23"/>
  <c r="AI292" i="23" s="1"/>
  <c r="AH229" i="23"/>
  <c r="AH292" i="23" s="1"/>
  <c r="AA229" i="23"/>
  <c r="AA292" i="23" s="1"/>
  <c r="Z229" i="23"/>
  <c r="Z292" i="23" s="1"/>
  <c r="S229" i="23"/>
  <c r="S292" i="23" s="1"/>
  <c r="R229" i="23"/>
  <c r="R292" i="23" s="1"/>
  <c r="U229" i="23"/>
  <c r="U292" i="23" s="1"/>
  <c r="T229" i="23"/>
  <c r="T292" i="23" s="1"/>
  <c r="N229" i="23"/>
  <c r="N292" i="23" s="1"/>
  <c r="O229" i="23"/>
  <c r="O292" i="23" s="1"/>
  <c r="BK229" i="23"/>
  <c r="BK292" i="23" s="1"/>
  <c r="BO229" i="23"/>
  <c r="BO292" i="23" s="1"/>
  <c r="BR261" i="23"/>
  <c r="BR324" i="23" s="1"/>
  <c r="BN261" i="23"/>
  <c r="BN324" i="23" s="1"/>
  <c r="BI261" i="23"/>
  <c r="BI324" i="23" s="1"/>
  <c r="BC261" i="23"/>
  <c r="BC324" i="23" s="1"/>
  <c r="AS261" i="23"/>
  <c r="AS324" i="23" s="1"/>
  <c r="AZ261" i="23"/>
  <c r="AZ324" i="23" s="1"/>
  <c r="AR261" i="23"/>
  <c r="AR324" i="23" s="1"/>
  <c r="AI261" i="23"/>
  <c r="AI324" i="23" s="1"/>
  <c r="AO261" i="23"/>
  <c r="AO324" i="23" s="1"/>
  <c r="AH261" i="23"/>
  <c r="AH324" i="23" s="1"/>
  <c r="Z261" i="23"/>
  <c r="Z324" i="23" s="1"/>
  <c r="R261" i="23"/>
  <c r="R324" i="23" s="1"/>
  <c r="W261" i="23"/>
  <c r="W324" i="23" s="1"/>
  <c r="N261" i="23"/>
  <c r="N324" i="23" s="1"/>
  <c r="O261" i="23"/>
  <c r="O324" i="23" s="1"/>
  <c r="K277" i="23"/>
  <c r="K340" i="23" s="1"/>
  <c r="BR277" i="23"/>
  <c r="BR340" i="23" s="1"/>
  <c r="BM277" i="23"/>
  <c r="BM340" i="23" s="1"/>
  <c r="BQ277" i="23"/>
  <c r="BQ340" i="23" s="1"/>
  <c r="BP277" i="23"/>
  <c r="BP340" i="23" s="1"/>
  <c r="BN277" i="23"/>
  <c r="BN340" i="23" s="1"/>
  <c r="BE277" i="23"/>
  <c r="BE340" i="23" s="1"/>
  <c r="BL277" i="23"/>
  <c r="BL340" i="23" s="1"/>
  <c r="BJ277" i="23"/>
  <c r="BJ340" i="23" s="1"/>
  <c r="BI277" i="23"/>
  <c r="BI340" i="23" s="1"/>
  <c r="BH277" i="23"/>
  <c r="BH340" i="23" s="1"/>
  <c r="BF277" i="23"/>
  <c r="BF340" i="23" s="1"/>
  <c r="BD277" i="23"/>
  <c r="BD340" i="23" s="1"/>
  <c r="BC277" i="23"/>
  <c r="BC340" i="23" s="1"/>
  <c r="BA277" i="23"/>
  <c r="BA340" i="23" s="1"/>
  <c r="AY277" i="23"/>
  <c r="AY340" i="23" s="1"/>
  <c r="AX277" i="23"/>
  <c r="AX340" i="23" s="1"/>
  <c r="AU277" i="23"/>
  <c r="AU340" i="23" s="1"/>
  <c r="AS277" i="23"/>
  <c r="AS340" i="23" s="1"/>
  <c r="AQ277" i="23"/>
  <c r="AQ340" i="23" s="1"/>
  <c r="BB277" i="23"/>
  <c r="BB340" i="23" s="1"/>
  <c r="AZ277" i="23"/>
  <c r="AZ340" i="23" s="1"/>
  <c r="AW277" i="23"/>
  <c r="AW340" i="23" s="1"/>
  <c r="AV277" i="23"/>
  <c r="AV340" i="23" s="1"/>
  <c r="AT277" i="23"/>
  <c r="AT340" i="23" s="1"/>
  <c r="AR277" i="23"/>
  <c r="AR340" i="23" s="1"/>
  <c r="AP277" i="23"/>
  <c r="AP340" i="23" s="1"/>
  <c r="AN277" i="23"/>
  <c r="AN340" i="23" s="1"/>
  <c r="AK277" i="23"/>
  <c r="AK340" i="23" s="1"/>
  <c r="AJ277" i="23"/>
  <c r="AJ340" i="23" s="1"/>
  <c r="AI277" i="23"/>
  <c r="AI340" i="23" s="1"/>
  <c r="AF277" i="23"/>
  <c r="AF340" i="23" s="1"/>
  <c r="AE277" i="23"/>
  <c r="AE340" i="23" s="1"/>
  <c r="AO277" i="23"/>
  <c r="AO340" i="23" s="1"/>
  <c r="AM277" i="23"/>
  <c r="AM340" i="23" s="1"/>
  <c r="AL277" i="23"/>
  <c r="AL340" i="23" s="1"/>
  <c r="AH277" i="23"/>
  <c r="AH340" i="23" s="1"/>
  <c r="AG277" i="23"/>
  <c r="AG340" i="23" s="1"/>
  <c r="AD277" i="23"/>
  <c r="AD340" i="23" s="1"/>
  <c r="AC277" i="23"/>
  <c r="AC340" i="23" s="1"/>
  <c r="Z277" i="23"/>
  <c r="Z340" i="23" s="1"/>
  <c r="Y277" i="23"/>
  <c r="Y340" i="23" s="1"/>
  <c r="V277" i="23"/>
  <c r="V340" i="23" s="1"/>
  <c r="U277" i="23"/>
  <c r="U340" i="23" s="1"/>
  <c r="R277" i="23"/>
  <c r="R340" i="23" s="1"/>
  <c r="AB277" i="23"/>
  <c r="AB340" i="23" s="1"/>
  <c r="AA277" i="23"/>
  <c r="AA340" i="23" s="1"/>
  <c r="X277" i="23"/>
  <c r="X340" i="23" s="1"/>
  <c r="W277" i="23"/>
  <c r="W340" i="23" s="1"/>
  <c r="T277" i="23"/>
  <c r="T340" i="23" s="1"/>
  <c r="S277" i="23"/>
  <c r="S340" i="23" s="1"/>
  <c r="P277" i="23"/>
  <c r="P340" i="23" s="1"/>
  <c r="N277" i="23"/>
  <c r="N340" i="23" s="1"/>
  <c r="L277" i="23"/>
  <c r="L340" i="23" s="1"/>
  <c r="BK277" i="23"/>
  <c r="BK340" i="23" s="1"/>
  <c r="BO277" i="23"/>
  <c r="BO340" i="23" s="1"/>
  <c r="Q277" i="23"/>
  <c r="Q340" i="23" s="1"/>
  <c r="O277" i="23"/>
  <c r="O340" i="23" s="1"/>
  <c r="M277" i="23"/>
  <c r="M340" i="23" s="1"/>
  <c r="BG277" i="23"/>
  <c r="BG340" i="23" s="1"/>
  <c r="K186" i="23"/>
  <c r="K249" i="23"/>
  <c r="K312" i="23" s="1"/>
  <c r="BQ249" i="23"/>
  <c r="BQ312" i="23" s="1"/>
  <c r="BP249" i="23"/>
  <c r="BP312" i="23" s="1"/>
  <c r="BM249" i="23"/>
  <c r="BM312" i="23" s="1"/>
  <c r="BR249" i="23"/>
  <c r="BR312" i="23" s="1"/>
  <c r="BN249" i="23"/>
  <c r="BN312" i="23" s="1"/>
  <c r="BJ249" i="23"/>
  <c r="BJ312" i="23" s="1"/>
  <c r="BH249" i="23"/>
  <c r="BH312" i="23" s="1"/>
  <c r="BE249" i="23"/>
  <c r="BE312" i="23" s="1"/>
  <c r="BL249" i="23"/>
  <c r="BL312" i="23" s="1"/>
  <c r="BI249" i="23"/>
  <c r="BI312" i="23" s="1"/>
  <c r="BF249" i="23"/>
  <c r="BF312" i="23" s="1"/>
  <c r="BD249" i="23"/>
  <c r="BD312" i="23" s="1"/>
  <c r="BC249" i="23"/>
  <c r="BC312" i="23" s="1"/>
  <c r="AY249" i="23"/>
  <c r="AY312" i="23" s="1"/>
  <c r="AX249" i="23"/>
  <c r="AX312" i="23" s="1"/>
  <c r="AU249" i="23"/>
  <c r="AU312" i="23" s="1"/>
  <c r="AS249" i="23"/>
  <c r="AS312" i="23" s="1"/>
  <c r="AQ249" i="23"/>
  <c r="AQ312" i="23" s="1"/>
  <c r="BB249" i="23"/>
  <c r="BB312" i="23" s="1"/>
  <c r="BA249" i="23"/>
  <c r="BA312" i="23" s="1"/>
  <c r="AZ249" i="23"/>
  <c r="AZ312" i="23" s="1"/>
  <c r="AW249" i="23"/>
  <c r="AW312" i="23" s="1"/>
  <c r="AV249" i="23"/>
  <c r="AV312" i="23" s="1"/>
  <c r="AT249" i="23"/>
  <c r="AT312" i="23" s="1"/>
  <c r="AR249" i="23"/>
  <c r="AR312" i="23" s="1"/>
  <c r="AP249" i="23"/>
  <c r="AP312" i="23" s="1"/>
  <c r="AN249" i="23"/>
  <c r="AN312" i="23" s="1"/>
  <c r="AK249" i="23"/>
  <c r="AK312" i="23" s="1"/>
  <c r="AI249" i="23"/>
  <c r="AI312" i="23" s="1"/>
  <c r="AF249" i="23"/>
  <c r="AF312" i="23" s="1"/>
  <c r="AE249" i="23"/>
  <c r="AE312" i="23" s="1"/>
  <c r="AB249" i="23"/>
  <c r="AB312" i="23" s="1"/>
  <c r="AO249" i="23"/>
  <c r="AO312" i="23" s="1"/>
  <c r="AM249" i="23"/>
  <c r="AM312" i="23" s="1"/>
  <c r="AL249" i="23"/>
  <c r="AL312" i="23" s="1"/>
  <c r="AJ249" i="23"/>
  <c r="AJ312" i="23" s="1"/>
  <c r="AH249" i="23"/>
  <c r="AH312" i="23" s="1"/>
  <c r="AG249" i="23"/>
  <c r="AG312" i="23" s="1"/>
  <c r="AD249" i="23"/>
  <c r="AD312" i="23" s="1"/>
  <c r="AC249" i="23"/>
  <c r="AC312" i="23" s="1"/>
  <c r="Z249" i="23"/>
  <c r="Z312" i="23" s="1"/>
  <c r="Y249" i="23"/>
  <c r="Y312" i="23" s="1"/>
  <c r="V249" i="23"/>
  <c r="V312" i="23" s="1"/>
  <c r="U249" i="23"/>
  <c r="U312" i="23" s="1"/>
  <c r="R249" i="23"/>
  <c r="R312" i="23" s="1"/>
  <c r="Q249" i="23"/>
  <c r="Q312" i="23" s="1"/>
  <c r="AA249" i="23"/>
  <c r="AA312" i="23" s="1"/>
  <c r="X249" i="23"/>
  <c r="X312" i="23" s="1"/>
  <c r="W249" i="23"/>
  <c r="W312" i="23" s="1"/>
  <c r="T249" i="23"/>
  <c r="T312" i="23" s="1"/>
  <c r="S249" i="23"/>
  <c r="S312" i="23" s="1"/>
  <c r="P249" i="23"/>
  <c r="P312" i="23" s="1"/>
  <c r="N249" i="23"/>
  <c r="N312" i="23" s="1"/>
  <c r="L249" i="23"/>
  <c r="L312" i="23" s="1"/>
  <c r="BK249" i="23"/>
  <c r="BK312" i="23" s="1"/>
  <c r="BO249" i="23"/>
  <c r="BO312" i="23" s="1"/>
  <c r="O249" i="23"/>
  <c r="O312" i="23" s="1"/>
  <c r="M249" i="23"/>
  <c r="M312" i="23" s="1"/>
  <c r="BG249" i="23"/>
  <c r="BG312" i="23" s="1"/>
  <c r="BP265" i="23"/>
  <c r="BP328" i="23" s="1"/>
  <c r="BM265" i="23"/>
  <c r="BM328" i="23" s="1"/>
  <c r="BJ265" i="23"/>
  <c r="BJ328" i="23" s="1"/>
  <c r="BH265" i="23"/>
  <c r="BH328" i="23" s="1"/>
  <c r="BI265" i="23"/>
  <c r="BI328" i="23" s="1"/>
  <c r="BF265" i="23"/>
  <c r="BF328" i="23" s="1"/>
  <c r="AY265" i="23"/>
  <c r="AY328" i="23" s="1"/>
  <c r="AX265" i="23"/>
  <c r="AX328" i="23" s="1"/>
  <c r="AQ265" i="23"/>
  <c r="AQ328" i="23" s="1"/>
  <c r="BB265" i="23"/>
  <c r="BB328" i="23" s="1"/>
  <c r="AW265" i="23"/>
  <c r="AW328" i="23" s="1"/>
  <c r="AV265" i="23"/>
  <c r="AV328" i="23" s="1"/>
  <c r="AP265" i="23"/>
  <c r="AP328" i="23" s="1"/>
  <c r="AN265" i="23"/>
  <c r="AN328" i="23" s="1"/>
  <c r="AF265" i="23"/>
  <c r="AF328" i="23" s="1"/>
  <c r="AE265" i="23"/>
  <c r="AE328" i="23" s="1"/>
  <c r="AL265" i="23"/>
  <c r="AL328" i="23" s="1"/>
  <c r="AJ265" i="23"/>
  <c r="AJ328" i="23" s="1"/>
  <c r="AD265" i="23"/>
  <c r="AD328" i="23" s="1"/>
  <c r="AC265" i="23"/>
  <c r="AC328" i="23" s="1"/>
  <c r="V265" i="23"/>
  <c r="V328" i="23" s="1"/>
  <c r="U265" i="23"/>
  <c r="U328" i="23" s="1"/>
  <c r="AB265" i="23"/>
  <c r="AB328" i="23" s="1"/>
  <c r="AA265" i="23"/>
  <c r="AA328" i="23" s="1"/>
  <c r="T265" i="23"/>
  <c r="T328" i="23" s="1"/>
  <c r="S265" i="23"/>
  <c r="S328" i="23" s="1"/>
  <c r="L265" i="23"/>
  <c r="L328" i="23" s="1"/>
  <c r="BK265" i="23"/>
  <c r="BK328" i="23" s="1"/>
  <c r="M265" i="23"/>
  <c r="M328" i="23" s="1"/>
  <c r="BG265" i="23"/>
  <c r="BG328" i="23" s="1"/>
  <c r="K253" i="23"/>
  <c r="K316" i="23" s="1"/>
  <c r="BP253" i="23"/>
  <c r="BP316" i="23" s="1"/>
  <c r="BJ253" i="23"/>
  <c r="BJ316" i="23" s="1"/>
  <c r="BD253" i="23"/>
  <c r="BD316" i="23" s="1"/>
  <c r="AU253" i="23"/>
  <c r="AU316" i="23" s="1"/>
  <c r="BA253" i="23"/>
  <c r="BA316" i="23" s="1"/>
  <c r="AT253" i="23"/>
  <c r="AT316" i="23" s="1"/>
  <c r="AK253" i="23"/>
  <c r="AK316" i="23" s="1"/>
  <c r="AB253" i="23"/>
  <c r="AB316" i="23" s="1"/>
  <c r="AJ253" i="23"/>
  <c r="AJ316" i="23" s="1"/>
  <c r="AC253" i="23"/>
  <c r="AC316" i="23" s="1"/>
  <c r="U253" i="23"/>
  <c r="U316" i="23" s="1"/>
  <c r="X253" i="23"/>
  <c r="X316" i="23" s="1"/>
  <c r="P253" i="23"/>
  <c r="P316" i="23" s="1"/>
  <c r="BO253" i="23"/>
  <c r="BO316" i="23" s="1"/>
  <c r="K269" i="23"/>
  <c r="K332" i="23" s="1"/>
  <c r="BR269" i="23"/>
  <c r="BR332" i="23" s="1"/>
  <c r="BQ269" i="23"/>
  <c r="BQ332" i="23" s="1"/>
  <c r="BM269" i="23"/>
  <c r="BM332" i="23" s="1"/>
  <c r="BP269" i="23"/>
  <c r="BP332" i="23" s="1"/>
  <c r="BN269" i="23"/>
  <c r="BN332" i="23" s="1"/>
  <c r="BL269" i="23"/>
  <c r="BL332" i="23" s="1"/>
  <c r="BE269" i="23"/>
  <c r="BE332" i="23" s="1"/>
  <c r="BJ269" i="23"/>
  <c r="BJ332" i="23" s="1"/>
  <c r="BI269" i="23"/>
  <c r="BI332" i="23" s="1"/>
  <c r="BH269" i="23"/>
  <c r="BH332" i="23" s="1"/>
  <c r="BF269" i="23"/>
  <c r="BF332" i="23" s="1"/>
  <c r="BD269" i="23"/>
  <c r="BD332" i="23" s="1"/>
  <c r="BC269" i="23"/>
  <c r="BC332" i="23" s="1"/>
  <c r="AY269" i="23"/>
  <c r="AY332" i="23" s="1"/>
  <c r="AX269" i="23"/>
  <c r="AX332" i="23" s="1"/>
  <c r="AU269" i="23"/>
  <c r="AU332" i="23" s="1"/>
  <c r="AS269" i="23"/>
  <c r="AS332" i="23" s="1"/>
  <c r="AQ269" i="23"/>
  <c r="AQ332" i="23" s="1"/>
  <c r="BB269" i="23"/>
  <c r="BB332" i="23" s="1"/>
  <c r="BA269" i="23"/>
  <c r="BA332" i="23" s="1"/>
  <c r="AZ269" i="23"/>
  <c r="AZ332" i="23" s="1"/>
  <c r="AW269" i="23"/>
  <c r="AW332" i="23" s="1"/>
  <c r="AV269" i="23"/>
  <c r="AV332" i="23" s="1"/>
  <c r="AT269" i="23"/>
  <c r="AT332" i="23" s="1"/>
  <c r="AR269" i="23"/>
  <c r="AR332" i="23" s="1"/>
  <c r="AP269" i="23"/>
  <c r="AP332" i="23" s="1"/>
  <c r="AN269" i="23"/>
  <c r="AN332" i="23" s="1"/>
  <c r="AK269" i="23"/>
  <c r="AK332" i="23" s="1"/>
  <c r="AI269" i="23"/>
  <c r="AI332" i="23" s="1"/>
  <c r="AF269" i="23"/>
  <c r="AF332" i="23" s="1"/>
  <c r="AE269" i="23"/>
  <c r="AE332" i="23" s="1"/>
  <c r="AO269" i="23"/>
  <c r="AO332" i="23" s="1"/>
  <c r="AM269" i="23"/>
  <c r="AM332" i="23" s="1"/>
  <c r="AL269" i="23"/>
  <c r="AL332" i="23" s="1"/>
  <c r="AJ269" i="23"/>
  <c r="AJ332" i="23" s="1"/>
  <c r="AH269" i="23"/>
  <c r="AH332" i="23" s="1"/>
  <c r="AG269" i="23"/>
  <c r="AG332" i="23" s="1"/>
  <c r="AD269" i="23"/>
  <c r="AD332" i="23" s="1"/>
  <c r="AC269" i="23"/>
  <c r="AC332" i="23" s="1"/>
  <c r="Z269" i="23"/>
  <c r="Z332" i="23" s="1"/>
  <c r="Y269" i="23"/>
  <c r="Y332" i="23" s="1"/>
  <c r="V269" i="23"/>
  <c r="V332" i="23" s="1"/>
  <c r="U269" i="23"/>
  <c r="U332" i="23" s="1"/>
  <c r="R269" i="23"/>
  <c r="R332" i="23" s="1"/>
  <c r="Q269" i="23"/>
  <c r="Q332" i="23" s="1"/>
  <c r="AB269" i="23"/>
  <c r="AB332" i="23" s="1"/>
  <c r="AA269" i="23"/>
  <c r="AA332" i="23" s="1"/>
  <c r="X269" i="23"/>
  <c r="X332" i="23" s="1"/>
  <c r="W269" i="23"/>
  <c r="W332" i="23" s="1"/>
  <c r="T269" i="23"/>
  <c r="T332" i="23" s="1"/>
  <c r="S269" i="23"/>
  <c r="S332" i="23" s="1"/>
  <c r="P269" i="23"/>
  <c r="P332" i="23" s="1"/>
  <c r="N269" i="23"/>
  <c r="N332" i="23" s="1"/>
  <c r="L269" i="23"/>
  <c r="L332" i="23" s="1"/>
  <c r="BK269" i="23"/>
  <c r="BK332" i="23" s="1"/>
  <c r="BO269" i="23"/>
  <c r="BO332" i="23" s="1"/>
  <c r="O269" i="23"/>
  <c r="O332" i="23" s="1"/>
  <c r="M269" i="23"/>
  <c r="M332" i="23" s="1"/>
  <c r="BG269" i="23"/>
  <c r="BG332" i="23" s="1"/>
  <c r="BM225" i="23"/>
  <c r="BM288" i="23" s="1"/>
  <c r="BH225" i="23"/>
  <c r="BH288" i="23" s="1"/>
  <c r="BF225" i="23"/>
  <c r="BF288" i="23" s="1"/>
  <c r="AY225" i="23"/>
  <c r="AY288" i="23" s="1"/>
  <c r="AS225" i="23"/>
  <c r="AS288" i="23" s="1"/>
  <c r="AW225" i="23"/>
  <c r="AW288" i="23" s="1"/>
  <c r="AN225" i="23"/>
  <c r="AN288" i="23" s="1"/>
  <c r="AF225" i="23"/>
  <c r="AF288" i="23" s="1"/>
  <c r="AM225" i="23"/>
  <c r="AM288" i="23" s="1"/>
  <c r="AD225" i="23"/>
  <c r="AD288" i="23" s="1"/>
  <c r="U225" i="23"/>
  <c r="U288" i="23" s="1"/>
  <c r="AA225" i="23"/>
  <c r="AA288" i="23" s="1"/>
  <c r="S225" i="23"/>
  <c r="S288" i="23" s="1"/>
  <c r="BK225" i="23"/>
  <c r="BK288" i="23" s="1"/>
  <c r="BG225" i="23"/>
  <c r="BG288" i="23" s="1"/>
  <c r="BQ257" i="23"/>
  <c r="BQ320" i="23" s="1"/>
  <c r="BP257" i="23"/>
  <c r="BP320" i="23" s="1"/>
  <c r="BN257" i="23"/>
  <c r="BN320" i="23" s="1"/>
  <c r="BJ257" i="23"/>
  <c r="BJ320" i="23" s="1"/>
  <c r="BL257" i="23"/>
  <c r="BL320" i="23" s="1"/>
  <c r="BI257" i="23"/>
  <c r="BI320" i="23" s="1"/>
  <c r="BC257" i="23"/>
  <c r="BC320" i="23" s="1"/>
  <c r="AY257" i="23"/>
  <c r="AY320" i="23" s="1"/>
  <c r="AS257" i="23"/>
  <c r="AS320" i="23" s="1"/>
  <c r="AQ257" i="23"/>
  <c r="AQ320" i="23" s="1"/>
  <c r="AZ257" i="23"/>
  <c r="AZ320" i="23" s="1"/>
  <c r="AW257" i="23"/>
  <c r="AW320" i="23" s="1"/>
  <c r="AR257" i="23"/>
  <c r="AR320" i="23" s="1"/>
  <c r="AP257" i="23"/>
  <c r="AP320" i="23" s="1"/>
  <c r="AI257" i="23"/>
  <c r="AI320" i="23" s="1"/>
  <c r="AF257" i="23"/>
  <c r="AF320" i="23" s="1"/>
  <c r="AO257" i="23"/>
  <c r="AO320" i="23" s="1"/>
  <c r="AM257" i="23"/>
  <c r="AM320" i="23" s="1"/>
  <c r="AH257" i="23"/>
  <c r="AH320" i="23" s="1"/>
  <c r="AG257" i="23"/>
  <c r="AG320" i="23" s="1"/>
  <c r="Z257" i="23"/>
  <c r="Z320" i="23" s="1"/>
  <c r="Y257" i="23"/>
  <c r="Y320" i="23" s="1"/>
  <c r="R257" i="23"/>
  <c r="R320" i="23" s="1"/>
  <c r="Q257" i="23"/>
  <c r="Q320" i="23" s="1"/>
  <c r="W257" i="23"/>
  <c r="W320" i="23" s="1"/>
  <c r="T257" i="23"/>
  <c r="T320" i="23" s="1"/>
  <c r="N257" i="23"/>
  <c r="N320" i="23" s="1"/>
  <c r="L257" i="23"/>
  <c r="L320" i="23" s="1"/>
  <c r="O257" i="23"/>
  <c r="O320" i="23" s="1"/>
  <c r="M257" i="23"/>
  <c r="M320" i="23" s="1"/>
  <c r="K273" i="23"/>
  <c r="K336" i="23" s="1"/>
  <c r="BE273" i="23"/>
  <c r="BE336" i="23" s="1"/>
  <c r="AU273" i="23"/>
  <c r="AU336" i="23" s="1"/>
  <c r="AT273" i="23"/>
  <c r="AT336" i="23" s="1"/>
  <c r="AO273" i="23"/>
  <c r="AO336" i="23" s="1"/>
  <c r="Z273" i="23"/>
  <c r="Z336" i="23" s="1"/>
  <c r="W273" i="23"/>
  <c r="W336" i="23" s="1"/>
  <c r="Q273" i="23"/>
  <c r="Q336" i="23" s="1"/>
  <c r="K239" i="23"/>
  <c r="K302" i="23" s="1"/>
  <c r="BF239" i="23"/>
  <c r="BF302" i="23" s="1"/>
  <c r="BD239" i="23"/>
  <c r="BD302" i="23" s="1"/>
  <c r="BA239" i="23"/>
  <c r="BA302" i="23" s="1"/>
  <c r="AY239" i="23"/>
  <c r="AY302" i="23" s="1"/>
  <c r="AZ239" i="23"/>
  <c r="AZ302" i="23" s="1"/>
  <c r="AX239" i="23"/>
  <c r="AX302" i="23" s="1"/>
  <c r="AI239" i="23"/>
  <c r="AI302" i="23" s="1"/>
  <c r="AG239" i="23"/>
  <c r="AG302" i="23" s="1"/>
  <c r="S239" i="23"/>
  <c r="S302" i="23" s="1"/>
  <c r="AL239" i="23"/>
  <c r="AL302" i="23" s="1"/>
  <c r="X239" i="23"/>
  <c r="X302" i="23" s="1"/>
  <c r="V239" i="23"/>
  <c r="V302" i="23" s="1"/>
  <c r="BO239" i="23"/>
  <c r="BO302" i="23" s="1"/>
  <c r="Q239" i="23"/>
  <c r="Q302" i="23" s="1"/>
  <c r="K241" i="23"/>
  <c r="K304" i="23" s="1"/>
  <c r="BR241" i="23"/>
  <c r="BR304" i="23" s="1"/>
  <c r="BI241" i="23"/>
  <c r="BI304" i="23" s="1"/>
  <c r="BF241" i="23"/>
  <c r="BF304" i="23" s="1"/>
  <c r="BM241" i="23"/>
  <c r="BM304" i="23" s="1"/>
  <c r="BJ241" i="23"/>
  <c r="BJ304" i="23" s="1"/>
  <c r="BC241" i="23"/>
  <c r="BC304" i="23" s="1"/>
  <c r="BA241" i="23"/>
  <c r="BA304" i="23" s="1"/>
  <c r="AU241" i="23"/>
  <c r="AU304" i="23" s="1"/>
  <c r="AT241" i="23"/>
  <c r="AT304" i="23" s="1"/>
  <c r="AN241" i="23"/>
  <c r="AN304" i="23" s="1"/>
  <c r="AZ241" i="23"/>
  <c r="AZ304" i="23" s="1"/>
  <c r="AS241" i="23"/>
  <c r="AS304" i="23" s="1"/>
  <c r="AQ241" i="23"/>
  <c r="AQ304" i="23" s="1"/>
  <c r="AK241" i="23"/>
  <c r="AK304" i="23" s="1"/>
  <c r="AI241" i="23"/>
  <c r="AI304" i="23" s="1"/>
  <c r="AC241" i="23"/>
  <c r="AC304" i="23" s="1"/>
  <c r="AA241" i="23"/>
  <c r="AA304" i="23" s="1"/>
  <c r="U241" i="23"/>
  <c r="U304" i="23" s="1"/>
  <c r="S241" i="23"/>
  <c r="S304" i="23" s="1"/>
  <c r="AH241" i="23"/>
  <c r="AH304" i="23" s="1"/>
  <c r="AF241" i="23"/>
  <c r="AF304" i="23" s="1"/>
  <c r="Z241" i="23"/>
  <c r="Z304" i="23" s="1"/>
  <c r="X241" i="23"/>
  <c r="X304" i="23" s="1"/>
  <c r="R241" i="23"/>
  <c r="R304" i="23" s="1"/>
  <c r="P241" i="23"/>
  <c r="P304" i="23" s="1"/>
  <c r="BG241" i="23"/>
  <c r="BG304" i="23" s="1"/>
  <c r="BO241" i="23"/>
  <c r="BO304" i="23" s="1"/>
  <c r="M241" i="23"/>
  <c r="M304" i="23" s="1"/>
  <c r="BK241" i="23"/>
  <c r="BK304" i="23" s="1"/>
  <c r="BA243" i="23"/>
  <c r="BA306" i="23" s="1"/>
  <c r="X243" i="23"/>
  <c r="X306" i="23" s="1"/>
  <c r="K247" i="23"/>
  <c r="K310" i="23" s="1"/>
  <c r="BQ247" i="23"/>
  <c r="BQ310" i="23" s="1"/>
  <c r="BN247" i="23"/>
  <c r="BN310" i="23" s="1"/>
  <c r="BR247" i="23"/>
  <c r="BR310" i="23" s="1"/>
  <c r="BP247" i="23"/>
  <c r="BP310" i="23" s="1"/>
  <c r="BL247" i="23"/>
  <c r="BL310" i="23" s="1"/>
  <c r="BI247" i="23"/>
  <c r="BI310" i="23" s="1"/>
  <c r="BF247" i="23"/>
  <c r="BF310" i="23" s="1"/>
  <c r="BD247" i="23"/>
  <c r="BD310" i="23" s="1"/>
  <c r="BB247" i="23"/>
  <c r="BB310" i="23" s="1"/>
  <c r="BM247" i="23"/>
  <c r="BM310" i="23" s="1"/>
  <c r="BJ247" i="23"/>
  <c r="BJ310" i="23" s="1"/>
  <c r="BH247" i="23"/>
  <c r="BH310" i="23" s="1"/>
  <c r="BE247" i="23"/>
  <c r="BE310" i="23" s="1"/>
  <c r="BC247" i="23"/>
  <c r="BC310" i="23" s="1"/>
  <c r="BA247" i="23"/>
  <c r="BA310" i="23" s="1"/>
  <c r="AY247" i="23"/>
  <c r="AY310" i="23" s="1"/>
  <c r="AW247" i="23"/>
  <c r="AW310" i="23" s="1"/>
  <c r="AU247" i="23"/>
  <c r="AU310" i="23" s="1"/>
  <c r="AT247" i="23"/>
  <c r="AT310" i="23" s="1"/>
  <c r="AR247" i="23"/>
  <c r="AR310" i="23" s="1"/>
  <c r="AP247" i="23"/>
  <c r="AP310" i="23" s="1"/>
  <c r="AN247" i="23"/>
  <c r="AN310" i="23" s="1"/>
  <c r="AZ247" i="23"/>
  <c r="AZ310" i="23" s="1"/>
  <c r="AX247" i="23"/>
  <c r="AX310" i="23" s="1"/>
  <c r="AV247" i="23"/>
  <c r="AV310" i="23" s="1"/>
  <c r="AS247" i="23"/>
  <c r="AS310" i="23" s="1"/>
  <c r="AQ247" i="23"/>
  <c r="AQ310" i="23" s="1"/>
  <c r="AO247" i="23"/>
  <c r="AO310" i="23" s="1"/>
  <c r="AM247" i="23"/>
  <c r="AM310" i="23" s="1"/>
  <c r="AK247" i="23"/>
  <c r="AK310" i="23" s="1"/>
  <c r="AI247" i="23"/>
  <c r="AI310" i="23" s="1"/>
  <c r="AG247" i="23"/>
  <c r="AG310" i="23" s="1"/>
  <c r="AE247" i="23"/>
  <c r="AE310" i="23" s="1"/>
  <c r="AC247" i="23"/>
  <c r="AC310" i="23" s="1"/>
  <c r="AA247" i="23"/>
  <c r="AA310" i="23" s="1"/>
  <c r="Y247" i="23"/>
  <c r="Y310" i="23" s="1"/>
  <c r="W247" i="23"/>
  <c r="W310" i="23" s="1"/>
  <c r="U247" i="23"/>
  <c r="U310" i="23" s="1"/>
  <c r="S247" i="23"/>
  <c r="S310" i="23" s="1"/>
  <c r="AL247" i="23"/>
  <c r="AL310" i="23" s="1"/>
  <c r="AJ247" i="23"/>
  <c r="AJ310" i="23" s="1"/>
  <c r="AH247" i="23"/>
  <c r="AH310" i="23" s="1"/>
  <c r="AF247" i="23"/>
  <c r="AF310" i="23" s="1"/>
  <c r="AD247" i="23"/>
  <c r="AD310" i="23" s="1"/>
  <c r="AB247" i="23"/>
  <c r="AB310" i="23" s="1"/>
  <c r="Z247" i="23"/>
  <c r="Z310" i="23" s="1"/>
  <c r="X247" i="23"/>
  <c r="X310" i="23" s="1"/>
  <c r="V247" i="23"/>
  <c r="V310" i="23" s="1"/>
  <c r="T247" i="23"/>
  <c r="T310" i="23" s="1"/>
  <c r="R247" i="23"/>
  <c r="R310" i="23" s="1"/>
  <c r="P247" i="23"/>
  <c r="P310" i="23" s="1"/>
  <c r="N247" i="23"/>
  <c r="N310" i="23" s="1"/>
  <c r="L247" i="23"/>
  <c r="L310" i="23" s="1"/>
  <c r="BG247" i="23"/>
  <c r="BG310" i="23" s="1"/>
  <c r="BO247" i="23"/>
  <c r="BO310" i="23" s="1"/>
  <c r="Q247" i="23"/>
  <c r="Q310" i="23" s="1"/>
  <c r="O247" i="23"/>
  <c r="O310" i="23" s="1"/>
  <c r="M247" i="23"/>
  <c r="M310" i="23" s="1"/>
  <c r="BK247" i="23"/>
  <c r="BK310" i="23" s="1"/>
  <c r="K170" i="23"/>
  <c r="K233" i="23"/>
  <c r="K296" i="23" s="1"/>
  <c r="BQ233" i="23"/>
  <c r="BQ296" i="23" s="1"/>
  <c r="BN233" i="23"/>
  <c r="BN296" i="23" s="1"/>
  <c r="BR233" i="23"/>
  <c r="BR296" i="23" s="1"/>
  <c r="BP233" i="23"/>
  <c r="BP296" i="23" s="1"/>
  <c r="BL233" i="23"/>
  <c r="BL296" i="23" s="1"/>
  <c r="BI233" i="23"/>
  <c r="BI296" i="23" s="1"/>
  <c r="BF233" i="23"/>
  <c r="BF296" i="23" s="1"/>
  <c r="BD233" i="23"/>
  <c r="BD296" i="23" s="1"/>
  <c r="BB233" i="23"/>
  <c r="BB296" i="23" s="1"/>
  <c r="BM233" i="23"/>
  <c r="BM296" i="23" s="1"/>
  <c r="BJ233" i="23"/>
  <c r="BJ296" i="23" s="1"/>
  <c r="BH233" i="23"/>
  <c r="BH296" i="23" s="1"/>
  <c r="BE233" i="23"/>
  <c r="BE296" i="23" s="1"/>
  <c r="BC233" i="23"/>
  <c r="BC296" i="23" s="1"/>
  <c r="BA233" i="23"/>
  <c r="BA296" i="23" s="1"/>
  <c r="AY233" i="23"/>
  <c r="AY296" i="23" s="1"/>
  <c r="AW233" i="23"/>
  <c r="AW296" i="23" s="1"/>
  <c r="AU233" i="23"/>
  <c r="AU296" i="23" s="1"/>
  <c r="AT233" i="23"/>
  <c r="AT296" i="23" s="1"/>
  <c r="AR233" i="23"/>
  <c r="AR296" i="23" s="1"/>
  <c r="AP233" i="23"/>
  <c r="AP296" i="23" s="1"/>
  <c r="AN233" i="23"/>
  <c r="AN296" i="23" s="1"/>
  <c r="AZ233" i="23"/>
  <c r="AZ296" i="23" s="1"/>
  <c r="AX233" i="23"/>
  <c r="AX296" i="23" s="1"/>
  <c r="AV233" i="23"/>
  <c r="AV296" i="23" s="1"/>
  <c r="AS233" i="23"/>
  <c r="AS296" i="23" s="1"/>
  <c r="AQ233" i="23"/>
  <c r="AQ296" i="23" s="1"/>
  <c r="AO233" i="23"/>
  <c r="AO296" i="23" s="1"/>
  <c r="AM233" i="23"/>
  <c r="AM296" i="23" s="1"/>
  <c r="AL233" i="23"/>
  <c r="AL296" i="23" s="1"/>
  <c r="AK233" i="23"/>
  <c r="AK296" i="23" s="1"/>
  <c r="AI233" i="23"/>
  <c r="AI296" i="23" s="1"/>
  <c r="AG233" i="23"/>
  <c r="AG296" i="23" s="1"/>
  <c r="AE233" i="23"/>
  <c r="AE296" i="23" s="1"/>
  <c r="AC233" i="23"/>
  <c r="AC296" i="23" s="1"/>
  <c r="AA233" i="23"/>
  <c r="AA296" i="23" s="1"/>
  <c r="Y233" i="23"/>
  <c r="Y296" i="23" s="1"/>
  <c r="W233" i="23"/>
  <c r="W296" i="23" s="1"/>
  <c r="U233" i="23"/>
  <c r="U296" i="23" s="1"/>
  <c r="S233" i="23"/>
  <c r="S296" i="23" s="1"/>
  <c r="AJ233" i="23"/>
  <c r="AJ296" i="23" s="1"/>
  <c r="AH233" i="23"/>
  <c r="AH296" i="23" s="1"/>
  <c r="AF233" i="23"/>
  <c r="AF296" i="23" s="1"/>
  <c r="AD233" i="23"/>
  <c r="AD296" i="23" s="1"/>
  <c r="AB233" i="23"/>
  <c r="AB296" i="23" s="1"/>
  <c r="Z233" i="23"/>
  <c r="Z296" i="23" s="1"/>
  <c r="X233" i="23"/>
  <c r="X296" i="23" s="1"/>
  <c r="V233" i="23"/>
  <c r="V296" i="23" s="1"/>
  <c r="T233" i="23"/>
  <c r="T296" i="23" s="1"/>
  <c r="R233" i="23"/>
  <c r="R296" i="23" s="1"/>
  <c r="P233" i="23"/>
  <c r="P296" i="23" s="1"/>
  <c r="N233" i="23"/>
  <c r="N296" i="23" s="1"/>
  <c r="L233" i="23"/>
  <c r="L296" i="23" s="1"/>
  <c r="BG233" i="23"/>
  <c r="BG296" i="23" s="1"/>
  <c r="BO233" i="23"/>
  <c r="BO296" i="23" s="1"/>
  <c r="Q233" i="23"/>
  <c r="Q296" i="23" s="1"/>
  <c r="O233" i="23"/>
  <c r="O296" i="23" s="1"/>
  <c r="M233" i="23"/>
  <c r="M296" i="23" s="1"/>
  <c r="BK233" i="23"/>
  <c r="BK296" i="23" s="1"/>
  <c r="BQ235" i="23"/>
  <c r="BQ298" i="23" s="1"/>
  <c r="BL235" i="23"/>
  <c r="BL298" i="23" s="1"/>
  <c r="BB235" i="23"/>
  <c r="BB298" i="23" s="1"/>
  <c r="BE235" i="23"/>
  <c r="BE298" i="23" s="1"/>
  <c r="AW235" i="23"/>
  <c r="AW298" i="23" s="1"/>
  <c r="AP235" i="23"/>
  <c r="AP298" i="23" s="1"/>
  <c r="AV235" i="23"/>
  <c r="AV298" i="23" s="1"/>
  <c r="AM235" i="23"/>
  <c r="AM298" i="23" s="1"/>
  <c r="AG235" i="23"/>
  <c r="AG298" i="23" s="1"/>
  <c r="Y235" i="23"/>
  <c r="Y298" i="23" s="1"/>
  <c r="AJ235" i="23"/>
  <c r="AJ298" i="23" s="1"/>
  <c r="AB235" i="23"/>
  <c r="AB298" i="23" s="1"/>
  <c r="T235" i="23"/>
  <c r="T298" i="23" s="1"/>
  <c r="L235" i="23"/>
  <c r="L298" i="23" s="1"/>
  <c r="O235" i="23"/>
  <c r="O298" i="23" s="1"/>
  <c r="BQ237" i="23"/>
  <c r="BQ300" i="23" s="1"/>
  <c r="BN237" i="23"/>
  <c r="BN300" i="23" s="1"/>
  <c r="K237" i="23"/>
  <c r="K300" i="23" s="1"/>
  <c r="BR237" i="23"/>
  <c r="BR300" i="23" s="1"/>
  <c r="BP237" i="23"/>
  <c r="BP300" i="23" s="1"/>
  <c r="BL237" i="23"/>
  <c r="BL300" i="23" s="1"/>
  <c r="BI237" i="23"/>
  <c r="BI300" i="23" s="1"/>
  <c r="BF237" i="23"/>
  <c r="BF300" i="23" s="1"/>
  <c r="BD237" i="23"/>
  <c r="BD300" i="23" s="1"/>
  <c r="BB237" i="23"/>
  <c r="BB300" i="23" s="1"/>
  <c r="BM237" i="23"/>
  <c r="BM300" i="23" s="1"/>
  <c r="BJ237" i="23"/>
  <c r="BJ300" i="23" s="1"/>
  <c r="BH237" i="23"/>
  <c r="BH300" i="23" s="1"/>
  <c r="BE237" i="23"/>
  <c r="BE300" i="23" s="1"/>
  <c r="BC237" i="23"/>
  <c r="BC300" i="23" s="1"/>
  <c r="BA237" i="23"/>
  <c r="BA300" i="23" s="1"/>
  <c r="AY237" i="23"/>
  <c r="AY300" i="23" s="1"/>
  <c r="AW237" i="23"/>
  <c r="AW300" i="23" s="1"/>
  <c r="AU237" i="23"/>
  <c r="AU300" i="23" s="1"/>
  <c r="AT237" i="23"/>
  <c r="AT300" i="23" s="1"/>
  <c r="AR237" i="23"/>
  <c r="AR300" i="23" s="1"/>
  <c r="AP237" i="23"/>
  <c r="AP300" i="23" s="1"/>
  <c r="AN237" i="23"/>
  <c r="AN300" i="23" s="1"/>
  <c r="AZ237" i="23"/>
  <c r="AZ300" i="23" s="1"/>
  <c r="AX237" i="23"/>
  <c r="AX300" i="23" s="1"/>
  <c r="AV237" i="23"/>
  <c r="AV300" i="23" s="1"/>
  <c r="AS237" i="23"/>
  <c r="AS300" i="23" s="1"/>
  <c r="AQ237" i="23"/>
  <c r="AQ300" i="23" s="1"/>
  <c r="AO237" i="23"/>
  <c r="AO300" i="23" s="1"/>
  <c r="AM237" i="23"/>
  <c r="AM300" i="23" s="1"/>
  <c r="AK237" i="23"/>
  <c r="AK300" i="23" s="1"/>
  <c r="AI237" i="23"/>
  <c r="AI300" i="23" s="1"/>
  <c r="AG237" i="23"/>
  <c r="AG300" i="23" s="1"/>
  <c r="AE237" i="23"/>
  <c r="AE300" i="23" s="1"/>
  <c r="AC237" i="23"/>
  <c r="AC300" i="23" s="1"/>
  <c r="AA237" i="23"/>
  <c r="AA300" i="23" s="1"/>
  <c r="Y237" i="23"/>
  <c r="Y300" i="23" s="1"/>
  <c r="W237" i="23"/>
  <c r="W300" i="23" s="1"/>
  <c r="U237" i="23"/>
  <c r="U300" i="23" s="1"/>
  <c r="S237" i="23"/>
  <c r="S300" i="23" s="1"/>
  <c r="AL237" i="23"/>
  <c r="AL300" i="23" s="1"/>
  <c r="AJ237" i="23"/>
  <c r="AJ300" i="23" s="1"/>
  <c r="AH237" i="23"/>
  <c r="AH300" i="23" s="1"/>
  <c r="AF237" i="23"/>
  <c r="AF300" i="23" s="1"/>
  <c r="AD237" i="23"/>
  <c r="AD300" i="23" s="1"/>
  <c r="AB237" i="23"/>
  <c r="AB300" i="23" s="1"/>
  <c r="Z237" i="23"/>
  <c r="Z300" i="23" s="1"/>
  <c r="X237" i="23"/>
  <c r="X300" i="23" s="1"/>
  <c r="V237" i="23"/>
  <c r="V300" i="23" s="1"/>
  <c r="T237" i="23"/>
  <c r="T300" i="23" s="1"/>
  <c r="R237" i="23"/>
  <c r="R300" i="23" s="1"/>
  <c r="P237" i="23"/>
  <c r="P300" i="23" s="1"/>
  <c r="N237" i="23"/>
  <c r="N300" i="23" s="1"/>
  <c r="L237" i="23"/>
  <c r="L300" i="23" s="1"/>
  <c r="BG237" i="23"/>
  <c r="BG300" i="23" s="1"/>
  <c r="BO237" i="23"/>
  <c r="BO300" i="23" s="1"/>
  <c r="Q237" i="23"/>
  <c r="Q300" i="23" s="1"/>
  <c r="O237" i="23"/>
  <c r="O300" i="23" s="1"/>
  <c r="M237" i="23"/>
  <c r="M300" i="23" s="1"/>
  <c r="BK237" i="23"/>
  <c r="BK300" i="23" s="1"/>
  <c r="BQ245" i="23"/>
  <c r="BQ308" i="23" s="1"/>
  <c r="BN245" i="23"/>
  <c r="BN308" i="23" s="1"/>
  <c r="K245" i="23"/>
  <c r="K308" i="23" s="1"/>
  <c r="BR245" i="23"/>
  <c r="BR308" i="23" s="1"/>
  <c r="BP245" i="23"/>
  <c r="BP308" i="23" s="1"/>
  <c r="BL245" i="23"/>
  <c r="BL308" i="23" s="1"/>
  <c r="BI245" i="23"/>
  <c r="BI308" i="23" s="1"/>
  <c r="BF245" i="23"/>
  <c r="BF308" i="23" s="1"/>
  <c r="BD245" i="23"/>
  <c r="BD308" i="23" s="1"/>
  <c r="BB245" i="23"/>
  <c r="BB308" i="23" s="1"/>
  <c r="BM245" i="23"/>
  <c r="BM308" i="23" s="1"/>
  <c r="BJ245" i="23"/>
  <c r="BJ308" i="23" s="1"/>
  <c r="BH245" i="23"/>
  <c r="BH308" i="23" s="1"/>
  <c r="BE245" i="23"/>
  <c r="BE308" i="23" s="1"/>
  <c r="BC245" i="23"/>
  <c r="BC308" i="23" s="1"/>
  <c r="BA245" i="23"/>
  <c r="BA308" i="23" s="1"/>
  <c r="AY245" i="23"/>
  <c r="AY308" i="23" s="1"/>
  <c r="AW245" i="23"/>
  <c r="AW308" i="23" s="1"/>
  <c r="AU245" i="23"/>
  <c r="AU308" i="23" s="1"/>
  <c r="AT245" i="23"/>
  <c r="AT308" i="23" s="1"/>
  <c r="AR245" i="23"/>
  <c r="AR308" i="23" s="1"/>
  <c r="AP245" i="23"/>
  <c r="AP308" i="23" s="1"/>
  <c r="AN245" i="23"/>
  <c r="AN308" i="23" s="1"/>
  <c r="AZ245" i="23"/>
  <c r="AZ308" i="23" s="1"/>
  <c r="AX245" i="23"/>
  <c r="AX308" i="23" s="1"/>
  <c r="AV245" i="23"/>
  <c r="AV308" i="23" s="1"/>
  <c r="AS245" i="23"/>
  <c r="AS308" i="23" s="1"/>
  <c r="AQ245" i="23"/>
  <c r="AQ308" i="23" s="1"/>
  <c r="AO245" i="23"/>
  <c r="AO308" i="23" s="1"/>
  <c r="AM245" i="23"/>
  <c r="AM308" i="23" s="1"/>
  <c r="AK245" i="23"/>
  <c r="AK308" i="23" s="1"/>
  <c r="AI245" i="23"/>
  <c r="AI308" i="23" s="1"/>
  <c r="AG245" i="23"/>
  <c r="AG308" i="23" s="1"/>
  <c r="AE245" i="23"/>
  <c r="AE308" i="23" s="1"/>
  <c r="AC245" i="23"/>
  <c r="AC308" i="23" s="1"/>
  <c r="AA245" i="23"/>
  <c r="AA308" i="23" s="1"/>
  <c r="Y245" i="23"/>
  <c r="Y308" i="23" s="1"/>
  <c r="W245" i="23"/>
  <c r="W308" i="23" s="1"/>
  <c r="U245" i="23"/>
  <c r="U308" i="23" s="1"/>
  <c r="S245" i="23"/>
  <c r="S308" i="23" s="1"/>
  <c r="AL245" i="23"/>
  <c r="AL308" i="23" s="1"/>
  <c r="AJ245" i="23"/>
  <c r="AJ308" i="23" s="1"/>
  <c r="AH245" i="23"/>
  <c r="AH308" i="23" s="1"/>
  <c r="AF245" i="23"/>
  <c r="AF308" i="23" s="1"/>
  <c r="AD245" i="23"/>
  <c r="AD308" i="23" s="1"/>
  <c r="AB245" i="23"/>
  <c r="AB308" i="23" s="1"/>
  <c r="Z245" i="23"/>
  <c r="Z308" i="23" s="1"/>
  <c r="X245" i="23"/>
  <c r="X308" i="23" s="1"/>
  <c r="V245" i="23"/>
  <c r="V308" i="23" s="1"/>
  <c r="T245" i="23"/>
  <c r="T308" i="23" s="1"/>
  <c r="R245" i="23"/>
  <c r="R308" i="23" s="1"/>
  <c r="P245" i="23"/>
  <c r="P308" i="23" s="1"/>
  <c r="N245" i="23"/>
  <c r="N308" i="23" s="1"/>
  <c r="L245" i="23"/>
  <c r="L308" i="23" s="1"/>
  <c r="BG245" i="23"/>
  <c r="BG308" i="23" s="1"/>
  <c r="BO245" i="23"/>
  <c r="BO308" i="23" s="1"/>
  <c r="Q245" i="23"/>
  <c r="Q308" i="23" s="1"/>
  <c r="O245" i="23"/>
  <c r="O308" i="23" s="1"/>
  <c r="M245" i="23"/>
  <c r="M308" i="23" s="1"/>
  <c r="BK245" i="23"/>
  <c r="BK308" i="23" s="1"/>
  <c r="BS10" i="23"/>
  <c r="BS3" i="23"/>
  <c r="CD10" i="23"/>
  <c r="CD3" i="23"/>
  <c r="CC10" i="23"/>
  <c r="CC3" i="23"/>
  <c r="CB10" i="23"/>
  <c r="CB3" i="23"/>
  <c r="CA10" i="23"/>
  <c r="CA3" i="23"/>
  <c r="BZ10" i="23"/>
  <c r="BZ3" i="23"/>
  <c r="BY10" i="23"/>
  <c r="BY3" i="23"/>
  <c r="BX10" i="23"/>
  <c r="BX3" i="23"/>
  <c r="BW10" i="23"/>
  <c r="BW3" i="23"/>
  <c r="BV10" i="23"/>
  <c r="BV3" i="23"/>
  <c r="BU10" i="23"/>
  <c r="BU3" i="23"/>
  <c r="BT10" i="23"/>
  <c r="BT3" i="23"/>
  <c r="H27" i="19" l="1"/>
  <c r="I27" i="19"/>
  <c r="Z195" i="23"/>
  <c r="K162" i="23"/>
  <c r="S193" i="23"/>
  <c r="T231" i="23"/>
  <c r="T294" i="23" s="1"/>
  <c r="Q231" i="23"/>
  <c r="Q294" i="23" s="1"/>
  <c r="AI231" i="23"/>
  <c r="AI294" i="23" s="1"/>
  <c r="AF231" i="23"/>
  <c r="AF294" i="23" s="1"/>
  <c r="AU231" i="23"/>
  <c r="AU294" i="23" s="1"/>
  <c r="AY231" i="23"/>
  <c r="AY294" i="23" s="1"/>
  <c r="BL231" i="23"/>
  <c r="BL294" i="23" s="1"/>
  <c r="AG187" i="23"/>
  <c r="AO230" i="23"/>
  <c r="AO293" i="23" s="1"/>
  <c r="Y230" i="23"/>
  <c r="Y293" i="23" s="1"/>
  <c r="M230" i="23"/>
  <c r="M293" i="23" s="1"/>
  <c r="Z230" i="23"/>
  <c r="Z293" i="23" s="1"/>
  <c r="AS220" i="23"/>
  <c r="AS283" i="23" s="1"/>
  <c r="AK230" i="23"/>
  <c r="AK293" i="23" s="1"/>
  <c r="V220" i="23"/>
  <c r="V283" i="23" s="1"/>
  <c r="AA220" i="23"/>
  <c r="AA283" i="23" s="1"/>
  <c r="AA278" i="23"/>
  <c r="AA341" i="23" s="1"/>
  <c r="AE278" i="23"/>
  <c r="AE341" i="23" s="1"/>
  <c r="BK278" i="23"/>
  <c r="BK341" i="23" s="1"/>
  <c r="AD169" i="23"/>
  <c r="AD278" i="23"/>
  <c r="AD341" i="23" s="1"/>
  <c r="BG231" i="23"/>
  <c r="BG294" i="23" s="1"/>
  <c r="AA231" i="23"/>
  <c r="AA294" i="23" s="1"/>
  <c r="X231" i="23"/>
  <c r="X294" i="23" s="1"/>
  <c r="AP231" i="23"/>
  <c r="AP294" i="23" s="1"/>
  <c r="AK231" i="23"/>
  <c r="AK294" i="23" s="1"/>
  <c r="BB231" i="23"/>
  <c r="BB294" i="23" s="1"/>
  <c r="BF231" i="23"/>
  <c r="BF294" i="23" s="1"/>
  <c r="BQ231" i="23"/>
  <c r="BQ294" i="23" s="1"/>
  <c r="AO183" i="23"/>
  <c r="AS187" i="23"/>
  <c r="W195" i="23"/>
  <c r="U230" i="23"/>
  <c r="U293" i="23" s="1"/>
  <c r="AM230" i="23"/>
  <c r="AM293" i="23" s="1"/>
  <c r="AG230" i="23"/>
  <c r="AG293" i="23" s="1"/>
  <c r="AI230" i="23"/>
  <c r="AI293" i="23" s="1"/>
  <c r="O230" i="23"/>
  <c r="O293" i="23" s="1"/>
  <c r="BD230" i="23"/>
  <c r="BD293" i="23" s="1"/>
  <c r="BA230" i="23"/>
  <c r="BA293" i="23" s="1"/>
  <c r="AS230" i="23"/>
  <c r="AS293" i="23" s="1"/>
  <c r="BW510" i="23"/>
  <c r="M225" i="23"/>
  <c r="M288" i="23" s="1"/>
  <c r="L225" i="23"/>
  <c r="L288" i="23" s="1"/>
  <c r="T225" i="23"/>
  <c r="T288" i="23" s="1"/>
  <c r="AC225" i="23"/>
  <c r="AC288" i="23" s="1"/>
  <c r="V225" i="23"/>
  <c r="V288" i="23" s="1"/>
  <c r="AG225" i="23"/>
  <c r="AG288" i="23" s="1"/>
  <c r="AO225" i="23"/>
  <c r="AO288" i="23" s="1"/>
  <c r="AI225" i="23"/>
  <c r="AI288" i="23" s="1"/>
  <c r="AP225" i="23"/>
  <c r="AP288" i="23" s="1"/>
  <c r="AZ225" i="23"/>
  <c r="AZ288" i="23" s="1"/>
  <c r="AT225" i="23"/>
  <c r="AT288" i="23" s="1"/>
  <c r="BA225" i="23"/>
  <c r="BA288" i="23" s="1"/>
  <c r="BI225" i="23"/>
  <c r="BI288" i="23" s="1"/>
  <c r="BJ225" i="23"/>
  <c r="BJ288" i="23" s="1"/>
  <c r="BP225" i="23"/>
  <c r="BP288" i="23" s="1"/>
  <c r="O225" i="23"/>
  <c r="O288" i="23" s="1"/>
  <c r="N225" i="23"/>
  <c r="N288" i="23" s="1"/>
  <c r="W225" i="23"/>
  <c r="W288" i="23" s="1"/>
  <c r="Q225" i="23"/>
  <c r="Q288" i="23" s="1"/>
  <c r="Y225" i="23"/>
  <c r="Y288" i="23" s="1"/>
  <c r="AH225" i="23"/>
  <c r="AH288" i="23" s="1"/>
  <c r="AB225" i="23"/>
  <c r="AB288" i="23" s="1"/>
  <c r="AK225" i="23"/>
  <c r="AK288" i="23" s="1"/>
  <c r="AR225" i="23"/>
  <c r="AR288" i="23" s="1"/>
  <c r="BB225" i="23"/>
  <c r="BB288" i="23" s="1"/>
  <c r="AU225" i="23"/>
  <c r="AU288" i="23" s="1"/>
  <c r="BC225" i="23"/>
  <c r="BC288" i="23" s="1"/>
  <c r="BL225" i="23"/>
  <c r="BL288" i="23" s="1"/>
  <c r="BN225" i="23"/>
  <c r="BN288" i="23" s="1"/>
  <c r="BQ225" i="23"/>
  <c r="BQ288" i="23" s="1"/>
  <c r="BO225" i="23"/>
  <c r="BO288" i="23" s="1"/>
  <c r="P225" i="23"/>
  <c r="P288" i="23" s="1"/>
  <c r="X225" i="23"/>
  <c r="X288" i="23" s="1"/>
  <c r="R225" i="23"/>
  <c r="R288" i="23" s="1"/>
  <c r="Z225" i="23"/>
  <c r="Z288" i="23" s="1"/>
  <c r="AJ225" i="23"/>
  <c r="AJ288" i="23" s="1"/>
  <c r="AE225" i="23"/>
  <c r="AE288" i="23" s="1"/>
  <c r="AL225" i="23"/>
  <c r="AL288" i="23" s="1"/>
  <c r="AV225" i="23"/>
  <c r="AV288" i="23" s="1"/>
  <c r="AQ225" i="23"/>
  <c r="AQ288" i="23" s="1"/>
  <c r="AX225" i="23"/>
  <c r="AX288" i="23" s="1"/>
  <c r="BD225" i="23"/>
  <c r="BD288" i="23" s="1"/>
  <c r="BE225" i="23"/>
  <c r="BE288" i="23" s="1"/>
  <c r="BR225" i="23"/>
  <c r="BR288" i="23" s="1"/>
  <c r="O223" i="23"/>
  <c r="O286" i="23" s="1"/>
  <c r="U223" i="23"/>
  <c r="U286" i="23" s="1"/>
  <c r="L223" i="23"/>
  <c r="L286" i="23" s="1"/>
  <c r="V223" i="23"/>
  <c r="V286" i="23" s="1"/>
  <c r="AB223" i="23"/>
  <c r="AB286" i="23" s="1"/>
  <c r="AN223" i="23"/>
  <c r="AN286" i="23" s="1"/>
  <c r="AR223" i="23"/>
  <c r="AR286" i="23" s="1"/>
  <c r="AM223" i="23"/>
  <c r="AM286" i="23" s="1"/>
  <c r="BD223" i="23"/>
  <c r="BD286" i="23" s="1"/>
  <c r="BL223" i="23"/>
  <c r="BL286" i="23" s="1"/>
  <c r="K223" i="23"/>
  <c r="K286" i="23" s="1"/>
  <c r="BK223" i="23"/>
  <c r="BK286" i="23" s="1"/>
  <c r="R223" i="23"/>
  <c r="R286" i="23" s="1"/>
  <c r="Z223" i="23"/>
  <c r="Z286" i="23" s="1"/>
  <c r="M223" i="23"/>
  <c r="M286" i="23" s="1"/>
  <c r="W223" i="23"/>
  <c r="W286" i="23" s="1"/>
  <c r="AC223" i="23"/>
  <c r="AC286" i="23" s="1"/>
  <c r="AO223" i="23"/>
  <c r="AO286" i="23" s="1"/>
  <c r="AD223" i="23"/>
  <c r="AD286" i="23" s="1"/>
  <c r="AS223" i="23"/>
  <c r="AS286" i="23" s="1"/>
  <c r="AW223" i="23"/>
  <c r="AW286" i="23" s="1"/>
  <c r="BF223" i="23"/>
  <c r="BF286" i="23" s="1"/>
  <c r="BG223" i="23"/>
  <c r="BG286" i="23" s="1"/>
  <c r="S223" i="23"/>
  <c r="S286" i="23" s="1"/>
  <c r="AA223" i="23"/>
  <c r="AA286" i="23" s="1"/>
  <c r="P223" i="23"/>
  <c r="P286" i="23" s="1"/>
  <c r="X223" i="23"/>
  <c r="X286" i="23" s="1"/>
  <c r="AH223" i="23"/>
  <c r="AH286" i="23" s="1"/>
  <c r="AP223" i="23"/>
  <c r="AP286" i="23" s="1"/>
  <c r="AG223" i="23"/>
  <c r="AG286" i="23" s="1"/>
  <c r="AV223" i="23"/>
  <c r="AV286" i="23" s="1"/>
  <c r="AZ223" i="23"/>
  <c r="AZ286" i="23" s="1"/>
  <c r="Z221" i="23"/>
  <c r="Z284" i="23" s="1"/>
  <c r="BL221" i="23"/>
  <c r="BL284" i="23" s="1"/>
  <c r="R220" i="23"/>
  <c r="R283" i="23" s="1"/>
  <c r="BF219" i="23"/>
  <c r="BF282" i="23" s="1"/>
  <c r="T219" i="23"/>
  <c r="T282" i="23" s="1"/>
  <c r="AX219" i="23"/>
  <c r="AX282" i="23" s="1"/>
  <c r="AB219" i="23"/>
  <c r="AB282" i="23" s="1"/>
  <c r="BC219" i="23"/>
  <c r="BC282" i="23" s="1"/>
  <c r="AD219" i="23"/>
  <c r="AD282" i="23" s="1"/>
  <c r="BQ219" i="23"/>
  <c r="BQ282" i="23" s="1"/>
  <c r="AM219" i="23"/>
  <c r="AM282" i="23" s="1"/>
  <c r="BP219" i="23"/>
  <c r="BP282" i="23" s="1"/>
  <c r="AK219" i="23"/>
  <c r="AK282" i="23" s="1"/>
  <c r="M219" i="23"/>
  <c r="M282" i="23" s="1"/>
  <c r="AQ219" i="23"/>
  <c r="AQ282" i="23" s="1"/>
  <c r="O219" i="23"/>
  <c r="O282" i="23" s="1"/>
  <c r="AW219" i="23"/>
  <c r="AW282" i="23" s="1"/>
  <c r="BI185" i="23"/>
  <c r="BP200" i="23"/>
  <c r="BI208" i="23"/>
  <c r="J16" i="15"/>
  <c r="K16" i="15"/>
  <c r="M15" i="13"/>
  <c r="M16" i="13" s="1"/>
  <c r="AL185" i="23"/>
  <c r="BT207" i="23"/>
  <c r="AC189" i="23"/>
  <c r="V240" i="23"/>
  <c r="V303" i="23" s="1"/>
  <c r="CB207" i="23"/>
  <c r="CC177" i="23"/>
  <c r="BY488" i="23"/>
  <c r="BX203" i="23"/>
  <c r="AN240" i="23"/>
  <c r="AN303" i="23" s="1"/>
  <c r="AN258" i="23"/>
  <c r="AN321" i="23" s="1"/>
  <c r="BN240" i="23"/>
  <c r="BN303" i="23" s="1"/>
  <c r="BM195" i="23"/>
  <c r="BC262" i="23"/>
  <c r="BC325" i="23" s="1"/>
  <c r="R262" i="23"/>
  <c r="R325" i="23" s="1"/>
  <c r="S240" i="23"/>
  <c r="S303" i="23" s="1"/>
  <c r="AD207" i="23"/>
  <c r="BB258" i="23"/>
  <c r="BB321" i="23" s="1"/>
  <c r="AF258" i="23"/>
  <c r="AF321" i="23" s="1"/>
  <c r="AX262" i="23"/>
  <c r="AX325" i="23" s="1"/>
  <c r="Y240" i="23"/>
  <c r="Y303" i="23" s="1"/>
  <c r="AL240" i="23"/>
  <c r="AL303" i="23" s="1"/>
  <c r="CB516" i="23"/>
  <c r="BS203" i="23"/>
  <c r="BD252" i="23"/>
  <c r="BD315" i="23" s="1"/>
  <c r="R252" i="23"/>
  <c r="R315" i="23" s="1"/>
  <c r="AN264" i="23"/>
  <c r="AN327" i="23" s="1"/>
  <c r="AF264" i="23"/>
  <c r="AF327" i="23" s="1"/>
  <c r="AR264" i="23"/>
  <c r="AR327" i="23" s="1"/>
  <c r="AB264" i="23"/>
  <c r="AB327" i="23" s="1"/>
  <c r="BB264" i="23"/>
  <c r="BB327" i="23" s="1"/>
  <c r="BQ227" i="23"/>
  <c r="BQ290" i="23" s="1"/>
  <c r="AV227" i="23"/>
  <c r="AV290" i="23" s="1"/>
  <c r="AC227" i="23"/>
  <c r="AC290" i="23" s="1"/>
  <c r="AB227" i="23"/>
  <c r="AB290" i="23" s="1"/>
  <c r="BL227" i="23"/>
  <c r="BL290" i="23" s="1"/>
  <c r="BB227" i="23"/>
  <c r="BB290" i="23" s="1"/>
  <c r="S227" i="23"/>
  <c r="S290" i="23" s="1"/>
  <c r="W227" i="23"/>
  <c r="W290" i="23" s="1"/>
  <c r="BP251" i="23"/>
  <c r="BP314" i="23" s="1"/>
  <c r="K251" i="23"/>
  <c r="K314" i="23" s="1"/>
  <c r="AZ251" i="23"/>
  <c r="AZ314" i="23" s="1"/>
  <c r="AL251" i="23"/>
  <c r="AL314" i="23" s="1"/>
  <c r="BG251" i="23"/>
  <c r="BG314" i="23" s="1"/>
  <c r="BN251" i="23"/>
  <c r="BN314" i="23" s="1"/>
  <c r="AT251" i="23"/>
  <c r="AT314" i="23" s="1"/>
  <c r="AE251" i="23"/>
  <c r="AE314" i="23" s="1"/>
  <c r="T251" i="23"/>
  <c r="T314" i="23" s="1"/>
  <c r="BM255" i="23"/>
  <c r="BM318" i="23" s="1"/>
  <c r="BP255" i="23"/>
  <c r="BP318" i="23" s="1"/>
  <c r="AQ255" i="23"/>
  <c r="AQ318" i="23" s="1"/>
  <c r="AN255" i="23"/>
  <c r="AN318" i="23" s="1"/>
  <c r="BO255" i="23"/>
  <c r="BO318" i="23" s="1"/>
  <c r="BJ255" i="23"/>
  <c r="BJ318" i="23" s="1"/>
  <c r="AH255" i="23"/>
  <c r="AH318" i="23" s="1"/>
  <c r="AE255" i="23"/>
  <c r="AE318" i="23" s="1"/>
  <c r="K593" i="23"/>
  <c r="K199" i="23"/>
  <c r="AG244" i="23"/>
  <c r="AG307" i="23" s="1"/>
  <c r="AO244" i="23"/>
  <c r="AO307" i="23" s="1"/>
  <c r="AJ244" i="23"/>
  <c r="AJ307" i="23" s="1"/>
  <c r="BN244" i="23"/>
  <c r="BN307" i="23" s="1"/>
  <c r="L244" i="23"/>
  <c r="L307" i="23" s="1"/>
  <c r="K250" i="23"/>
  <c r="K313" i="23" s="1"/>
  <c r="S250" i="23"/>
  <c r="S313" i="23" s="1"/>
  <c r="Q250" i="23"/>
  <c r="Q313" i="23" s="1"/>
  <c r="V250" i="23"/>
  <c r="V313" i="23" s="1"/>
  <c r="AC250" i="23"/>
  <c r="AC313" i="23" s="1"/>
  <c r="AK250" i="23"/>
  <c r="AK313" i="23" s="1"/>
  <c r="BA250" i="23"/>
  <c r="BA313" i="23" s="1"/>
  <c r="BQ250" i="23"/>
  <c r="BQ313" i="23" s="1"/>
  <c r="AP250" i="23"/>
  <c r="AP313" i="23" s="1"/>
  <c r="O250" i="23"/>
  <c r="O313" i="23" s="1"/>
  <c r="AL250" i="23"/>
  <c r="AL313" i="23" s="1"/>
  <c r="Y250" i="23"/>
  <c r="Y313" i="23" s="1"/>
  <c r="AO250" i="23"/>
  <c r="AO313" i="23" s="1"/>
  <c r="AV250" i="23"/>
  <c r="AV313" i="23" s="1"/>
  <c r="BC250" i="23"/>
  <c r="BC313" i="23" s="1"/>
  <c r="W250" i="23"/>
  <c r="W313" i="23" s="1"/>
  <c r="AN250" i="23"/>
  <c r="AN313" i="23" s="1"/>
  <c r="AR250" i="23"/>
  <c r="AR313" i="23" s="1"/>
  <c r="AZ250" i="23"/>
  <c r="AZ313" i="23" s="1"/>
  <c r="AS250" i="23"/>
  <c r="AS313" i="23" s="1"/>
  <c r="Z250" i="23"/>
  <c r="Z313" i="23" s="1"/>
  <c r="U250" i="23"/>
  <c r="U313" i="23" s="1"/>
  <c r="R250" i="23"/>
  <c r="R313" i="23" s="1"/>
  <c r="R376" i="23" s="1"/>
  <c r="AT250" i="23"/>
  <c r="AT313" i="23" s="1"/>
  <c r="BN250" i="23"/>
  <c r="BN313" i="23" s="1"/>
  <c r="BF250" i="23"/>
  <c r="BF313" i="23" s="1"/>
  <c r="AX250" i="23"/>
  <c r="AX313" i="23" s="1"/>
  <c r="AF250" i="23"/>
  <c r="AF313" i="23" s="1"/>
  <c r="X250" i="23"/>
  <c r="X313" i="23" s="1"/>
  <c r="BJ250" i="23"/>
  <c r="BJ313" i="23" s="1"/>
  <c r="BB250" i="23"/>
  <c r="BB313" i="23" s="1"/>
  <c r="AB250" i="23"/>
  <c r="AB313" i="23" s="1"/>
  <c r="T250" i="23"/>
  <c r="T313" i="23" s="1"/>
  <c r="L250" i="23"/>
  <c r="L313" i="23" s="1"/>
  <c r="R273" i="23"/>
  <c r="R336" i="23" s="1"/>
  <c r="AK273" i="23"/>
  <c r="AK336" i="23" s="1"/>
  <c r="BD273" i="23"/>
  <c r="BD336" i="23" s="1"/>
  <c r="K210" i="23"/>
  <c r="AA263" i="23"/>
  <c r="AA326" i="23" s="1"/>
  <c r="AE263" i="23"/>
  <c r="AE326" i="23" s="1"/>
  <c r="AX263" i="23"/>
  <c r="AX326" i="23" s="1"/>
  <c r="Z251" i="23"/>
  <c r="Z314" i="23" s="1"/>
  <c r="BF251" i="23"/>
  <c r="BF314" i="23" s="1"/>
  <c r="W255" i="23"/>
  <c r="W318" i="23" s="1"/>
  <c r="AY255" i="23"/>
  <c r="AY318" i="23" s="1"/>
  <c r="AP227" i="23"/>
  <c r="AP290" i="23" s="1"/>
  <c r="BR227" i="23"/>
  <c r="BR290" i="23" s="1"/>
  <c r="BR250" i="23"/>
  <c r="BR313" i="23" s="1"/>
  <c r="AZ187" i="23"/>
  <c r="BL250" i="23"/>
  <c r="BL313" i="23" s="1"/>
  <c r="BM250" i="23"/>
  <c r="BM313" i="23" s="1"/>
  <c r="AW274" i="23"/>
  <c r="AW337" i="23" s="1"/>
  <c r="AW250" i="23"/>
  <c r="AW313" i="23" s="1"/>
  <c r="BP581" i="23"/>
  <c r="BP187" i="23"/>
  <c r="U577" i="23"/>
  <c r="U183" i="23"/>
  <c r="N250" i="23"/>
  <c r="N313" i="23" s="1"/>
  <c r="AE250" i="23"/>
  <c r="AE313" i="23" s="1"/>
  <c r="BK250" i="23"/>
  <c r="BK313" i="23" s="1"/>
  <c r="BH250" i="23"/>
  <c r="BH313" i="23" s="1"/>
  <c r="BZ605" i="23"/>
  <c r="BZ526" i="23"/>
  <c r="CA599" i="23"/>
  <c r="CA205" i="23"/>
  <c r="BY577" i="23"/>
  <c r="BY498" i="23"/>
  <c r="BZ569" i="23"/>
  <c r="BZ175" i="23"/>
  <c r="BW597" i="23"/>
  <c r="BW203" i="23"/>
  <c r="BT571" i="23"/>
  <c r="BT177" i="23"/>
  <c r="BT605" i="23"/>
  <c r="BT211" i="23"/>
  <c r="BT599" i="23"/>
  <c r="BT205" i="23"/>
  <c r="CB591" i="23"/>
  <c r="CB512" i="23"/>
  <c r="CB585" i="23"/>
  <c r="CB506" i="23"/>
  <c r="BT569" i="23"/>
  <c r="BT490" i="23"/>
  <c r="CC569" i="23"/>
  <c r="CC175" i="23"/>
  <c r="BV597" i="23"/>
  <c r="BV518" i="23"/>
  <c r="BV203" i="23"/>
  <c r="AP579" i="23"/>
  <c r="AP185" i="23"/>
  <c r="BM594" i="23"/>
  <c r="BM200" i="23"/>
  <c r="AS240" i="23"/>
  <c r="AS303" i="23" s="1"/>
  <c r="L240" i="23"/>
  <c r="L303" i="23" s="1"/>
  <c r="N240" i="23"/>
  <c r="N303" i="23" s="1"/>
  <c r="BF240" i="23"/>
  <c r="BF303" i="23" s="1"/>
  <c r="AE258" i="23"/>
  <c r="AE321" i="23" s="1"/>
  <c r="N258" i="23"/>
  <c r="N321" i="23" s="1"/>
  <c r="AW258" i="23"/>
  <c r="AW321" i="23" s="1"/>
  <c r="BH258" i="23"/>
  <c r="BH321" i="23" s="1"/>
  <c r="BK258" i="23"/>
  <c r="BK321" i="23" s="1"/>
  <c r="AU258" i="23"/>
  <c r="AU321" i="23" s="1"/>
  <c r="BE258" i="23"/>
  <c r="BE321" i="23" s="1"/>
  <c r="BA579" i="23"/>
  <c r="BA185" i="23"/>
  <c r="BR267" i="23"/>
  <c r="BR330" i="23" s="1"/>
  <c r="BJ267" i="23"/>
  <c r="BJ330" i="23" s="1"/>
  <c r="AY267" i="23"/>
  <c r="AY330" i="23" s="1"/>
  <c r="AU267" i="23"/>
  <c r="AU330" i="23" s="1"/>
  <c r="AE267" i="23"/>
  <c r="AE330" i="23" s="1"/>
  <c r="AI267" i="23"/>
  <c r="AI330" i="23" s="1"/>
  <c r="Q267" i="23"/>
  <c r="Q330" i="23" s="1"/>
  <c r="T267" i="23"/>
  <c r="T330" i="23" s="1"/>
  <c r="K267" i="23"/>
  <c r="K330" i="23" s="1"/>
  <c r="BL267" i="23"/>
  <c r="BL330" i="23" s="1"/>
  <c r="BD267" i="23"/>
  <c r="BD330" i="23" s="1"/>
  <c r="AL267" i="23"/>
  <c r="AL330" i="23" s="1"/>
  <c r="AR267" i="23"/>
  <c r="AR330" i="23" s="1"/>
  <c r="AB267" i="23"/>
  <c r="AB330" i="23" s="1"/>
  <c r="L267" i="23"/>
  <c r="L330" i="23" s="1"/>
  <c r="O267" i="23"/>
  <c r="O330" i="23" s="1"/>
  <c r="AM262" i="23"/>
  <c r="AM325" i="23" s="1"/>
  <c r="AY262" i="23"/>
  <c r="AY325" i="23" s="1"/>
  <c r="P262" i="23"/>
  <c r="P325" i="23" s="1"/>
  <c r="BR262" i="23"/>
  <c r="BR325" i="23" s="1"/>
  <c r="BB262" i="23"/>
  <c r="BB325" i="23" s="1"/>
  <c r="T262" i="23"/>
  <c r="T325" i="23" s="1"/>
  <c r="AD250" i="23"/>
  <c r="AD313" i="23" s="1"/>
  <c r="AY589" i="23"/>
  <c r="AY195" i="23"/>
  <c r="BD579" i="23"/>
  <c r="BD185" i="23"/>
  <c r="BD581" i="23"/>
  <c r="BD187" i="23"/>
  <c r="AA581" i="23"/>
  <c r="AA187" i="23"/>
  <c r="AA587" i="23"/>
  <c r="AA193" i="23"/>
  <c r="CB195" i="23"/>
  <c r="AI243" i="23"/>
  <c r="AI306" i="23" s="1"/>
  <c r="N273" i="23"/>
  <c r="N336" i="23" s="1"/>
  <c r="AH273" i="23"/>
  <c r="AH336" i="23" s="1"/>
  <c r="BA273" i="23"/>
  <c r="BA336" i="23" s="1"/>
  <c r="BR273" i="23"/>
  <c r="BR336" i="23" s="1"/>
  <c r="BG263" i="23"/>
  <c r="BG326" i="23" s="1"/>
  <c r="AD263" i="23"/>
  <c r="AD326" i="23" s="1"/>
  <c r="AV263" i="23"/>
  <c r="AV326" i="23" s="1"/>
  <c r="BH263" i="23"/>
  <c r="BH326" i="23" s="1"/>
  <c r="BK251" i="23"/>
  <c r="BK314" i="23" s="1"/>
  <c r="AN251" i="23"/>
  <c r="AN314" i="23" s="1"/>
  <c r="X255" i="23"/>
  <c r="X318" i="23" s="1"/>
  <c r="N227" i="23"/>
  <c r="N290" i="23" s="1"/>
  <c r="AT227" i="23"/>
  <c r="AT290" i="23" s="1"/>
  <c r="AJ250" i="23"/>
  <c r="AJ313" i="23" s="1"/>
  <c r="BR252" i="23"/>
  <c r="BR315" i="23" s="1"/>
  <c r="BF244" i="23"/>
  <c r="BF307" i="23" s="1"/>
  <c r="M195" i="23"/>
  <c r="AH250" i="23"/>
  <c r="AH313" i="23" s="1"/>
  <c r="AH376" i="23" s="1"/>
  <c r="BP250" i="23"/>
  <c r="BP313" i="23" s="1"/>
  <c r="BP376" i="23" s="1"/>
  <c r="AY250" i="23"/>
  <c r="AY313" i="23" s="1"/>
  <c r="AI250" i="23"/>
  <c r="AI313" i="23" s="1"/>
  <c r="BA589" i="23"/>
  <c r="BA195" i="23"/>
  <c r="AZ244" i="23"/>
  <c r="AZ307" i="23" s="1"/>
  <c r="AQ577" i="23"/>
  <c r="AQ183" i="23"/>
  <c r="AA250" i="23"/>
  <c r="AA313" i="23" s="1"/>
  <c r="BP223" i="23"/>
  <c r="BP286" i="23" s="1"/>
  <c r="BM223" i="23"/>
  <c r="BM286" i="23" s="1"/>
  <c r="BI223" i="23"/>
  <c r="BI286" i="23" s="1"/>
  <c r="AY223" i="23"/>
  <c r="AY286" i="23" s="1"/>
  <c r="BC223" i="23"/>
  <c r="BC286" i="23" s="1"/>
  <c r="AU223" i="23"/>
  <c r="AU286" i="23" s="1"/>
  <c r="AL223" i="23"/>
  <c r="AL286" i="23" s="1"/>
  <c r="AF223" i="23"/>
  <c r="AF286" i="23" s="1"/>
  <c r="BN223" i="23"/>
  <c r="BN286" i="23" s="1"/>
  <c r="BJ223" i="23"/>
  <c r="BJ286" i="23" s="1"/>
  <c r="BH223" i="23"/>
  <c r="BH286" i="23" s="1"/>
  <c r="AX223" i="23"/>
  <c r="AX286" i="23" s="1"/>
  <c r="BB223" i="23"/>
  <c r="BB286" i="23" s="1"/>
  <c r="AT223" i="23"/>
  <c r="AT286" i="23" s="1"/>
  <c r="AK223" i="23"/>
  <c r="AK286" i="23" s="1"/>
  <c r="AE223" i="23"/>
  <c r="AE286" i="23" s="1"/>
  <c r="BH230" i="23"/>
  <c r="BH293" i="23" s="1"/>
  <c r="N230" i="23"/>
  <c r="N293" i="23" s="1"/>
  <c r="AC230" i="23"/>
  <c r="AC293" i="23" s="1"/>
  <c r="BI230" i="23"/>
  <c r="BI293" i="23" s="1"/>
  <c r="BQ230" i="23"/>
  <c r="BQ293" i="23" s="1"/>
  <c r="BE230" i="23"/>
  <c r="BE293" i="23" s="1"/>
  <c r="BL230" i="23"/>
  <c r="BL293" i="23" s="1"/>
  <c r="AT230" i="23"/>
  <c r="AT293" i="23" s="1"/>
  <c r="BN230" i="23"/>
  <c r="BN293" i="23" s="1"/>
  <c r="BR230" i="23"/>
  <c r="BR293" i="23" s="1"/>
  <c r="BJ230" i="23"/>
  <c r="BJ293" i="23" s="1"/>
  <c r="BB230" i="23"/>
  <c r="BB293" i="23" s="1"/>
  <c r="AY230" i="23"/>
  <c r="AY293" i="23" s="1"/>
  <c r="BO230" i="23"/>
  <c r="BO293" i="23" s="1"/>
  <c r="BP230" i="23"/>
  <c r="BP293" i="23" s="1"/>
  <c r="AL230" i="23"/>
  <c r="AL293" i="23" s="1"/>
  <c r="BM230" i="23"/>
  <c r="BM293" i="23" s="1"/>
  <c r="W230" i="23"/>
  <c r="W293" i="23" s="1"/>
  <c r="AN230" i="23"/>
  <c r="AN293" i="23" s="1"/>
  <c r="AR230" i="23"/>
  <c r="AR293" i="23" s="1"/>
  <c r="T230" i="23"/>
  <c r="T293" i="23" s="1"/>
  <c r="BT508" i="23"/>
  <c r="BT175" i="23"/>
  <c r="BS518" i="23"/>
  <c r="BZ514" i="23"/>
  <c r="BX577" i="23"/>
  <c r="BX183" i="23"/>
  <c r="AS268" i="23"/>
  <c r="AS331" i="23" s="1"/>
  <c r="AA268" i="23"/>
  <c r="AA331" i="23" s="1"/>
  <c r="R268" i="23"/>
  <c r="R331" i="23" s="1"/>
  <c r="W268" i="23"/>
  <c r="W331" i="23" s="1"/>
  <c r="X268" i="23"/>
  <c r="X331" i="23" s="1"/>
  <c r="BR268" i="23"/>
  <c r="BR331" i="23" s="1"/>
  <c r="O264" i="23"/>
  <c r="O327" i="23" s="1"/>
  <c r="AQ264" i="23"/>
  <c r="AQ327" i="23" s="1"/>
  <c r="Y264" i="23"/>
  <c r="Y327" i="23" s="1"/>
  <c r="AH264" i="23"/>
  <c r="AH327" i="23" s="1"/>
  <c r="BF264" i="23"/>
  <c r="BF327" i="23" s="1"/>
  <c r="P264" i="23"/>
  <c r="P327" i="23" s="1"/>
  <c r="K603" i="23"/>
  <c r="K209" i="23"/>
  <c r="K587" i="23"/>
  <c r="K193" i="23"/>
  <c r="AE244" i="23"/>
  <c r="AE307" i="23" s="1"/>
  <c r="AU244" i="23"/>
  <c r="AU307" i="23" s="1"/>
  <c r="AQ244" i="23"/>
  <c r="AQ307" i="23" s="1"/>
  <c r="V244" i="23"/>
  <c r="V307" i="23" s="1"/>
  <c r="AC244" i="23"/>
  <c r="AC307" i="23" s="1"/>
  <c r="AS244" i="23"/>
  <c r="AS307" i="23" s="1"/>
  <c r="BD244" i="23"/>
  <c r="BD307" i="23" s="1"/>
  <c r="BO244" i="23"/>
  <c r="BO307" i="23" s="1"/>
  <c r="AL244" i="23"/>
  <c r="AL307" i="23" s="1"/>
  <c r="Y244" i="23"/>
  <c r="Y307" i="23" s="1"/>
  <c r="BH244" i="23"/>
  <c r="BH307" i="23" s="1"/>
  <c r="Z244" i="23"/>
  <c r="Z307" i="23" s="1"/>
  <c r="U244" i="23"/>
  <c r="U307" i="23" s="1"/>
  <c r="BP244" i="23"/>
  <c r="BP307" i="23" s="1"/>
  <c r="N244" i="23"/>
  <c r="N307" i="23" s="1"/>
  <c r="BA244" i="23"/>
  <c r="BA307" i="23" s="1"/>
  <c r="BI244" i="23"/>
  <c r="BI307" i="23" s="1"/>
  <c r="BQ244" i="23"/>
  <c r="BQ307" i="23" s="1"/>
  <c r="O244" i="23"/>
  <c r="O307" i="23" s="1"/>
  <c r="AY244" i="23"/>
  <c r="AY307" i="23" s="1"/>
  <c r="AV244" i="23"/>
  <c r="AV307" i="23" s="1"/>
  <c r="AH244" i="23"/>
  <c r="AH307" i="23" s="1"/>
  <c r="S244" i="23"/>
  <c r="S307" i="23" s="1"/>
  <c r="BK244" i="23"/>
  <c r="BK307" i="23" s="1"/>
  <c r="AA244" i="23"/>
  <c r="AA307" i="23" s="1"/>
  <c r="BG244" i="23"/>
  <c r="BG307" i="23" s="1"/>
  <c r="AK244" i="23"/>
  <c r="AK307" i="23" s="1"/>
  <c r="AP244" i="23"/>
  <c r="AP307" i="23" s="1"/>
  <c r="BM244" i="23"/>
  <c r="BM307" i="23" s="1"/>
  <c r="R244" i="23"/>
  <c r="R307" i="23" s="1"/>
  <c r="X244" i="23"/>
  <c r="X307" i="23" s="1"/>
  <c r="BK243" i="23"/>
  <c r="BK306" i="23" s="1"/>
  <c r="AQ243" i="23"/>
  <c r="AQ306" i="23" s="1"/>
  <c r="BJ243" i="23"/>
  <c r="BJ306" i="23" s="1"/>
  <c r="L263" i="23"/>
  <c r="L326" i="23" s="1"/>
  <c r="Q263" i="23"/>
  <c r="Q326" i="23" s="1"/>
  <c r="AG263" i="23"/>
  <c r="AG326" i="23" s="1"/>
  <c r="AF263" i="23"/>
  <c r="AF326" i="23" s="1"/>
  <c r="AW263" i="23"/>
  <c r="AW326" i="23" s="1"/>
  <c r="AY263" i="23"/>
  <c r="AY326" i="23" s="1"/>
  <c r="BJ263" i="23"/>
  <c r="BJ326" i="23" s="1"/>
  <c r="BP263" i="23"/>
  <c r="BP326" i="23" s="1"/>
  <c r="BP389" i="23" s="1"/>
  <c r="K196" i="23"/>
  <c r="Q255" i="23"/>
  <c r="Q318" i="23" s="1"/>
  <c r="AO255" i="23"/>
  <c r="AO318" i="23" s="1"/>
  <c r="Z255" i="23"/>
  <c r="Z318" i="23" s="1"/>
  <c r="AU255" i="23"/>
  <c r="AU318" i="23" s="1"/>
  <c r="AZ255" i="23"/>
  <c r="AZ318" i="23" s="1"/>
  <c r="BQ255" i="23"/>
  <c r="BQ318" i="23" s="1"/>
  <c r="T244" i="23"/>
  <c r="T307" i="23" s="1"/>
  <c r="AB252" i="23"/>
  <c r="AB315" i="23" s="1"/>
  <c r="BB274" i="23"/>
  <c r="BB337" i="23" s="1"/>
  <c r="P252" i="23"/>
  <c r="P315" i="23" s="1"/>
  <c r="AN252" i="23"/>
  <c r="AN315" i="23" s="1"/>
  <c r="AX268" i="23"/>
  <c r="AX331" i="23" s="1"/>
  <c r="W252" i="23"/>
  <c r="W315" i="23" s="1"/>
  <c r="AT244" i="23"/>
  <c r="AT307" i="23" s="1"/>
  <c r="AV264" i="23"/>
  <c r="AV327" i="23" s="1"/>
  <c r="AW244" i="23"/>
  <c r="AW307" i="23" s="1"/>
  <c r="M244" i="23"/>
  <c r="M307" i="23" s="1"/>
  <c r="BI589" i="23"/>
  <c r="BI618" i="23" s="1"/>
  <c r="BI195" i="23"/>
  <c r="AS252" i="23"/>
  <c r="AS315" i="23" s="1"/>
  <c r="BH240" i="23"/>
  <c r="BH303" i="23" s="1"/>
  <c r="Z240" i="23"/>
  <c r="Z303" i="23" s="1"/>
  <c r="U240" i="23"/>
  <c r="U303" i="23" s="1"/>
  <c r="Q240" i="23"/>
  <c r="Q303" i="23" s="1"/>
  <c r="BG240" i="23"/>
  <c r="BG303" i="23" s="1"/>
  <c r="AZ240" i="23"/>
  <c r="AZ303" i="23" s="1"/>
  <c r="BI240" i="23"/>
  <c r="BI303" i="23" s="1"/>
  <c r="AP240" i="23"/>
  <c r="AP303" i="23" s="1"/>
  <c r="AY240" i="23"/>
  <c r="AY303" i="23" s="1"/>
  <c r="BK240" i="23"/>
  <c r="BK303" i="23" s="1"/>
  <c r="AA240" i="23"/>
  <c r="AA303" i="23" s="1"/>
  <c r="AK240" i="23"/>
  <c r="AK303" i="23" s="1"/>
  <c r="BM240" i="23"/>
  <c r="BM303" i="23" s="1"/>
  <c r="R240" i="23"/>
  <c r="R303" i="23" s="1"/>
  <c r="AU240" i="23"/>
  <c r="AU303" i="23" s="1"/>
  <c r="AC240" i="23"/>
  <c r="AC303" i="23" s="1"/>
  <c r="BQ240" i="23"/>
  <c r="BQ303" i="23" s="1"/>
  <c r="AM240" i="23"/>
  <c r="AM303" i="23" s="1"/>
  <c r="M240" i="23"/>
  <c r="M303" i="23" s="1"/>
  <c r="BP240" i="23"/>
  <c r="BP303" i="23" s="1"/>
  <c r="AG240" i="23"/>
  <c r="AG303" i="23" s="1"/>
  <c r="AO240" i="23"/>
  <c r="AO303" i="23" s="1"/>
  <c r="AW240" i="23"/>
  <c r="AW303" i="23" s="1"/>
  <c r="BE240" i="23"/>
  <c r="BE303" i="23" s="1"/>
  <c r="BL240" i="23"/>
  <c r="BL303" i="23" s="1"/>
  <c r="BC240" i="23"/>
  <c r="BC303" i="23" s="1"/>
  <c r="W240" i="23"/>
  <c r="W303" i="23" s="1"/>
  <c r="P240" i="23"/>
  <c r="P303" i="23" s="1"/>
  <c r="AD577" i="23"/>
  <c r="AD183" i="23"/>
  <c r="K262" i="23"/>
  <c r="K325" i="23" s="1"/>
  <c r="BK262" i="23"/>
  <c r="BK325" i="23" s="1"/>
  <c r="AQ262" i="23"/>
  <c r="AQ325" i="23" s="1"/>
  <c r="V262" i="23"/>
  <c r="V325" i="23" s="1"/>
  <c r="AC262" i="23"/>
  <c r="AC325" i="23" s="1"/>
  <c r="AS262" i="23"/>
  <c r="AS325" i="23" s="1"/>
  <c r="BA262" i="23"/>
  <c r="BA325" i="23" s="1"/>
  <c r="BP262" i="23"/>
  <c r="BP325" i="23" s="1"/>
  <c r="AL262" i="23"/>
  <c r="AL325" i="23" s="1"/>
  <c r="AD262" i="23"/>
  <c r="AD325" i="23" s="1"/>
  <c r="S262" i="23"/>
  <c r="S325" i="23" s="1"/>
  <c r="BH262" i="23"/>
  <c r="BH325" i="23" s="1"/>
  <c r="AE262" i="23"/>
  <c r="AE325" i="23" s="1"/>
  <c r="BG262" i="23"/>
  <c r="BG325" i="23" s="1"/>
  <c r="BD262" i="23"/>
  <c r="BD325" i="23" s="1"/>
  <c r="AP262" i="23"/>
  <c r="AP325" i="23" s="1"/>
  <c r="U262" i="23"/>
  <c r="U325" i="23" s="1"/>
  <c r="Y262" i="23"/>
  <c r="Y325" i="23" s="1"/>
  <c r="N262" i="23"/>
  <c r="N325" i="23" s="1"/>
  <c r="Q262" i="23"/>
  <c r="Q325" i="23" s="1"/>
  <c r="O262" i="23"/>
  <c r="O325" i="23" s="1"/>
  <c r="BO262" i="23"/>
  <c r="BO325" i="23" s="1"/>
  <c r="AV262" i="23"/>
  <c r="AV325" i="23" s="1"/>
  <c r="W262" i="23"/>
  <c r="W325" i="23" s="1"/>
  <c r="AU262" i="23"/>
  <c r="AU325" i="23" s="1"/>
  <c r="AA262" i="23"/>
  <c r="AA325" i="23" s="1"/>
  <c r="AZ262" i="23"/>
  <c r="AZ325" i="23" s="1"/>
  <c r="AK262" i="23"/>
  <c r="AK325" i="23" s="1"/>
  <c r="BQ262" i="23"/>
  <c r="BQ325" i="23" s="1"/>
  <c r="AO262" i="23"/>
  <c r="AO325" i="23" s="1"/>
  <c r="BM262" i="23"/>
  <c r="BM325" i="23" s="1"/>
  <c r="BN262" i="23"/>
  <c r="BN325" i="23" s="1"/>
  <c r="BF262" i="23"/>
  <c r="BF325" i="23" s="1"/>
  <c r="AN262" i="23"/>
  <c r="AN325" i="23" s="1"/>
  <c r="AF262" i="23"/>
  <c r="AF325" i="23" s="1"/>
  <c r="K573" i="23"/>
  <c r="K179" i="23"/>
  <c r="BO243" i="23"/>
  <c r="BO306" i="23" s="1"/>
  <c r="S243" i="23"/>
  <c r="S306" i="23" s="1"/>
  <c r="AZ243" i="23"/>
  <c r="AZ306" i="23" s="1"/>
  <c r="BF243" i="23"/>
  <c r="BF306" i="23" s="1"/>
  <c r="K178" i="23"/>
  <c r="N239" i="23"/>
  <c r="N302" i="23" s="1"/>
  <c r="AD239" i="23"/>
  <c r="AD302" i="23" s="1"/>
  <c r="Y239" i="23"/>
  <c r="Y302" i="23" s="1"/>
  <c r="AO239" i="23"/>
  <c r="AO302" i="23" s="1"/>
  <c r="AR239" i="23"/>
  <c r="AR302" i="23" s="1"/>
  <c r="BH239" i="23"/>
  <c r="BH302" i="23" s="1"/>
  <c r="BP239" i="23"/>
  <c r="BP302" i="23" s="1"/>
  <c r="O265" i="23"/>
  <c r="O328" i="23" s="1"/>
  <c r="N265" i="23"/>
  <c r="N328" i="23" s="1"/>
  <c r="W265" i="23"/>
  <c r="W328" i="23" s="1"/>
  <c r="Q265" i="23"/>
  <c r="Q328" i="23" s="1"/>
  <c r="Y265" i="23"/>
  <c r="Y328" i="23" s="1"/>
  <c r="AG265" i="23"/>
  <c r="AG328" i="23" s="1"/>
  <c r="AM265" i="23"/>
  <c r="AM328" i="23" s="1"/>
  <c r="AI265" i="23"/>
  <c r="AI328" i="23" s="1"/>
  <c r="AR265" i="23"/>
  <c r="AR328" i="23" s="1"/>
  <c r="AZ265" i="23"/>
  <c r="AZ328" i="23" s="1"/>
  <c r="AS265" i="23"/>
  <c r="AS328" i="23" s="1"/>
  <c r="BC265" i="23"/>
  <c r="BC328" i="23" s="1"/>
  <c r="BL265" i="23"/>
  <c r="BL328" i="23" s="1"/>
  <c r="BN265" i="23"/>
  <c r="BN328" i="23" s="1"/>
  <c r="BQ265" i="23"/>
  <c r="BQ328" i="23" s="1"/>
  <c r="O263" i="23"/>
  <c r="O326" i="23" s="1"/>
  <c r="N263" i="23"/>
  <c r="N326" i="23" s="1"/>
  <c r="W263" i="23"/>
  <c r="W326" i="23" s="1"/>
  <c r="R263" i="23"/>
  <c r="R326" i="23" s="1"/>
  <c r="Z263" i="23"/>
  <c r="Z326" i="23" s="1"/>
  <c r="AH263" i="23"/>
  <c r="AH326" i="23" s="1"/>
  <c r="AO263" i="23"/>
  <c r="AO326" i="23" s="1"/>
  <c r="AI263" i="23"/>
  <c r="AI326" i="23" s="1"/>
  <c r="AR263" i="23"/>
  <c r="AR326" i="23" s="1"/>
  <c r="AZ263" i="23"/>
  <c r="AZ326" i="23" s="1"/>
  <c r="AS263" i="23"/>
  <c r="AS326" i="23" s="1"/>
  <c r="BC263" i="23"/>
  <c r="BC326" i="23" s="1"/>
  <c r="BL263" i="23"/>
  <c r="BL326" i="23" s="1"/>
  <c r="BN263" i="23"/>
  <c r="BN326" i="23" s="1"/>
  <c r="BQ263" i="23"/>
  <c r="BQ326" i="23" s="1"/>
  <c r="BK267" i="23"/>
  <c r="BK330" i="23" s="1"/>
  <c r="R267" i="23"/>
  <c r="R330" i="23" s="1"/>
  <c r="Z267" i="23"/>
  <c r="Z330" i="23" s="1"/>
  <c r="M267" i="23"/>
  <c r="M330" i="23" s="1"/>
  <c r="W267" i="23"/>
  <c r="W330" i="23" s="1"/>
  <c r="AC267" i="23"/>
  <c r="AC330" i="23" s="1"/>
  <c r="AO267" i="23"/>
  <c r="AO330" i="23" s="1"/>
  <c r="AT267" i="23"/>
  <c r="AT330" i="23" s="1"/>
  <c r="AG267" i="23"/>
  <c r="AG330" i="23" s="1"/>
  <c r="AM267" i="23"/>
  <c r="AM330" i="23" s="1"/>
  <c r="BA267" i="23"/>
  <c r="BA330" i="23" s="1"/>
  <c r="AW267" i="23"/>
  <c r="AW330" i="23" s="1"/>
  <c r="BE267" i="23"/>
  <c r="BE330" i="23" s="1"/>
  <c r="BN267" i="23"/>
  <c r="BN330" i="23" s="1"/>
  <c r="BQ267" i="23"/>
  <c r="BQ330" i="23" s="1"/>
  <c r="K204" i="23"/>
  <c r="O231" i="23"/>
  <c r="O294" i="23" s="1"/>
  <c r="U231" i="23"/>
  <c r="U294" i="23" s="1"/>
  <c r="L231" i="23"/>
  <c r="L294" i="23" s="1"/>
  <c r="V231" i="23"/>
  <c r="V294" i="23" s="1"/>
  <c r="AB231" i="23"/>
  <c r="AB294" i="23" s="1"/>
  <c r="AN231" i="23"/>
  <c r="AN294" i="23" s="1"/>
  <c r="AR231" i="23"/>
  <c r="AR294" i="23" s="1"/>
  <c r="AG231" i="23"/>
  <c r="AG294" i="23" s="1"/>
  <c r="AM231" i="23"/>
  <c r="AM294" i="23" s="1"/>
  <c r="AV231" i="23"/>
  <c r="AV294" i="23" s="1"/>
  <c r="BD231" i="23"/>
  <c r="BD294" i="23" s="1"/>
  <c r="AZ231" i="23"/>
  <c r="AZ294" i="23" s="1"/>
  <c r="BN231" i="23"/>
  <c r="BN294" i="23" s="1"/>
  <c r="BM231" i="23"/>
  <c r="BM294" i="23" s="1"/>
  <c r="BR231" i="23"/>
  <c r="BR294" i="23" s="1"/>
  <c r="BH200" i="23"/>
  <c r="L255" i="23"/>
  <c r="L318" i="23" s="1"/>
  <c r="T255" i="23"/>
  <c r="T318" i="23" s="1"/>
  <c r="AB255" i="23"/>
  <c r="AB318" i="23" s="1"/>
  <c r="AJ255" i="23"/>
  <c r="AJ318" i="23" s="1"/>
  <c r="AR255" i="23"/>
  <c r="AR318" i="23" s="1"/>
  <c r="S255" i="23"/>
  <c r="S318" i="23" s="1"/>
  <c r="AA255" i="23"/>
  <c r="AA318" i="23" s="1"/>
  <c r="AM255" i="23"/>
  <c r="AM318" i="23" s="1"/>
  <c r="AW255" i="23"/>
  <c r="AW318" i="23" s="1"/>
  <c r="BD255" i="23"/>
  <c r="BD318" i="23" s="1"/>
  <c r="BH255" i="23"/>
  <c r="BH318" i="23" s="1"/>
  <c r="BL255" i="23"/>
  <c r="BL318" i="23" s="1"/>
  <c r="K255" i="23"/>
  <c r="K318" i="23" s="1"/>
  <c r="AB244" i="23"/>
  <c r="AB307" i="23" s="1"/>
  <c r="AB274" i="23"/>
  <c r="AB337" i="23" s="1"/>
  <c r="AB258" i="23"/>
  <c r="AB321" i="23" s="1"/>
  <c r="AJ264" i="23"/>
  <c r="AJ327" i="23" s="1"/>
  <c r="AJ262" i="23"/>
  <c r="AJ325" i="23" s="1"/>
  <c r="AR274" i="23"/>
  <c r="AR337" i="23" s="1"/>
  <c r="AR258" i="23"/>
  <c r="AR321" i="23" s="1"/>
  <c r="BJ268" i="23"/>
  <c r="BJ331" i="23" s="1"/>
  <c r="BR240" i="23"/>
  <c r="BR303" i="23" s="1"/>
  <c r="X274" i="23"/>
  <c r="X337" i="23" s="1"/>
  <c r="X258" i="23"/>
  <c r="X321" i="23" s="1"/>
  <c r="X240" i="23"/>
  <c r="X303" i="23" s="1"/>
  <c r="AF244" i="23"/>
  <c r="AF307" i="23" s="1"/>
  <c r="AN274" i="23"/>
  <c r="AN337" i="23" s="1"/>
  <c r="AX264" i="23"/>
  <c r="AX327" i="23" s="1"/>
  <c r="AX240" i="23"/>
  <c r="AX303" i="23" s="1"/>
  <c r="BF258" i="23"/>
  <c r="BF321" i="23" s="1"/>
  <c r="BN264" i="23"/>
  <c r="BN327" i="23" s="1"/>
  <c r="AH189" i="23"/>
  <c r="W258" i="23"/>
  <c r="W321" i="23" s="1"/>
  <c r="W384" i="23" s="1"/>
  <c r="W244" i="23"/>
  <c r="W307" i="23" s="1"/>
  <c r="AT274" i="23"/>
  <c r="AT337" i="23" s="1"/>
  <c r="AT258" i="23"/>
  <c r="AT321" i="23" s="1"/>
  <c r="AT240" i="23"/>
  <c r="AT303" i="23" s="1"/>
  <c r="R274" i="23"/>
  <c r="R337" i="23" s="1"/>
  <c r="R258" i="23"/>
  <c r="R321" i="23" s="1"/>
  <c r="AH262" i="23"/>
  <c r="AH325" i="23" s="1"/>
  <c r="AH240" i="23"/>
  <c r="AH303" i="23" s="1"/>
  <c r="BL262" i="23"/>
  <c r="BL325" i="23" s="1"/>
  <c r="BL244" i="23"/>
  <c r="BL307" i="23" s="1"/>
  <c r="BM577" i="23"/>
  <c r="BM183" i="23"/>
  <c r="BE244" i="23"/>
  <c r="BE307" i="23" s="1"/>
  <c r="AG262" i="23"/>
  <c r="AG325" i="23" s="1"/>
  <c r="Y579" i="23"/>
  <c r="Y185" i="23"/>
  <c r="BO240" i="23"/>
  <c r="BO303" i="23" s="1"/>
  <c r="AI262" i="23"/>
  <c r="AI325" i="23" s="1"/>
  <c r="AI244" i="23"/>
  <c r="AI307" i="23" s="1"/>
  <c r="M262" i="23"/>
  <c r="M325" i="23" s="1"/>
  <c r="AM244" i="23"/>
  <c r="AM307" i="23" s="1"/>
  <c r="AP581" i="23"/>
  <c r="AP187" i="23"/>
  <c r="BI262" i="23"/>
  <c r="BI325" i="23" s="1"/>
  <c r="AQ240" i="23"/>
  <c r="AQ303" i="23" s="1"/>
  <c r="AQ581" i="23"/>
  <c r="AQ187" i="23"/>
  <c r="Q258" i="23"/>
  <c r="Q321" i="23" s="1"/>
  <c r="BW591" i="23"/>
  <c r="BW619" i="23" s="1"/>
  <c r="BW197" i="23"/>
  <c r="BU569" i="23"/>
  <c r="BU490" i="23"/>
  <c r="BX567" i="23"/>
  <c r="BX173" i="23"/>
  <c r="BK252" i="23"/>
  <c r="BK315" i="23" s="1"/>
  <c r="V252" i="23"/>
  <c r="V315" i="23" s="1"/>
  <c r="AM252" i="23"/>
  <c r="AM315" i="23" s="1"/>
  <c r="M252" i="23"/>
  <c r="M315" i="23" s="1"/>
  <c r="AE252" i="23"/>
  <c r="AE315" i="23" s="1"/>
  <c r="AA252" i="23"/>
  <c r="AA315" i="23" s="1"/>
  <c r="BI252" i="23"/>
  <c r="BI315" i="23" s="1"/>
  <c r="BN252" i="23"/>
  <c r="BN315" i="23" s="1"/>
  <c r="AF252" i="23"/>
  <c r="AF315" i="23" s="1"/>
  <c r="BJ252" i="23"/>
  <c r="BJ315" i="23" s="1"/>
  <c r="K274" i="23"/>
  <c r="K337" i="23" s="1"/>
  <c r="K400" i="23" s="1"/>
  <c r="K526" i="23" s="1"/>
  <c r="BK274" i="23"/>
  <c r="BK337" i="23" s="1"/>
  <c r="AE274" i="23"/>
  <c r="AE337" i="23" s="1"/>
  <c r="AU274" i="23"/>
  <c r="AU337" i="23" s="1"/>
  <c r="BG274" i="23"/>
  <c r="BG337" i="23" s="1"/>
  <c r="BD274" i="23"/>
  <c r="BD337" i="23" s="1"/>
  <c r="AP274" i="23"/>
  <c r="AP337" i="23" s="1"/>
  <c r="U274" i="23"/>
  <c r="U337" i="23" s="1"/>
  <c r="Y274" i="23"/>
  <c r="Y337" i="23" s="1"/>
  <c r="BH274" i="23"/>
  <c r="BH337" i="23" s="1"/>
  <c r="BI274" i="23"/>
  <c r="BI337" i="23" s="1"/>
  <c r="BQ274" i="23"/>
  <c r="BQ337" i="23" s="1"/>
  <c r="Z274" i="23"/>
  <c r="Z337" i="23" s="1"/>
  <c r="AM274" i="23"/>
  <c r="AM337" i="23" s="1"/>
  <c r="O274" i="23"/>
  <c r="O337" i="23" s="1"/>
  <c r="AY274" i="23"/>
  <c r="AY337" i="23" s="1"/>
  <c r="BP274" i="23"/>
  <c r="BP337" i="23" s="1"/>
  <c r="AA274" i="23"/>
  <c r="AA337" i="23" s="1"/>
  <c r="AZ274" i="23"/>
  <c r="AZ337" i="23" s="1"/>
  <c r="AK274" i="23"/>
  <c r="AK337" i="23" s="1"/>
  <c r="AS274" i="23"/>
  <c r="AS337" i="23" s="1"/>
  <c r="AL274" i="23"/>
  <c r="AL337" i="23" s="1"/>
  <c r="AO274" i="23"/>
  <c r="AO337" i="23" s="1"/>
  <c r="BM274" i="23"/>
  <c r="BM337" i="23" s="1"/>
  <c r="BL274" i="23"/>
  <c r="BL337" i="23" s="1"/>
  <c r="AQ274" i="23"/>
  <c r="AQ337" i="23" s="1"/>
  <c r="V274" i="23"/>
  <c r="V337" i="23" s="1"/>
  <c r="BA274" i="23"/>
  <c r="BA337" i="23" s="1"/>
  <c r="M274" i="23"/>
  <c r="M337" i="23" s="1"/>
  <c r="BO274" i="23"/>
  <c r="BO337" i="23" s="1"/>
  <c r="AH274" i="23"/>
  <c r="AH337" i="23" s="1"/>
  <c r="BC274" i="23"/>
  <c r="BC337" i="23" s="1"/>
  <c r="BN274" i="23"/>
  <c r="BN337" i="23" s="1"/>
  <c r="AX274" i="23"/>
  <c r="AX337" i="23" s="1"/>
  <c r="P274" i="23"/>
  <c r="P337" i="23" s="1"/>
  <c r="AF243" i="23"/>
  <c r="AF306" i="23" s="1"/>
  <c r="M263" i="23"/>
  <c r="M326" i="23" s="1"/>
  <c r="T263" i="23"/>
  <c r="T326" i="23" s="1"/>
  <c r="Y263" i="23"/>
  <c r="Y326" i="23" s="1"/>
  <c r="AM263" i="23"/>
  <c r="AM326" i="23" s="1"/>
  <c r="AP263" i="23"/>
  <c r="AP326" i="23" s="1"/>
  <c r="AQ263" i="23"/>
  <c r="AQ326" i="23" s="1"/>
  <c r="BI263" i="23"/>
  <c r="BI326" i="23" s="1"/>
  <c r="BG255" i="23"/>
  <c r="BG318" i="23" s="1"/>
  <c r="Y255" i="23"/>
  <c r="Y318" i="23" s="1"/>
  <c r="AG255" i="23"/>
  <c r="AG318" i="23" s="1"/>
  <c r="R255" i="23"/>
  <c r="R318" i="23" s="1"/>
  <c r="AI255" i="23"/>
  <c r="AI318" i="23" s="1"/>
  <c r="BC255" i="23"/>
  <c r="BC318" i="23" s="1"/>
  <c r="BF255" i="23"/>
  <c r="BF318" i="23" s="1"/>
  <c r="L264" i="23"/>
  <c r="L327" i="23" s="1"/>
  <c r="T268" i="23"/>
  <c r="T331" i="23" s="1"/>
  <c r="AJ268" i="23"/>
  <c r="AJ331" i="23" s="1"/>
  <c r="AR252" i="23"/>
  <c r="AR315" i="23" s="1"/>
  <c r="BB252" i="23"/>
  <c r="BB315" i="23" s="1"/>
  <c r="BR244" i="23"/>
  <c r="BR307" i="23" s="1"/>
  <c r="K207" i="23"/>
  <c r="K396" i="23" s="1"/>
  <c r="AF274" i="23"/>
  <c r="AF337" i="23" s="1"/>
  <c r="AX244" i="23"/>
  <c r="AX307" i="23" s="1"/>
  <c r="M179" i="23"/>
  <c r="M368" i="23" s="1"/>
  <c r="M431" i="23" s="1"/>
  <c r="AV274" i="23"/>
  <c r="AV337" i="23" s="1"/>
  <c r="BE274" i="23"/>
  <c r="BE337" i="23" s="1"/>
  <c r="Q244" i="23"/>
  <c r="Q307" i="23" s="1"/>
  <c r="S274" i="23"/>
  <c r="S337" i="23" s="1"/>
  <c r="K258" i="23"/>
  <c r="K321" i="23" s="1"/>
  <c r="S258" i="23"/>
  <c r="S321" i="23" s="1"/>
  <c r="BG258" i="23"/>
  <c r="BG321" i="23" s="1"/>
  <c r="BG384" i="23" s="1"/>
  <c r="BG447" i="23" s="1"/>
  <c r="BD258" i="23"/>
  <c r="BD321" i="23" s="1"/>
  <c r="AP258" i="23"/>
  <c r="AP321" i="23" s="1"/>
  <c r="U258" i="23"/>
  <c r="U321" i="23" s="1"/>
  <c r="BO258" i="23"/>
  <c r="BO321" i="23" s="1"/>
  <c r="Y258" i="23"/>
  <c r="Y321" i="23" s="1"/>
  <c r="AD258" i="23"/>
  <c r="AD321" i="23" s="1"/>
  <c r="BI258" i="23"/>
  <c r="BI321" i="23" s="1"/>
  <c r="BQ258" i="23"/>
  <c r="BQ321" i="23" s="1"/>
  <c r="Z258" i="23"/>
  <c r="Z321" i="23" s="1"/>
  <c r="Z384" i="23" s="1"/>
  <c r="Z447" i="23" s="1"/>
  <c r="AM258" i="23"/>
  <c r="AM321" i="23" s="1"/>
  <c r="O258" i="23"/>
  <c r="O321" i="23" s="1"/>
  <c r="AY258" i="23"/>
  <c r="AY321" i="23" s="1"/>
  <c r="AY384" i="23" s="1"/>
  <c r="AY447" i="23" s="1"/>
  <c r="BP258" i="23"/>
  <c r="BP321" i="23" s="1"/>
  <c r="AA258" i="23"/>
  <c r="AA321" i="23" s="1"/>
  <c r="AZ258" i="23"/>
  <c r="AZ321" i="23" s="1"/>
  <c r="AC258" i="23"/>
  <c r="AC321" i="23" s="1"/>
  <c r="AK258" i="23"/>
  <c r="AK321" i="23" s="1"/>
  <c r="AO258" i="23"/>
  <c r="AO321" i="23" s="1"/>
  <c r="BM258" i="23"/>
  <c r="BM321" i="23" s="1"/>
  <c r="BM384" i="23" s="1"/>
  <c r="BM447" i="23" s="1"/>
  <c r="BL258" i="23"/>
  <c r="BL321" i="23" s="1"/>
  <c r="AS258" i="23"/>
  <c r="AS321" i="23" s="1"/>
  <c r="M258" i="23"/>
  <c r="M321" i="23" s="1"/>
  <c r="AL258" i="23"/>
  <c r="AL321" i="23" s="1"/>
  <c r="AH258" i="23"/>
  <c r="AH321" i="23" s="1"/>
  <c r="BC258" i="23"/>
  <c r="BC321" i="23" s="1"/>
  <c r="AX258" i="23"/>
  <c r="AX321" i="23" s="1"/>
  <c r="P258" i="23"/>
  <c r="P321" i="23" s="1"/>
  <c r="BR258" i="23"/>
  <c r="BR321" i="23" s="1"/>
  <c r="P243" i="23"/>
  <c r="P306" i="23" s="1"/>
  <c r="AA243" i="23"/>
  <c r="AA306" i="23" s="1"/>
  <c r="AT243" i="23"/>
  <c r="AT306" i="23" s="1"/>
  <c r="BR243" i="23"/>
  <c r="BR306" i="23" s="1"/>
  <c r="BK239" i="23"/>
  <c r="BK302" i="23" s="1"/>
  <c r="P239" i="23"/>
  <c r="P302" i="23" s="1"/>
  <c r="AF239" i="23"/>
  <c r="AF302" i="23" s="1"/>
  <c r="AA239" i="23"/>
  <c r="AA302" i="23" s="1"/>
  <c r="AQ239" i="23"/>
  <c r="AQ302" i="23" s="1"/>
  <c r="AT239" i="23"/>
  <c r="AT302" i="23" s="1"/>
  <c r="BJ239" i="23"/>
  <c r="BJ302" i="23" s="1"/>
  <c r="BR239" i="23"/>
  <c r="BR302" i="23" s="1"/>
  <c r="K194" i="23"/>
  <c r="BO265" i="23"/>
  <c r="BO328" i="23" s="1"/>
  <c r="P265" i="23"/>
  <c r="P328" i="23" s="1"/>
  <c r="X265" i="23"/>
  <c r="X328" i="23" s="1"/>
  <c r="R265" i="23"/>
  <c r="R328" i="23" s="1"/>
  <c r="Z265" i="23"/>
  <c r="Z328" i="23" s="1"/>
  <c r="AH265" i="23"/>
  <c r="AH328" i="23" s="1"/>
  <c r="AO265" i="23"/>
  <c r="AO328" i="23" s="1"/>
  <c r="AK265" i="23"/>
  <c r="AK328" i="23" s="1"/>
  <c r="AT265" i="23"/>
  <c r="AT328" i="23" s="1"/>
  <c r="BA265" i="23"/>
  <c r="BA328" i="23" s="1"/>
  <c r="AU265" i="23"/>
  <c r="AU328" i="23" s="1"/>
  <c r="BD265" i="23"/>
  <c r="BD328" i="23" s="1"/>
  <c r="BE265" i="23"/>
  <c r="BE328" i="23" s="1"/>
  <c r="BR265" i="23"/>
  <c r="BR328" i="23" s="1"/>
  <c r="BK263" i="23"/>
  <c r="BK326" i="23" s="1"/>
  <c r="P263" i="23"/>
  <c r="P326" i="23" s="1"/>
  <c r="X263" i="23"/>
  <c r="X326" i="23" s="1"/>
  <c r="U263" i="23"/>
  <c r="U326" i="23" s="1"/>
  <c r="AC263" i="23"/>
  <c r="AC326" i="23" s="1"/>
  <c r="AJ263" i="23"/>
  <c r="AJ326" i="23" s="1"/>
  <c r="AB263" i="23"/>
  <c r="AB326" i="23" s="1"/>
  <c r="AK263" i="23"/>
  <c r="AK326" i="23" s="1"/>
  <c r="AT263" i="23"/>
  <c r="AT326" i="23" s="1"/>
  <c r="BA263" i="23"/>
  <c r="BA326" i="23" s="1"/>
  <c r="AU263" i="23"/>
  <c r="AU326" i="23" s="1"/>
  <c r="BD263" i="23"/>
  <c r="BD326" i="23" s="1"/>
  <c r="BE263" i="23"/>
  <c r="BE326" i="23" s="1"/>
  <c r="BR263" i="23"/>
  <c r="BR326" i="23" s="1"/>
  <c r="BG267" i="23"/>
  <c r="BG330" i="23" s="1"/>
  <c r="S267" i="23"/>
  <c r="S330" i="23" s="1"/>
  <c r="AA267" i="23"/>
  <c r="AA330" i="23" s="1"/>
  <c r="P267" i="23"/>
  <c r="P330" i="23" s="1"/>
  <c r="X267" i="23"/>
  <c r="X330" i="23" s="1"/>
  <c r="AH267" i="23"/>
  <c r="AH330" i="23" s="1"/>
  <c r="AP267" i="23"/>
  <c r="AP330" i="23" s="1"/>
  <c r="AD267" i="23"/>
  <c r="AD330" i="23" s="1"/>
  <c r="AJ267" i="23"/>
  <c r="AJ330" i="23" s="1"/>
  <c r="AS267" i="23"/>
  <c r="AS330" i="23" s="1"/>
  <c r="BB267" i="23"/>
  <c r="BB330" i="23" s="1"/>
  <c r="AX267" i="23"/>
  <c r="AX330" i="23" s="1"/>
  <c r="BF267" i="23"/>
  <c r="BF330" i="23" s="1"/>
  <c r="BI267" i="23"/>
  <c r="BI330" i="23" s="1"/>
  <c r="BK231" i="23"/>
  <c r="BK294" i="23" s="1"/>
  <c r="R231" i="23"/>
  <c r="R294" i="23" s="1"/>
  <c r="Z231" i="23"/>
  <c r="Z294" i="23" s="1"/>
  <c r="M231" i="23"/>
  <c r="M294" i="23" s="1"/>
  <c r="W231" i="23"/>
  <c r="W294" i="23" s="1"/>
  <c r="AC231" i="23"/>
  <c r="AC294" i="23" s="1"/>
  <c r="AO231" i="23"/>
  <c r="AO294" i="23" s="1"/>
  <c r="AD231" i="23"/>
  <c r="AD294" i="23" s="1"/>
  <c r="AJ231" i="23"/>
  <c r="AJ294" i="23" s="1"/>
  <c r="AS231" i="23"/>
  <c r="AS294" i="23" s="1"/>
  <c r="BA231" i="23"/>
  <c r="BA294" i="23" s="1"/>
  <c r="AW231" i="23"/>
  <c r="AW294" i="23" s="1"/>
  <c r="BE231" i="23"/>
  <c r="BE294" i="23" s="1"/>
  <c r="BH231" i="23"/>
  <c r="BH294" i="23" s="1"/>
  <c r="BR196" i="23"/>
  <c r="BK255" i="23"/>
  <c r="BK318" i="23" s="1"/>
  <c r="M255" i="23"/>
  <c r="M318" i="23" s="1"/>
  <c r="V255" i="23"/>
  <c r="V318" i="23" s="1"/>
  <c r="AD255" i="23"/>
  <c r="AD318" i="23" s="1"/>
  <c r="AK255" i="23"/>
  <c r="AK318" i="23" s="1"/>
  <c r="N255" i="23"/>
  <c r="N318" i="23" s="1"/>
  <c r="U255" i="23"/>
  <c r="U318" i="23" s="1"/>
  <c r="AF255" i="23"/>
  <c r="AF318" i="23" s="1"/>
  <c r="AP255" i="23"/>
  <c r="AP318" i="23" s="1"/>
  <c r="AX255" i="23"/>
  <c r="AX318" i="23" s="1"/>
  <c r="AV255" i="23"/>
  <c r="AV318" i="23" s="1"/>
  <c r="BI255" i="23"/>
  <c r="BI318" i="23" s="1"/>
  <c r="L262" i="23"/>
  <c r="L325" i="23" s="1"/>
  <c r="L252" i="23"/>
  <c r="L315" i="23" s="1"/>
  <c r="T274" i="23"/>
  <c r="T337" i="23" s="1"/>
  <c r="T264" i="23"/>
  <c r="T327" i="23" s="1"/>
  <c r="T252" i="23"/>
  <c r="T315" i="23" s="1"/>
  <c r="T240" i="23"/>
  <c r="T303" i="23" s="1"/>
  <c r="AB268" i="23"/>
  <c r="AB331" i="23" s="1"/>
  <c r="AB240" i="23"/>
  <c r="AB303" i="23" s="1"/>
  <c r="AJ252" i="23"/>
  <c r="AJ315" i="23" s="1"/>
  <c r="AJ274" i="23"/>
  <c r="AJ337" i="23" s="1"/>
  <c r="AJ258" i="23"/>
  <c r="AJ321" i="23" s="1"/>
  <c r="AR268" i="23"/>
  <c r="AR331" i="23" s="1"/>
  <c r="AR244" i="23"/>
  <c r="AR307" i="23" s="1"/>
  <c r="BB268" i="23"/>
  <c r="BB331" i="23" s="1"/>
  <c r="BB244" i="23"/>
  <c r="BB307" i="23" s="1"/>
  <c r="BJ274" i="23"/>
  <c r="BJ337" i="23" s="1"/>
  <c r="BJ244" i="23"/>
  <c r="BJ307" i="23" s="1"/>
  <c r="BJ264" i="23"/>
  <c r="BJ327" i="23" s="1"/>
  <c r="BR274" i="23"/>
  <c r="BR337" i="23" s="1"/>
  <c r="BR264" i="23"/>
  <c r="BR327" i="23" s="1"/>
  <c r="P244" i="23"/>
  <c r="P307" i="23" s="1"/>
  <c r="X264" i="23"/>
  <c r="X327" i="23" s="1"/>
  <c r="AF268" i="23"/>
  <c r="AF331" i="23" s="1"/>
  <c r="AF240" i="23"/>
  <c r="AF303" i="23" s="1"/>
  <c r="AN268" i="23"/>
  <c r="AN331" i="23" s="1"/>
  <c r="AN244" i="23"/>
  <c r="AN307" i="23" s="1"/>
  <c r="AX252" i="23"/>
  <c r="AX315" i="23" s="1"/>
  <c r="BF268" i="23"/>
  <c r="BF331" i="23" s="1"/>
  <c r="BF252" i="23"/>
  <c r="BF315" i="23" s="1"/>
  <c r="BN268" i="23"/>
  <c r="BN331" i="23" s="1"/>
  <c r="K187" i="23"/>
  <c r="N183" i="23"/>
  <c r="AD187" i="23"/>
  <c r="W274" i="23"/>
  <c r="W337" i="23" s="1"/>
  <c r="BC244" i="23"/>
  <c r="BC307" i="23" s="1"/>
  <c r="AV240" i="23"/>
  <c r="AV303" i="23" s="1"/>
  <c r="AW262" i="23"/>
  <c r="AW325" i="23" s="1"/>
  <c r="AG274" i="23"/>
  <c r="AG337" i="23" s="1"/>
  <c r="AG258" i="23"/>
  <c r="AG321" i="23" s="1"/>
  <c r="AI589" i="23"/>
  <c r="AI195" i="23"/>
  <c r="AI274" i="23"/>
  <c r="AI337" i="23" s="1"/>
  <c r="AI258" i="23"/>
  <c r="AI321" i="23" s="1"/>
  <c r="AI240" i="23"/>
  <c r="AI303" i="23" s="1"/>
  <c r="BD240" i="23"/>
  <c r="BD303" i="23" s="1"/>
  <c r="BA240" i="23"/>
  <c r="BA303" i="23" s="1"/>
  <c r="BA258" i="23"/>
  <c r="BA321" i="23" s="1"/>
  <c r="BA384" i="23" s="1"/>
  <c r="AC274" i="23"/>
  <c r="AC337" i="23" s="1"/>
  <c r="AQ258" i="23"/>
  <c r="AQ321" i="23" s="1"/>
  <c r="Q274" i="23"/>
  <c r="Q337" i="23" s="1"/>
  <c r="S222" i="23"/>
  <c r="S285" i="23" s="1"/>
  <c r="BK222" i="23"/>
  <c r="BK285" i="23" s="1"/>
  <c r="Q222" i="23"/>
  <c r="Q285" i="23" s="1"/>
  <c r="V222" i="23"/>
  <c r="V285" i="23" s="1"/>
  <c r="BA222" i="23"/>
  <c r="BA285" i="23" s="1"/>
  <c r="M222" i="23"/>
  <c r="M285" i="23" s="1"/>
  <c r="AI222" i="23"/>
  <c r="AI285" i="23" s="1"/>
  <c r="BP222" i="23"/>
  <c r="BP285" i="23" s="1"/>
  <c r="AQ222" i="23"/>
  <c r="AQ285" i="23" s="1"/>
  <c r="AC222" i="23"/>
  <c r="AC285" i="23" s="1"/>
  <c r="AP222" i="23"/>
  <c r="AP285" i="23" s="1"/>
  <c r="AU222" i="23"/>
  <c r="AU285" i="23" s="1"/>
  <c r="BM222" i="23"/>
  <c r="BM285" i="23" s="1"/>
  <c r="AV222" i="23"/>
  <c r="AV285" i="23" s="1"/>
  <c r="BH222" i="23"/>
  <c r="BH285" i="23" s="1"/>
  <c r="BF222" i="23"/>
  <c r="BF285" i="23" s="1"/>
  <c r="AF222" i="23"/>
  <c r="AF285" i="23" s="1"/>
  <c r="BH224" i="23"/>
  <c r="BH287" i="23" s="1"/>
  <c r="BK224" i="23"/>
  <c r="BK287" i="23" s="1"/>
  <c r="AU224" i="23"/>
  <c r="AU287" i="23" s="1"/>
  <c r="AA224" i="23"/>
  <c r="AA287" i="23" s="1"/>
  <c r="AQ224" i="23"/>
  <c r="AQ287" i="23" s="1"/>
  <c r="BG224" i="23"/>
  <c r="BG287" i="23" s="1"/>
  <c r="AM224" i="23"/>
  <c r="AM287" i="23" s="1"/>
  <c r="BO224" i="23"/>
  <c r="BO287" i="23" s="1"/>
  <c r="AL224" i="23"/>
  <c r="AL287" i="23" s="1"/>
  <c r="S224" i="23"/>
  <c r="S287" i="23" s="1"/>
  <c r="AV224" i="23"/>
  <c r="AV287" i="23" s="1"/>
  <c r="AH224" i="23"/>
  <c r="AH287" i="23" s="1"/>
  <c r="AY224" i="23"/>
  <c r="AY287" i="23" s="1"/>
  <c r="BM224" i="23"/>
  <c r="BM287" i="23" s="1"/>
  <c r="BK232" i="23"/>
  <c r="BK295" i="23" s="1"/>
  <c r="N232" i="23"/>
  <c r="N295" i="23" s="1"/>
  <c r="AK232" i="23"/>
  <c r="AK295" i="23" s="1"/>
  <c r="BA232" i="23"/>
  <c r="BA295" i="23" s="1"/>
  <c r="O232" i="23"/>
  <c r="O295" i="23" s="1"/>
  <c r="AE232" i="23"/>
  <c r="AE295" i="23" s="1"/>
  <c r="AQ232" i="23"/>
  <c r="AQ295" i="23" s="1"/>
  <c r="V232" i="23"/>
  <c r="V295" i="23" s="1"/>
  <c r="AS232" i="23"/>
  <c r="AS295" i="23" s="1"/>
  <c r="BD232" i="23"/>
  <c r="BD295" i="23" s="1"/>
  <c r="BO232" i="23"/>
  <c r="BO295" i="23" s="1"/>
  <c r="Q232" i="23"/>
  <c r="Q295" i="23" s="1"/>
  <c r="BQ232" i="23"/>
  <c r="BQ295" i="23" s="1"/>
  <c r="BL232" i="23"/>
  <c r="BL295" i="23" s="1"/>
  <c r="Z232" i="23"/>
  <c r="Z295" i="23" s="1"/>
  <c r="AV232" i="23"/>
  <c r="AV295" i="23" s="1"/>
  <c r="AX232" i="23"/>
  <c r="AX295" i="23" s="1"/>
  <c r="AN232" i="23"/>
  <c r="AN295" i="23" s="1"/>
  <c r="BR232" i="23"/>
  <c r="BR295" i="23" s="1"/>
  <c r="R183" i="23"/>
  <c r="AD220" i="23"/>
  <c r="AD283" i="23" s="1"/>
  <c r="AQ220" i="23"/>
  <c r="AQ283" i="23" s="1"/>
  <c r="AD605" i="23"/>
  <c r="AD211" i="23"/>
  <c r="AT248" i="23"/>
  <c r="AT311" i="23" s="1"/>
  <c r="BA248" i="23"/>
  <c r="BA311" i="23" s="1"/>
  <c r="O248" i="23"/>
  <c r="O311" i="23" s="1"/>
  <c r="N248" i="23"/>
  <c r="N311" i="23" s="1"/>
  <c r="AE248" i="23"/>
  <c r="AE311" i="23" s="1"/>
  <c r="AE374" i="23" s="1"/>
  <c r="BD248" i="23"/>
  <c r="BD311" i="23" s="1"/>
  <c r="BD374" i="23" s="1"/>
  <c r="BD437" i="23" s="1"/>
  <c r="CA607" i="23"/>
  <c r="CA213" i="23"/>
  <c r="BZ601" i="23"/>
  <c r="BZ619" i="23" s="1"/>
  <c r="BZ207" i="23"/>
  <c r="BY593" i="23"/>
  <c r="BY514" i="23"/>
  <c r="CA577" i="23"/>
  <c r="CA183" i="23"/>
  <c r="CA573" i="23"/>
  <c r="CA494" i="23"/>
  <c r="BT607" i="23"/>
  <c r="BT213" i="23"/>
  <c r="BT601" i="23"/>
  <c r="BT522" i="23"/>
  <c r="CC595" i="23"/>
  <c r="CC516" i="23"/>
  <c r="CC585" i="23"/>
  <c r="CC506" i="23"/>
  <c r="CC577" i="23"/>
  <c r="CC498" i="23"/>
  <c r="CC183" i="23"/>
  <c r="CB569" i="23"/>
  <c r="CB175" i="23"/>
  <c r="BT567" i="23"/>
  <c r="BT173" i="23"/>
  <c r="S238" i="23"/>
  <c r="S301" i="23" s="1"/>
  <c r="AQ238" i="23"/>
  <c r="AQ301" i="23" s="1"/>
  <c r="BA238" i="23"/>
  <c r="BA301" i="23" s="1"/>
  <c r="BD238" i="23"/>
  <c r="BD301" i="23" s="1"/>
  <c r="BK238" i="23"/>
  <c r="BK301" i="23" s="1"/>
  <c r="AS238" i="23"/>
  <c r="AS301" i="23" s="1"/>
  <c r="AP238" i="23"/>
  <c r="AP301" i="23" s="1"/>
  <c r="AM238" i="23"/>
  <c r="AM301" i="23" s="1"/>
  <c r="U238" i="23"/>
  <c r="U301" i="23" s="1"/>
  <c r="BO238" i="23"/>
  <c r="BO301" i="23" s="1"/>
  <c r="BP238" i="23"/>
  <c r="BP301" i="23" s="1"/>
  <c r="BH242" i="23"/>
  <c r="BH305" i="23" s="1"/>
  <c r="AE242" i="23"/>
  <c r="AE305" i="23" s="1"/>
  <c r="BG242" i="23"/>
  <c r="BG305" i="23" s="1"/>
  <c r="AC242" i="23"/>
  <c r="AC305" i="23" s="1"/>
  <c r="BP242" i="23"/>
  <c r="BP305" i="23" s="1"/>
  <c r="Y242" i="23"/>
  <c r="Y305" i="23" s="1"/>
  <c r="AU242" i="23"/>
  <c r="AU305" i="23" s="1"/>
  <c r="BD242" i="23"/>
  <c r="BD305" i="23" s="1"/>
  <c r="O242" i="23"/>
  <c r="O305" i="23" s="1"/>
  <c r="Q246" i="23"/>
  <c r="Q309" i="23" s="1"/>
  <c r="S246" i="23"/>
  <c r="S309" i="23" s="1"/>
  <c r="M246" i="23"/>
  <c r="M309" i="23" s="1"/>
  <c r="N246" i="23"/>
  <c r="N309" i="23" s="1"/>
  <c r="N372" i="23" s="1"/>
  <c r="N435" i="23" s="1"/>
  <c r="BG246" i="23"/>
  <c r="BG309" i="23" s="1"/>
  <c r="AC246" i="23"/>
  <c r="AC309" i="23" s="1"/>
  <c r="AC372" i="23" s="1"/>
  <c r="AC435" i="23" s="1"/>
  <c r="AK246" i="23"/>
  <c r="AK309" i="23" s="1"/>
  <c r="BI246" i="23"/>
  <c r="BI309" i="23" s="1"/>
  <c r="Y246" i="23"/>
  <c r="Y309" i="23" s="1"/>
  <c r="BY571" i="23"/>
  <c r="BY177" i="23"/>
  <c r="AD203" i="23"/>
  <c r="AD392" i="23" s="1"/>
  <c r="BZ494" i="23"/>
  <c r="AU622" i="23"/>
  <c r="AU623" i="23"/>
  <c r="AU625" i="23"/>
  <c r="AU626" i="23"/>
  <c r="AU621" i="23"/>
  <c r="O623" i="23"/>
  <c r="O624" i="23"/>
  <c r="O625" i="23"/>
  <c r="O626" i="23"/>
  <c r="O621" i="23"/>
  <c r="AD625" i="23"/>
  <c r="AD626" i="23"/>
  <c r="AD621" i="23"/>
  <c r="AD624" i="23"/>
  <c r="AD622" i="23"/>
  <c r="V623" i="23"/>
  <c r="V621" i="23"/>
  <c r="V625" i="23"/>
  <c r="V624" i="23"/>
  <c r="V626" i="23"/>
  <c r="B73" i="23"/>
  <c r="M243" i="23"/>
  <c r="M306" i="23" s="1"/>
  <c r="R243" i="23"/>
  <c r="R306" i="23" s="1"/>
  <c r="U243" i="23"/>
  <c r="U306" i="23" s="1"/>
  <c r="AN243" i="23"/>
  <c r="AN306" i="23" s="1"/>
  <c r="BG273" i="23"/>
  <c r="BG336" i="23" s="1"/>
  <c r="P273" i="23"/>
  <c r="P336" i="23" s="1"/>
  <c r="U273" i="23"/>
  <c r="U336" i="23" s="1"/>
  <c r="AJ273" i="23"/>
  <c r="AJ336" i="23" s="1"/>
  <c r="AE273" i="23"/>
  <c r="AE336" i="23" s="1"/>
  <c r="AN273" i="23"/>
  <c r="AN336" i="23" s="1"/>
  <c r="BB273" i="23"/>
  <c r="BB336" i="23" s="1"/>
  <c r="AX273" i="23"/>
  <c r="AX336" i="23" s="1"/>
  <c r="BF273" i="23"/>
  <c r="BF336" i="23" s="1"/>
  <c r="BH273" i="23"/>
  <c r="BH336" i="23" s="1"/>
  <c r="BM273" i="23"/>
  <c r="BM336" i="23" s="1"/>
  <c r="BG253" i="23"/>
  <c r="BG316" i="23" s="1"/>
  <c r="AA253" i="23"/>
  <c r="AA316" i="23" s="1"/>
  <c r="AD253" i="23"/>
  <c r="AD316" i="23" s="1"/>
  <c r="AN253" i="23"/>
  <c r="AN316" i="23" s="1"/>
  <c r="BF253" i="23"/>
  <c r="BF316" i="23" s="1"/>
  <c r="L251" i="23"/>
  <c r="L314" i="23" s="1"/>
  <c r="M251" i="23"/>
  <c r="M314" i="23" s="1"/>
  <c r="AA251" i="23"/>
  <c r="AA314" i="23" s="1"/>
  <c r="AM251" i="23"/>
  <c r="AM314" i="23" s="1"/>
  <c r="AP251" i="23"/>
  <c r="AP314" i="23" s="1"/>
  <c r="BE251" i="23"/>
  <c r="BE314" i="23" s="1"/>
  <c r="BH251" i="23"/>
  <c r="BH314" i="23" s="1"/>
  <c r="Q227" i="23"/>
  <c r="Q290" i="23" s="1"/>
  <c r="AE227" i="23"/>
  <c r="AE290" i="23" s="1"/>
  <c r="L227" i="23"/>
  <c r="L290" i="23" s="1"/>
  <c r="AD227" i="23"/>
  <c r="AD290" i="23" s="1"/>
  <c r="AU227" i="23"/>
  <c r="AU290" i="23" s="1"/>
  <c r="AW227" i="23"/>
  <c r="AW290" i="23" s="1"/>
  <c r="K227" i="23"/>
  <c r="K290" i="23" s="1"/>
  <c r="L276" i="23"/>
  <c r="L339" i="23" s="1"/>
  <c r="AB256" i="23"/>
  <c r="AB319" i="23" s="1"/>
  <c r="AT256" i="23"/>
  <c r="AT319" i="23" s="1"/>
  <c r="R626" i="23"/>
  <c r="R624" i="23"/>
  <c r="R621" i="23"/>
  <c r="R623" i="23"/>
  <c r="R625" i="23"/>
  <c r="AP256" i="23"/>
  <c r="AP319" i="23" s="1"/>
  <c r="BQ256" i="23"/>
  <c r="BQ319" i="23" s="1"/>
  <c r="N623" i="23"/>
  <c r="N625" i="23"/>
  <c r="N626" i="23"/>
  <c r="N621" i="23"/>
  <c r="N624" i="23"/>
  <c r="I74" i="19"/>
  <c r="O243" i="23"/>
  <c r="O306" i="23" s="1"/>
  <c r="L243" i="23"/>
  <c r="L306" i="23" s="1"/>
  <c r="T243" i="23"/>
  <c r="T306" i="23" s="1"/>
  <c r="AB243" i="23"/>
  <c r="AB306" i="23" s="1"/>
  <c r="AJ243" i="23"/>
  <c r="AJ306" i="23" s="1"/>
  <c r="W243" i="23"/>
  <c r="W306" i="23" s="1"/>
  <c r="AE243" i="23"/>
  <c r="AE306" i="23" s="1"/>
  <c r="AM243" i="23"/>
  <c r="AM306" i="23" s="1"/>
  <c r="AV243" i="23"/>
  <c r="AV306" i="23" s="1"/>
  <c r="AP243" i="23"/>
  <c r="AP306" i="23" s="1"/>
  <c r="AW243" i="23"/>
  <c r="AW306" i="23" s="1"/>
  <c r="BE243" i="23"/>
  <c r="BE306" i="23" s="1"/>
  <c r="BB243" i="23"/>
  <c r="BB306" i="23" s="1"/>
  <c r="BL243" i="23"/>
  <c r="BL306" i="23" s="1"/>
  <c r="BQ243" i="23"/>
  <c r="BQ306" i="23" s="1"/>
  <c r="O241" i="23"/>
  <c r="O304" i="23" s="1"/>
  <c r="L241" i="23"/>
  <c r="L304" i="23" s="1"/>
  <c r="T241" i="23"/>
  <c r="T304" i="23" s="1"/>
  <c r="AB241" i="23"/>
  <c r="AB304" i="23" s="1"/>
  <c r="AJ241" i="23"/>
  <c r="AJ304" i="23" s="1"/>
  <c r="W241" i="23"/>
  <c r="W304" i="23" s="1"/>
  <c r="AE241" i="23"/>
  <c r="AE304" i="23" s="1"/>
  <c r="AM241" i="23"/>
  <c r="AM304" i="23" s="1"/>
  <c r="AV241" i="23"/>
  <c r="AV304" i="23" s="1"/>
  <c r="AP241" i="23"/>
  <c r="AP304" i="23" s="1"/>
  <c r="AW241" i="23"/>
  <c r="AW304" i="23" s="1"/>
  <c r="BE241" i="23"/>
  <c r="BE304" i="23" s="1"/>
  <c r="BB241" i="23"/>
  <c r="BB304" i="23" s="1"/>
  <c r="BL241" i="23"/>
  <c r="BL304" i="23" s="1"/>
  <c r="BN241" i="23"/>
  <c r="BN304" i="23" s="1"/>
  <c r="M239" i="23"/>
  <c r="M302" i="23" s="1"/>
  <c r="BG239" i="23"/>
  <c r="BG302" i="23" s="1"/>
  <c r="R239" i="23"/>
  <c r="R302" i="23" s="1"/>
  <c r="Z239" i="23"/>
  <c r="Z302" i="23" s="1"/>
  <c r="AH239" i="23"/>
  <c r="AH302" i="23" s="1"/>
  <c r="U239" i="23"/>
  <c r="U302" i="23" s="1"/>
  <c r="AC239" i="23"/>
  <c r="AC302" i="23" s="1"/>
  <c r="AK239" i="23"/>
  <c r="AK302" i="23" s="1"/>
  <c r="AS239" i="23"/>
  <c r="AS302" i="23" s="1"/>
  <c r="AN239" i="23"/>
  <c r="AN302" i="23" s="1"/>
  <c r="AU239" i="23"/>
  <c r="AU302" i="23" s="1"/>
  <c r="BC239" i="23"/>
  <c r="BC302" i="23" s="1"/>
  <c r="BM239" i="23"/>
  <c r="BM302" i="23" s="1"/>
  <c r="BI239" i="23"/>
  <c r="BI302" i="23" s="1"/>
  <c r="BN239" i="23"/>
  <c r="BN302" i="23" s="1"/>
  <c r="M273" i="23"/>
  <c r="M336" i="23" s="1"/>
  <c r="BK273" i="23"/>
  <c r="BK336" i="23" s="1"/>
  <c r="S273" i="23"/>
  <c r="S336" i="23" s="1"/>
  <c r="AA273" i="23"/>
  <c r="AA336" i="23" s="1"/>
  <c r="V273" i="23"/>
  <c r="V336" i="23" s="1"/>
  <c r="AD273" i="23"/>
  <c r="AD336" i="23" s="1"/>
  <c r="AL273" i="23"/>
  <c r="AL336" i="23" s="1"/>
  <c r="AF273" i="23"/>
  <c r="AF336" i="23" s="1"/>
  <c r="AP273" i="23"/>
  <c r="AP336" i="23" s="1"/>
  <c r="AW273" i="23"/>
  <c r="AW336" i="23" s="1"/>
  <c r="AQ273" i="23"/>
  <c r="AQ336" i="23" s="1"/>
  <c r="AY273" i="23"/>
  <c r="AY336" i="23" s="1"/>
  <c r="BI273" i="23"/>
  <c r="BI336" i="23" s="1"/>
  <c r="BJ273" i="23"/>
  <c r="BJ336" i="23" s="1"/>
  <c r="BP273" i="23"/>
  <c r="BP336" i="23" s="1"/>
  <c r="K202" i="23"/>
  <c r="K391" i="23" s="1"/>
  <c r="BO257" i="23"/>
  <c r="BO320" i="23" s="1"/>
  <c r="P257" i="23"/>
  <c r="P320" i="23" s="1"/>
  <c r="X257" i="23"/>
  <c r="X320" i="23" s="1"/>
  <c r="U257" i="23"/>
  <c r="U320" i="23" s="1"/>
  <c r="AC257" i="23"/>
  <c r="AC320" i="23" s="1"/>
  <c r="AJ257" i="23"/>
  <c r="AJ320" i="23" s="1"/>
  <c r="AB257" i="23"/>
  <c r="AB320" i="23" s="1"/>
  <c r="AK257" i="23"/>
  <c r="AK320" i="23" s="1"/>
  <c r="AT257" i="23"/>
  <c r="AT320" i="23" s="1"/>
  <c r="BA257" i="23"/>
  <c r="BA320" i="23" s="1"/>
  <c r="AU257" i="23"/>
  <c r="AU320" i="23" s="1"/>
  <c r="BD257" i="23"/>
  <c r="BD320" i="23" s="1"/>
  <c r="BE257" i="23"/>
  <c r="BE320" i="23" s="1"/>
  <c r="BR257" i="23"/>
  <c r="BR320" i="23" s="1"/>
  <c r="K257" i="23"/>
  <c r="K320" i="23" s="1"/>
  <c r="M253" i="23"/>
  <c r="M316" i="23" s="1"/>
  <c r="L253" i="23"/>
  <c r="L316" i="23" s="1"/>
  <c r="T253" i="23"/>
  <c r="T316" i="23" s="1"/>
  <c r="Q253" i="23"/>
  <c r="Q316" i="23" s="1"/>
  <c r="Y253" i="23"/>
  <c r="Y316" i="23" s="1"/>
  <c r="AG253" i="23"/>
  <c r="AG316" i="23" s="1"/>
  <c r="AM253" i="23"/>
  <c r="AM316" i="23" s="1"/>
  <c r="AF253" i="23"/>
  <c r="AF316" i="23" s="1"/>
  <c r="AP253" i="23"/>
  <c r="AP316" i="23" s="1"/>
  <c r="AW253" i="23"/>
  <c r="AW316" i="23" s="1"/>
  <c r="AQ253" i="23"/>
  <c r="AQ316" i="23" s="1"/>
  <c r="AY253" i="23"/>
  <c r="AY316" i="23" s="1"/>
  <c r="BH253" i="23"/>
  <c r="BH316" i="23" s="1"/>
  <c r="BL253" i="23"/>
  <c r="BL316" i="23" s="1"/>
  <c r="BQ253" i="23"/>
  <c r="BQ316" i="23" s="1"/>
  <c r="BG261" i="23"/>
  <c r="BG324" i="23" s="1"/>
  <c r="BK261" i="23"/>
  <c r="BK324" i="23" s="1"/>
  <c r="S261" i="23"/>
  <c r="S324" i="23" s="1"/>
  <c r="AA261" i="23"/>
  <c r="AA324" i="23" s="1"/>
  <c r="V261" i="23"/>
  <c r="V324" i="23" s="1"/>
  <c r="AD261" i="23"/>
  <c r="AD324" i="23" s="1"/>
  <c r="AL261" i="23"/>
  <c r="AL324" i="23" s="1"/>
  <c r="AE261" i="23"/>
  <c r="AE324" i="23" s="1"/>
  <c r="AN261" i="23"/>
  <c r="AN324" i="23" s="1"/>
  <c r="AV261" i="23"/>
  <c r="AV324" i="23" s="1"/>
  <c r="BB261" i="23"/>
  <c r="BB324" i="23" s="1"/>
  <c r="AX261" i="23"/>
  <c r="AX324" i="23" s="1"/>
  <c r="BF261" i="23"/>
  <c r="BF324" i="23" s="1"/>
  <c r="BE261" i="23"/>
  <c r="BE324" i="23" s="1"/>
  <c r="BM261" i="23"/>
  <c r="BM324" i="23" s="1"/>
  <c r="K198" i="23"/>
  <c r="L229" i="23"/>
  <c r="L292" i="23" s="1"/>
  <c r="P229" i="23"/>
  <c r="P292" i="23" s="1"/>
  <c r="X229" i="23"/>
  <c r="X292" i="23" s="1"/>
  <c r="V229" i="23"/>
  <c r="V292" i="23" s="1"/>
  <c r="AD229" i="23"/>
  <c r="AD292" i="23" s="1"/>
  <c r="AJ229" i="23"/>
  <c r="AJ292" i="23" s="1"/>
  <c r="AC229" i="23"/>
  <c r="AC292" i="23" s="1"/>
  <c r="AL229" i="23"/>
  <c r="AL292" i="23" s="1"/>
  <c r="AW229" i="23"/>
  <c r="AW292" i="23" s="1"/>
  <c r="BD229" i="23"/>
  <c r="BD292" i="23" s="1"/>
  <c r="AU229" i="23"/>
  <c r="AU292" i="23" s="1"/>
  <c r="BC229" i="23"/>
  <c r="BC292" i="23" s="1"/>
  <c r="BJ229" i="23"/>
  <c r="BJ292" i="23" s="1"/>
  <c r="BP229" i="23"/>
  <c r="BP292" i="23" s="1"/>
  <c r="K229" i="23"/>
  <c r="K292" i="23" s="1"/>
  <c r="O275" i="23"/>
  <c r="O338" i="23" s="1"/>
  <c r="U275" i="23"/>
  <c r="U338" i="23" s="1"/>
  <c r="BK275" i="23"/>
  <c r="BK338" i="23" s="1"/>
  <c r="Q275" i="23"/>
  <c r="Q338" i="23" s="1"/>
  <c r="Y275" i="23"/>
  <c r="Y338" i="23" s="1"/>
  <c r="AI275" i="23"/>
  <c r="AI338" i="23" s="1"/>
  <c r="AQ275" i="23"/>
  <c r="AQ338" i="23" s="1"/>
  <c r="AE275" i="23"/>
  <c r="AE338" i="23" s="1"/>
  <c r="AK275" i="23"/>
  <c r="AK338" i="23" s="1"/>
  <c r="AU275" i="23"/>
  <c r="AU338" i="23" s="1"/>
  <c r="BC275" i="23"/>
  <c r="BC338" i="23" s="1"/>
  <c r="AY275" i="23"/>
  <c r="AY338" i="23" s="1"/>
  <c r="BH275" i="23"/>
  <c r="BH338" i="23" s="1"/>
  <c r="BJ275" i="23"/>
  <c r="BJ338" i="23" s="1"/>
  <c r="BP275" i="23"/>
  <c r="BP338" i="23" s="1"/>
  <c r="P251" i="23"/>
  <c r="P314" i="23" s="1"/>
  <c r="W251" i="23"/>
  <c r="W314" i="23" s="1"/>
  <c r="N251" i="23"/>
  <c r="N314" i="23" s="1"/>
  <c r="U251" i="23"/>
  <c r="U314" i="23" s="1"/>
  <c r="AB251" i="23"/>
  <c r="AB314" i="23" s="1"/>
  <c r="AJ251" i="23"/>
  <c r="AJ314" i="23" s="1"/>
  <c r="AO251" i="23"/>
  <c r="AO314" i="23" s="1"/>
  <c r="AH251" i="23"/>
  <c r="AH314" i="23" s="1"/>
  <c r="AQ251" i="23"/>
  <c r="AQ314" i="23" s="1"/>
  <c r="AW251" i="23"/>
  <c r="AW314" i="23" s="1"/>
  <c r="AV251" i="23"/>
  <c r="AV314" i="23" s="1"/>
  <c r="BC251" i="23"/>
  <c r="BC314" i="23" s="1"/>
  <c r="BJ251" i="23"/>
  <c r="BJ314" i="23" s="1"/>
  <c r="BL251" i="23"/>
  <c r="BL314" i="23" s="1"/>
  <c r="BR251" i="23"/>
  <c r="BR314" i="23" s="1"/>
  <c r="BO271" i="23"/>
  <c r="BO334" i="23" s="1"/>
  <c r="O271" i="23"/>
  <c r="O334" i="23" s="1"/>
  <c r="U271" i="23"/>
  <c r="U334" i="23" s="1"/>
  <c r="AB271" i="23"/>
  <c r="AB334" i="23" s="1"/>
  <c r="AI271" i="23"/>
  <c r="AI334" i="23" s="1"/>
  <c r="AQ271" i="23"/>
  <c r="AQ334" i="23" s="1"/>
  <c r="P271" i="23"/>
  <c r="P334" i="23" s="1"/>
  <c r="Y271" i="23"/>
  <c r="Y334" i="23" s="1"/>
  <c r="AJ271" i="23"/>
  <c r="AJ334" i="23" s="1"/>
  <c r="AR271" i="23"/>
  <c r="AR334" i="23" s="1"/>
  <c r="AZ271" i="23"/>
  <c r="AZ334" i="23" s="1"/>
  <c r="AX271" i="23"/>
  <c r="AX334" i="23" s="1"/>
  <c r="BD271" i="23"/>
  <c r="BD334" i="23" s="1"/>
  <c r="BP271" i="23"/>
  <c r="BP334" i="23" s="1"/>
  <c r="BI271" i="23"/>
  <c r="BI334" i="23" s="1"/>
  <c r="K208" i="23"/>
  <c r="K397" i="23" s="1"/>
  <c r="K523" i="23" s="1"/>
  <c r="BK227" i="23"/>
  <c r="BK290" i="23" s="1"/>
  <c r="R227" i="23"/>
  <c r="R290" i="23" s="1"/>
  <c r="Y227" i="23"/>
  <c r="Y290" i="23" s="1"/>
  <c r="AF227" i="23"/>
  <c r="AF290" i="23" s="1"/>
  <c r="AL227" i="23"/>
  <c r="AL290" i="23" s="1"/>
  <c r="O227" i="23"/>
  <c r="O290" i="23" s="1"/>
  <c r="V227" i="23"/>
  <c r="V290" i="23" s="1"/>
  <c r="AI227" i="23"/>
  <c r="AI290" i="23" s="1"/>
  <c r="AQ227" i="23"/>
  <c r="AQ290" i="23" s="1"/>
  <c r="AX227" i="23"/>
  <c r="AX290" i="23" s="1"/>
  <c r="BE227" i="23"/>
  <c r="BE290" i="23" s="1"/>
  <c r="AZ227" i="23"/>
  <c r="AZ290" i="23" s="1"/>
  <c r="BJ227" i="23"/>
  <c r="BJ290" i="23" s="1"/>
  <c r="BF227" i="23"/>
  <c r="BF290" i="23" s="1"/>
  <c r="BP227" i="23"/>
  <c r="BP290" i="23" s="1"/>
  <c r="L278" i="23"/>
  <c r="L341" i="23" s="1"/>
  <c r="L246" i="23"/>
  <c r="L309" i="23" s="1"/>
  <c r="L248" i="23"/>
  <c r="L311" i="23" s="1"/>
  <c r="L232" i="23"/>
  <c r="L295" i="23" s="1"/>
  <c r="T248" i="23"/>
  <c r="T311" i="23" s="1"/>
  <c r="T232" i="23"/>
  <c r="T295" i="23" s="1"/>
  <c r="T224" i="23"/>
  <c r="T287" i="23" s="1"/>
  <c r="AB238" i="23"/>
  <c r="AB301" i="23" s="1"/>
  <c r="AB222" i="23"/>
  <c r="AB285" i="23" s="1"/>
  <c r="AJ248" i="23"/>
  <c r="AJ311" i="23" s="1"/>
  <c r="AJ232" i="23"/>
  <c r="AJ295" i="23" s="1"/>
  <c r="AJ234" i="23"/>
  <c r="AJ297" i="23" s="1"/>
  <c r="AR278" i="23"/>
  <c r="AR341" i="23" s="1"/>
  <c r="AR246" i="23"/>
  <c r="AR309" i="23" s="1"/>
  <c r="BB224" i="23"/>
  <c r="BB287" i="23" s="1"/>
  <c r="BB242" i="23"/>
  <c r="BB305" i="23" s="1"/>
  <c r="BJ238" i="23"/>
  <c r="BJ301" i="23" s="1"/>
  <c r="BJ278" i="23"/>
  <c r="BJ341" i="23" s="1"/>
  <c r="BJ234" i="23"/>
  <c r="BJ297" i="23" s="1"/>
  <c r="BR222" i="23"/>
  <c r="BR285" i="23" s="1"/>
  <c r="BR238" i="23"/>
  <c r="BR301" i="23" s="1"/>
  <c r="BR278" i="23"/>
  <c r="BR341" i="23" s="1"/>
  <c r="P238" i="23"/>
  <c r="P301" i="23" s="1"/>
  <c r="P222" i="23"/>
  <c r="P285" i="23" s="1"/>
  <c r="P260" i="23"/>
  <c r="P323" i="23" s="1"/>
  <c r="P224" i="23"/>
  <c r="P287" i="23" s="1"/>
  <c r="X242" i="23"/>
  <c r="X305" i="23" s="1"/>
  <c r="AF278" i="23"/>
  <c r="AF341" i="23" s="1"/>
  <c r="AF246" i="23"/>
  <c r="AF309" i="23" s="1"/>
  <c r="AN224" i="23"/>
  <c r="AN287" i="23" s="1"/>
  <c r="AN242" i="23"/>
  <c r="AN305" i="23" s="1"/>
  <c r="AX222" i="23"/>
  <c r="AX285" i="23" s="1"/>
  <c r="AX238" i="23"/>
  <c r="AX301" i="23" s="1"/>
  <c r="BF248" i="23"/>
  <c r="BF311" i="23" s="1"/>
  <c r="BF238" i="23"/>
  <c r="BF301" i="23" s="1"/>
  <c r="BN222" i="23"/>
  <c r="BN285" i="23" s="1"/>
  <c r="BN238" i="23"/>
  <c r="BN301" i="23" s="1"/>
  <c r="BN278" i="23"/>
  <c r="BN341" i="23" s="1"/>
  <c r="K169" i="23"/>
  <c r="AH185" i="23"/>
  <c r="Z185" i="23"/>
  <c r="Z374" i="23" s="1"/>
  <c r="Y179" i="23"/>
  <c r="BE187" i="23"/>
  <c r="BE376" i="23" s="1"/>
  <c r="AG193" i="23"/>
  <c r="O195" i="23"/>
  <c r="AE191" i="23"/>
  <c r="AE380" i="23" s="1"/>
  <c r="AE443" i="23" s="1"/>
  <c r="AZ163" i="23"/>
  <c r="AZ352" i="23" s="1"/>
  <c r="AZ415" i="23" s="1"/>
  <c r="W278" i="23"/>
  <c r="W341" i="23" s="1"/>
  <c r="W246" i="23"/>
  <c r="W309" i="23" s="1"/>
  <c r="W222" i="23"/>
  <c r="W285" i="23" s="1"/>
  <c r="BC242" i="23"/>
  <c r="BC305" i="23" s="1"/>
  <c r="AT246" i="23"/>
  <c r="AT309" i="23" s="1"/>
  <c r="R238" i="23"/>
  <c r="R301" i="23" s="1"/>
  <c r="R222" i="23"/>
  <c r="R285" i="23" s="1"/>
  <c r="R224" i="23"/>
  <c r="R287" i="23" s="1"/>
  <c r="AH278" i="23"/>
  <c r="AH341" i="23" s="1"/>
  <c r="AH246" i="23"/>
  <c r="AH309" i="23" s="1"/>
  <c r="AH248" i="23"/>
  <c r="AH311" i="23" s="1"/>
  <c r="AH232" i="23"/>
  <c r="AH295" i="23" s="1"/>
  <c r="AV278" i="23"/>
  <c r="AV341" i="23" s="1"/>
  <c r="AV246" i="23"/>
  <c r="AV309" i="23" s="1"/>
  <c r="BL222" i="23"/>
  <c r="BL285" i="23" s="1"/>
  <c r="BL238" i="23"/>
  <c r="BL301" i="23" s="1"/>
  <c r="BM276" i="23"/>
  <c r="BM339" i="23" s="1"/>
  <c r="BM234" i="23"/>
  <c r="BM297" i="23" s="1"/>
  <c r="BE238" i="23"/>
  <c r="BE301" i="23" s="1"/>
  <c r="BE222" i="23"/>
  <c r="BE285" i="23" s="1"/>
  <c r="AW224" i="23"/>
  <c r="AW287" i="23" s="1"/>
  <c r="AW278" i="23"/>
  <c r="AW341" i="23" s="1"/>
  <c r="AW246" i="23"/>
  <c r="AW309" i="23" s="1"/>
  <c r="AO224" i="23"/>
  <c r="AO287" i="23" s="1"/>
  <c r="AO238" i="23"/>
  <c r="AO301" i="23" s="1"/>
  <c r="AG224" i="23"/>
  <c r="AG287" i="23" s="1"/>
  <c r="AG234" i="23"/>
  <c r="AG297" i="23" s="1"/>
  <c r="Y248" i="23"/>
  <c r="Y311" i="23" s="1"/>
  <c r="Y232" i="23"/>
  <c r="Y295" i="23" s="1"/>
  <c r="Y238" i="23"/>
  <c r="Y301" i="23" s="1"/>
  <c r="AL238" i="23"/>
  <c r="AL301" i="23" s="1"/>
  <c r="AL222" i="23"/>
  <c r="AL285" i="23" s="1"/>
  <c r="AL232" i="23"/>
  <c r="AL295" i="23" s="1"/>
  <c r="BP246" i="23"/>
  <c r="BP309" i="23" s="1"/>
  <c r="BP278" i="23"/>
  <c r="BP341" i="23" s="1"/>
  <c r="BP248" i="23"/>
  <c r="BP311" i="23" s="1"/>
  <c r="BO234" i="23"/>
  <c r="BO297" i="23" s="1"/>
  <c r="AY242" i="23"/>
  <c r="AY305" i="23" s="1"/>
  <c r="AI242" i="23"/>
  <c r="AI305" i="23" s="1"/>
  <c r="AI232" i="23"/>
  <c r="AI295" i="23" s="1"/>
  <c r="U222" i="23"/>
  <c r="U285" i="23" s="1"/>
  <c r="U246" i="23"/>
  <c r="U309" i="23" s="1"/>
  <c r="U372" i="23" s="1"/>
  <c r="U435" i="23" s="1"/>
  <c r="M232" i="23"/>
  <c r="M295" i="23" s="1"/>
  <c r="M238" i="23"/>
  <c r="M301" i="23" s="1"/>
  <c r="M622" i="23"/>
  <c r="M626" i="23"/>
  <c r="M623" i="23"/>
  <c r="M624" i="23"/>
  <c r="M625" i="23"/>
  <c r="O238" i="23"/>
  <c r="O301" i="23" s="1"/>
  <c r="O224" i="23"/>
  <c r="O287" i="23" s="1"/>
  <c r="AM234" i="23"/>
  <c r="AM297" i="23" s="1"/>
  <c r="Z278" i="23"/>
  <c r="Z341" i="23" s="1"/>
  <c r="Z246" i="23"/>
  <c r="Z309" i="23" s="1"/>
  <c r="Z224" i="23"/>
  <c r="Z287" i="23" s="1"/>
  <c r="AP248" i="23"/>
  <c r="AP311" i="23" s="1"/>
  <c r="AP374" i="23" s="1"/>
  <c r="AP437" i="23" s="1"/>
  <c r="AP232" i="23"/>
  <c r="AP295" i="23" s="1"/>
  <c r="AP278" i="23"/>
  <c r="AP341" i="23" s="1"/>
  <c r="AP246" i="23"/>
  <c r="AP309" i="23" s="1"/>
  <c r="BD222" i="23"/>
  <c r="BD285" i="23" s="1"/>
  <c r="BD224" i="23"/>
  <c r="BD287" i="23" s="1"/>
  <c r="BD234" i="23"/>
  <c r="BD297" i="23" s="1"/>
  <c r="BK622" i="23"/>
  <c r="BK623" i="23"/>
  <c r="BK625" i="23"/>
  <c r="BK624" i="23"/>
  <c r="BK621" i="23"/>
  <c r="BQ222" i="23"/>
  <c r="BQ285" i="23" s="1"/>
  <c r="BQ248" i="23"/>
  <c r="BQ311" i="23" s="1"/>
  <c r="BQ224" i="23"/>
  <c r="BQ287" i="23" s="1"/>
  <c r="BQ278" i="23"/>
  <c r="BQ341" i="23" s="1"/>
  <c r="BQ246" i="23"/>
  <c r="BQ309" i="23" s="1"/>
  <c r="BI278" i="23"/>
  <c r="BI341" i="23" s="1"/>
  <c r="BI224" i="23"/>
  <c r="BI287" i="23" s="1"/>
  <c r="BI242" i="23"/>
  <c r="BI305" i="23" s="1"/>
  <c r="BA224" i="23"/>
  <c r="BA287" i="23" s="1"/>
  <c r="BA278" i="23"/>
  <c r="BA341" i="23" s="1"/>
  <c r="BA246" i="23"/>
  <c r="BA309" i="23" s="1"/>
  <c r="AS278" i="23"/>
  <c r="AS341" i="23" s="1"/>
  <c r="AS224" i="23"/>
  <c r="AS287" i="23" s="1"/>
  <c r="AS246" i="23"/>
  <c r="AS309" i="23" s="1"/>
  <c r="AK242" i="23"/>
  <c r="AK305" i="23" s="1"/>
  <c r="AK278" i="23"/>
  <c r="AK341" i="23" s="1"/>
  <c r="AK224" i="23"/>
  <c r="AK287" i="23" s="1"/>
  <c r="AC232" i="23"/>
  <c r="AC295" i="23" s="1"/>
  <c r="AC238" i="23"/>
  <c r="AC301" i="23" s="1"/>
  <c r="V238" i="23"/>
  <c r="V301" i="23" s="1"/>
  <c r="V224" i="23"/>
  <c r="V287" i="23" s="1"/>
  <c r="AZ248" i="23"/>
  <c r="AZ311" i="23" s="1"/>
  <c r="AZ232" i="23"/>
  <c r="AZ295" i="23" s="1"/>
  <c r="AZ238" i="23"/>
  <c r="AZ301" i="23" s="1"/>
  <c r="BG238" i="23"/>
  <c r="BG301" i="23" s="1"/>
  <c r="AQ246" i="23"/>
  <c r="AQ309" i="23" s="1"/>
  <c r="AQ372" i="23" s="1"/>
  <c r="AA246" i="23"/>
  <c r="AA309" i="23" s="1"/>
  <c r="AA222" i="23"/>
  <c r="AA285" i="23" s="1"/>
  <c r="Q224" i="23"/>
  <c r="Q287" i="23" s="1"/>
  <c r="Q234" i="23"/>
  <c r="Q297" i="23" s="1"/>
  <c r="N278" i="23"/>
  <c r="N341" i="23" s="1"/>
  <c r="N242" i="23"/>
  <c r="N305" i="23" s="1"/>
  <c r="AU246" i="23"/>
  <c r="AU309" i="23" s="1"/>
  <c r="AU232" i="23"/>
  <c r="AU295" i="23" s="1"/>
  <c r="AE238" i="23"/>
  <c r="AE301" i="23" s="1"/>
  <c r="AE224" i="23"/>
  <c r="AE287" i="23" s="1"/>
  <c r="BH248" i="23"/>
  <c r="BH311" i="23" s="1"/>
  <c r="BH232" i="23"/>
  <c r="BH295" i="23" s="1"/>
  <c r="BH246" i="23"/>
  <c r="BH309" i="23" s="1"/>
  <c r="BH278" i="23"/>
  <c r="BH341" i="23" s="1"/>
  <c r="BH622" i="23"/>
  <c r="BH623" i="23"/>
  <c r="BH624" i="23"/>
  <c r="BH626" i="23"/>
  <c r="BH621" i="23"/>
  <c r="S232" i="23"/>
  <c r="S295" i="23" s="1"/>
  <c r="S278" i="23"/>
  <c r="S341" i="23" s="1"/>
  <c r="S242" i="23"/>
  <c r="S305" i="23" s="1"/>
  <c r="BV177" i="23"/>
  <c r="CB205" i="23"/>
  <c r="CB514" i="23"/>
  <c r="CC512" i="23"/>
  <c r="BT506" i="23"/>
  <c r="BT498" i="23"/>
  <c r="CB490" i="23"/>
  <c r="BT488" i="23"/>
  <c r="BT187" i="23"/>
  <c r="CD203" i="23"/>
  <c r="BS195" i="23"/>
  <c r="CA207" i="23"/>
  <c r="CA516" i="23"/>
  <c r="BZ498" i="23"/>
  <c r="CA488" i="23"/>
  <c r="CA187" i="23"/>
  <c r="BN204" i="23"/>
  <c r="BZ197" i="23"/>
  <c r="BP212" i="23"/>
  <c r="BT179" i="23"/>
  <c r="BP168" i="23"/>
  <c r="BP357" i="23" s="1"/>
  <c r="BP420" i="23" s="1"/>
  <c r="U621" i="23"/>
  <c r="U625" i="23"/>
  <c r="U623" i="23"/>
  <c r="U624" i="23"/>
  <c r="U626" i="23"/>
  <c r="BG243" i="23"/>
  <c r="BG306" i="23" s="1"/>
  <c r="Z243" i="23"/>
  <c r="Z306" i="23" s="1"/>
  <c r="AH243" i="23"/>
  <c r="AH306" i="23" s="1"/>
  <c r="AC243" i="23"/>
  <c r="AC306" i="23" s="1"/>
  <c r="AK243" i="23"/>
  <c r="AK306" i="23" s="1"/>
  <c r="AS243" i="23"/>
  <c r="AS306" i="23" s="1"/>
  <c r="AU243" i="23"/>
  <c r="AU306" i="23" s="1"/>
  <c r="BC243" i="23"/>
  <c r="BC306" i="23" s="1"/>
  <c r="BM243" i="23"/>
  <c r="BM306" i="23" s="1"/>
  <c r="BI243" i="23"/>
  <c r="BI306" i="23" s="1"/>
  <c r="BN243" i="23"/>
  <c r="BN306" i="23" s="1"/>
  <c r="BO273" i="23"/>
  <c r="BO336" i="23" s="1"/>
  <c r="X273" i="23"/>
  <c r="X336" i="23" s="1"/>
  <c r="AC273" i="23"/>
  <c r="AC336" i="23" s="1"/>
  <c r="AV273" i="23"/>
  <c r="AV336" i="23" s="1"/>
  <c r="BK253" i="23"/>
  <c r="BK316" i="23" s="1"/>
  <c r="S253" i="23"/>
  <c r="S316" i="23" s="1"/>
  <c r="V253" i="23"/>
  <c r="V316" i="23" s="1"/>
  <c r="AL253" i="23"/>
  <c r="AL316" i="23" s="1"/>
  <c r="AE253" i="23"/>
  <c r="AE316" i="23" s="1"/>
  <c r="AV253" i="23"/>
  <c r="AV316" i="23" s="1"/>
  <c r="BB253" i="23"/>
  <c r="BB316" i="23" s="1"/>
  <c r="AX253" i="23"/>
  <c r="AX316" i="23" s="1"/>
  <c r="BE253" i="23"/>
  <c r="BE316" i="23" s="1"/>
  <c r="BM253" i="23"/>
  <c r="BM316" i="23" s="1"/>
  <c r="BO261" i="23"/>
  <c r="BO324" i="23" s="1"/>
  <c r="P261" i="23"/>
  <c r="P324" i="23" s="1"/>
  <c r="X261" i="23"/>
  <c r="X324" i="23" s="1"/>
  <c r="U261" i="23"/>
  <c r="U324" i="23" s="1"/>
  <c r="AC261" i="23"/>
  <c r="AC324" i="23" s="1"/>
  <c r="AJ261" i="23"/>
  <c r="AJ324" i="23" s="1"/>
  <c r="AB261" i="23"/>
  <c r="AB324" i="23" s="1"/>
  <c r="AK261" i="23"/>
  <c r="AK324" i="23" s="1"/>
  <c r="AT261" i="23"/>
  <c r="AT324" i="23" s="1"/>
  <c r="BA261" i="23"/>
  <c r="BA324" i="23" s="1"/>
  <c r="AU261" i="23"/>
  <c r="AU324" i="23" s="1"/>
  <c r="BD261" i="23"/>
  <c r="BD324" i="23" s="1"/>
  <c r="BJ261" i="23"/>
  <c r="BJ324" i="23" s="1"/>
  <c r="BP261" i="23"/>
  <c r="BP324" i="23" s="1"/>
  <c r="K261" i="23"/>
  <c r="K324" i="23" s="1"/>
  <c r="V251" i="23"/>
  <c r="V314" i="23" s="1"/>
  <c r="S251" i="23"/>
  <c r="S314" i="23" s="1"/>
  <c r="AG251" i="23"/>
  <c r="AG314" i="23" s="1"/>
  <c r="AF251" i="23"/>
  <c r="AF314" i="23" s="1"/>
  <c r="AU251" i="23"/>
  <c r="AU314" i="23" s="1"/>
  <c r="BB251" i="23"/>
  <c r="BB314" i="23" s="1"/>
  <c r="BI251" i="23"/>
  <c r="BI314" i="23" s="1"/>
  <c r="BQ251" i="23"/>
  <c r="BQ314" i="23" s="1"/>
  <c r="BG227" i="23"/>
  <c r="BG290" i="23" s="1"/>
  <c r="X227" i="23"/>
  <c r="X290" i="23" s="1"/>
  <c r="AK227" i="23"/>
  <c r="AK290" i="23" s="1"/>
  <c r="U227" i="23"/>
  <c r="U290" i="23" s="1"/>
  <c r="AN227" i="23"/>
  <c r="AN290" i="23" s="1"/>
  <c r="BD227" i="23"/>
  <c r="BD290" i="23" s="1"/>
  <c r="BH227" i="23"/>
  <c r="BH290" i="23" s="1"/>
  <c r="BN227" i="23"/>
  <c r="BN290" i="23" s="1"/>
  <c r="T623" i="23"/>
  <c r="T624" i="23"/>
  <c r="T625" i="23"/>
  <c r="T626" i="23"/>
  <c r="T621" i="23"/>
  <c r="P623" i="23"/>
  <c r="P624" i="23"/>
  <c r="P625" i="23"/>
  <c r="P626" i="23"/>
  <c r="P621" i="23"/>
  <c r="BN260" i="23"/>
  <c r="BN323" i="23" s="1"/>
  <c r="BP183" i="23"/>
  <c r="AH183" i="23"/>
  <c r="AH372" i="23" s="1"/>
  <c r="AH435" i="23" s="1"/>
  <c r="AI187" i="23"/>
  <c r="V195" i="23"/>
  <c r="V384" i="23" s="1"/>
  <c r="V447" i="23" s="1"/>
  <c r="U276" i="23"/>
  <c r="U339" i="23" s="1"/>
  <c r="AZ276" i="23"/>
  <c r="AZ339" i="23" s="1"/>
  <c r="AQ260" i="23"/>
  <c r="AQ323" i="23" s="1"/>
  <c r="Q624" i="23"/>
  <c r="Q621" i="23"/>
  <c r="Q623" i="23"/>
  <c r="Q626" i="23"/>
  <c r="Q625" i="23"/>
  <c r="C73" i="23"/>
  <c r="K174" i="23"/>
  <c r="K363" i="23" s="1"/>
  <c r="K489" i="23" s="1"/>
  <c r="Q243" i="23"/>
  <c r="Q306" i="23" s="1"/>
  <c r="N243" i="23"/>
  <c r="N306" i="23" s="1"/>
  <c r="V243" i="23"/>
  <c r="V306" i="23" s="1"/>
  <c r="AD243" i="23"/>
  <c r="AD306" i="23" s="1"/>
  <c r="AL243" i="23"/>
  <c r="AL306" i="23" s="1"/>
  <c r="Y243" i="23"/>
  <c r="Y306" i="23" s="1"/>
  <c r="AG243" i="23"/>
  <c r="AG306" i="23" s="1"/>
  <c r="AO243" i="23"/>
  <c r="AO306" i="23" s="1"/>
  <c r="AX243" i="23"/>
  <c r="AX306" i="23" s="1"/>
  <c r="AR243" i="23"/>
  <c r="AR306" i="23" s="1"/>
  <c r="AY243" i="23"/>
  <c r="AY306" i="23" s="1"/>
  <c r="BH243" i="23"/>
  <c r="BH306" i="23" s="1"/>
  <c r="BD243" i="23"/>
  <c r="BD306" i="23" s="1"/>
  <c r="BP243" i="23"/>
  <c r="BP306" i="23" s="1"/>
  <c r="Q241" i="23"/>
  <c r="Q304" i="23" s="1"/>
  <c r="N241" i="23"/>
  <c r="N304" i="23" s="1"/>
  <c r="V241" i="23"/>
  <c r="V304" i="23" s="1"/>
  <c r="AD241" i="23"/>
  <c r="AD304" i="23" s="1"/>
  <c r="AL241" i="23"/>
  <c r="AL304" i="23" s="1"/>
  <c r="Y241" i="23"/>
  <c r="Y304" i="23" s="1"/>
  <c r="AG241" i="23"/>
  <c r="AG304" i="23" s="1"/>
  <c r="AO241" i="23"/>
  <c r="AO304" i="23" s="1"/>
  <c r="AX241" i="23"/>
  <c r="AX304" i="23" s="1"/>
  <c r="AR241" i="23"/>
  <c r="AR304" i="23" s="1"/>
  <c r="AY241" i="23"/>
  <c r="AY304" i="23" s="1"/>
  <c r="BH241" i="23"/>
  <c r="BH304" i="23" s="1"/>
  <c r="BD241" i="23"/>
  <c r="BD304" i="23" s="1"/>
  <c r="BP241" i="23"/>
  <c r="BP304" i="23" s="1"/>
  <c r="O239" i="23"/>
  <c r="O302" i="23" s="1"/>
  <c r="L239" i="23"/>
  <c r="L302" i="23" s="1"/>
  <c r="T239" i="23"/>
  <c r="T302" i="23" s="1"/>
  <c r="AB239" i="23"/>
  <c r="AB302" i="23" s="1"/>
  <c r="AJ239" i="23"/>
  <c r="AJ302" i="23" s="1"/>
  <c r="W239" i="23"/>
  <c r="W302" i="23" s="1"/>
  <c r="AE239" i="23"/>
  <c r="AE302" i="23" s="1"/>
  <c r="AM239" i="23"/>
  <c r="AM302" i="23" s="1"/>
  <c r="AV239" i="23"/>
  <c r="AV302" i="23" s="1"/>
  <c r="AP239" i="23"/>
  <c r="AP302" i="23" s="1"/>
  <c r="AW239" i="23"/>
  <c r="AW302" i="23" s="1"/>
  <c r="BE239" i="23"/>
  <c r="BE302" i="23" s="1"/>
  <c r="BB239" i="23"/>
  <c r="BB302" i="23" s="1"/>
  <c r="BL239" i="23"/>
  <c r="BL302" i="23" s="1"/>
  <c r="O273" i="23"/>
  <c r="O336" i="23" s="1"/>
  <c r="L273" i="23"/>
  <c r="L336" i="23" s="1"/>
  <c r="T273" i="23"/>
  <c r="T336" i="23" s="1"/>
  <c r="AB273" i="23"/>
  <c r="AB336" i="23" s="1"/>
  <c r="Y273" i="23"/>
  <c r="Y336" i="23" s="1"/>
  <c r="AG273" i="23"/>
  <c r="AG336" i="23" s="1"/>
  <c r="AM273" i="23"/>
  <c r="AM336" i="23" s="1"/>
  <c r="AI273" i="23"/>
  <c r="AI336" i="23" s="1"/>
  <c r="AR273" i="23"/>
  <c r="AR336" i="23" s="1"/>
  <c r="AZ273" i="23"/>
  <c r="AZ336" i="23" s="1"/>
  <c r="AS273" i="23"/>
  <c r="AS336" i="23" s="1"/>
  <c r="BC273" i="23"/>
  <c r="BC336" i="23" s="1"/>
  <c r="BL273" i="23"/>
  <c r="BL336" i="23" s="1"/>
  <c r="BN273" i="23"/>
  <c r="BN336" i="23" s="1"/>
  <c r="BG257" i="23"/>
  <c r="BG320" i="23" s="1"/>
  <c r="BK257" i="23"/>
  <c r="BK320" i="23" s="1"/>
  <c r="S257" i="23"/>
  <c r="S320" i="23" s="1"/>
  <c r="AA257" i="23"/>
  <c r="AA320" i="23" s="1"/>
  <c r="V257" i="23"/>
  <c r="V320" i="23" s="1"/>
  <c r="AD257" i="23"/>
  <c r="AD320" i="23" s="1"/>
  <c r="AL257" i="23"/>
  <c r="AL320" i="23" s="1"/>
  <c r="AE257" i="23"/>
  <c r="AE320" i="23" s="1"/>
  <c r="AN257" i="23"/>
  <c r="AN320" i="23" s="1"/>
  <c r="AV257" i="23"/>
  <c r="AV320" i="23" s="1"/>
  <c r="BB257" i="23"/>
  <c r="BB320" i="23" s="1"/>
  <c r="AX257" i="23"/>
  <c r="AX320" i="23" s="1"/>
  <c r="BF257" i="23"/>
  <c r="BF320" i="23" s="1"/>
  <c r="BH257" i="23"/>
  <c r="BH320" i="23" s="1"/>
  <c r="O253" i="23"/>
  <c r="O316" i="23" s="1"/>
  <c r="N253" i="23"/>
  <c r="N316" i="23" s="1"/>
  <c r="W253" i="23"/>
  <c r="W316" i="23" s="1"/>
  <c r="R253" i="23"/>
  <c r="R316" i="23" s="1"/>
  <c r="Z253" i="23"/>
  <c r="Z316" i="23" s="1"/>
  <c r="AH253" i="23"/>
  <c r="AH316" i="23" s="1"/>
  <c r="AO253" i="23"/>
  <c r="AO316" i="23" s="1"/>
  <c r="AI253" i="23"/>
  <c r="AI316" i="23" s="1"/>
  <c r="AR253" i="23"/>
  <c r="AR316" i="23" s="1"/>
  <c r="AZ253" i="23"/>
  <c r="AZ316" i="23" s="1"/>
  <c r="AS253" i="23"/>
  <c r="AS316" i="23" s="1"/>
  <c r="BC253" i="23"/>
  <c r="BC316" i="23" s="1"/>
  <c r="BI253" i="23"/>
  <c r="BI316" i="23" s="1"/>
  <c r="BN253" i="23"/>
  <c r="BN316" i="23" s="1"/>
  <c r="M261" i="23"/>
  <c r="M324" i="23" s="1"/>
  <c r="L261" i="23"/>
  <c r="L324" i="23" s="1"/>
  <c r="T261" i="23"/>
  <c r="T324" i="23" s="1"/>
  <c r="Q261" i="23"/>
  <c r="Q324" i="23" s="1"/>
  <c r="Y261" i="23"/>
  <c r="Y324" i="23" s="1"/>
  <c r="AG261" i="23"/>
  <c r="AG324" i="23" s="1"/>
  <c r="AM261" i="23"/>
  <c r="AM324" i="23" s="1"/>
  <c r="AF261" i="23"/>
  <c r="AF324" i="23" s="1"/>
  <c r="AP261" i="23"/>
  <c r="AP324" i="23" s="1"/>
  <c r="AW261" i="23"/>
  <c r="AW324" i="23" s="1"/>
  <c r="AQ261" i="23"/>
  <c r="AQ324" i="23" s="1"/>
  <c r="AY261" i="23"/>
  <c r="AY324" i="23" s="1"/>
  <c r="BH261" i="23"/>
  <c r="BH324" i="23" s="1"/>
  <c r="BL261" i="23"/>
  <c r="BL324" i="23" s="1"/>
  <c r="BG229" i="23"/>
  <c r="BG292" i="23" s="1"/>
  <c r="M229" i="23"/>
  <c r="M292" i="23" s="1"/>
  <c r="Q229" i="23"/>
  <c r="Q292" i="23" s="1"/>
  <c r="Y229" i="23"/>
  <c r="Y292" i="23" s="1"/>
  <c r="W229" i="23"/>
  <c r="W292" i="23" s="1"/>
  <c r="AE229" i="23"/>
  <c r="AE292" i="23" s="1"/>
  <c r="AM229" i="23"/>
  <c r="AM292" i="23" s="1"/>
  <c r="AF229" i="23"/>
  <c r="AF292" i="23" s="1"/>
  <c r="AN229" i="23"/>
  <c r="AN292" i="23" s="1"/>
  <c r="AX229" i="23"/>
  <c r="AX292" i="23" s="1"/>
  <c r="AQ229" i="23"/>
  <c r="AQ292" i="23" s="1"/>
  <c r="AV229" i="23"/>
  <c r="AV292" i="23" s="1"/>
  <c r="BF229" i="23"/>
  <c r="BF292" i="23" s="1"/>
  <c r="BE229" i="23"/>
  <c r="BE292" i="23" s="1"/>
  <c r="R275" i="23"/>
  <c r="R338" i="23" s="1"/>
  <c r="Z275" i="23"/>
  <c r="Z338" i="23" s="1"/>
  <c r="L275" i="23"/>
  <c r="L338" i="23" s="1"/>
  <c r="V275" i="23"/>
  <c r="V338" i="23" s="1"/>
  <c r="AB275" i="23"/>
  <c r="AB338" i="23" s="1"/>
  <c r="AN275" i="23"/>
  <c r="AN338" i="23" s="1"/>
  <c r="AR275" i="23"/>
  <c r="AR338" i="23" s="1"/>
  <c r="AF275" i="23"/>
  <c r="AF338" i="23" s="1"/>
  <c r="AL275" i="23"/>
  <c r="AL338" i="23" s="1"/>
  <c r="AV275" i="23"/>
  <c r="AV338" i="23" s="1"/>
  <c r="BD275" i="23"/>
  <c r="BD338" i="23" s="1"/>
  <c r="AZ275" i="23"/>
  <c r="AZ338" i="23" s="1"/>
  <c r="BL275" i="23"/>
  <c r="BL338" i="23" s="1"/>
  <c r="BM275" i="23"/>
  <c r="BM338" i="23" s="1"/>
  <c r="BO251" i="23"/>
  <c r="BO314" i="23" s="1"/>
  <c r="Q251" i="23"/>
  <c r="Q314" i="23" s="1"/>
  <c r="Y251" i="23"/>
  <c r="Y314" i="23" s="1"/>
  <c r="O251" i="23"/>
  <c r="O314" i="23" s="1"/>
  <c r="X251" i="23"/>
  <c r="X314" i="23" s="1"/>
  <c r="AD251" i="23"/>
  <c r="AD314" i="23" s="1"/>
  <c r="AK251" i="23"/>
  <c r="AK314" i="23" s="1"/>
  <c r="AS251" i="23"/>
  <c r="AS314" i="23" s="1"/>
  <c r="AI251" i="23"/>
  <c r="AI314" i="23" s="1"/>
  <c r="AR251" i="23"/>
  <c r="AR314" i="23" s="1"/>
  <c r="AX251" i="23"/>
  <c r="AX314" i="23" s="1"/>
  <c r="AY251" i="23"/>
  <c r="AY314" i="23" s="1"/>
  <c r="BD251" i="23"/>
  <c r="BD314" i="23" s="1"/>
  <c r="BM251" i="23"/>
  <c r="BM314" i="23" s="1"/>
  <c r="BG271" i="23"/>
  <c r="BG334" i="23" s="1"/>
  <c r="R271" i="23"/>
  <c r="R334" i="23" s="1"/>
  <c r="X271" i="23"/>
  <c r="X334" i="23" s="1"/>
  <c r="AC271" i="23"/>
  <c r="AC334" i="23" s="1"/>
  <c r="AL271" i="23"/>
  <c r="AL334" i="23" s="1"/>
  <c r="AS271" i="23"/>
  <c r="AS334" i="23" s="1"/>
  <c r="Q271" i="23"/>
  <c r="Q334" i="23" s="1"/>
  <c r="AD271" i="23"/>
  <c r="AD334" i="23" s="1"/>
  <c r="AK271" i="23"/>
  <c r="AK334" i="23" s="1"/>
  <c r="AU271" i="23"/>
  <c r="AU334" i="23" s="1"/>
  <c r="BE271" i="23"/>
  <c r="BE334" i="23" s="1"/>
  <c r="BA271" i="23"/>
  <c r="BA334" i="23" s="1"/>
  <c r="BF271" i="23"/>
  <c r="BF334" i="23" s="1"/>
  <c r="BQ271" i="23"/>
  <c r="BQ334" i="23" s="1"/>
  <c r="BQ208" i="23"/>
  <c r="BI200" i="23"/>
  <c r="M227" i="23"/>
  <c r="M290" i="23" s="1"/>
  <c r="T227" i="23"/>
  <c r="T290" i="23" s="1"/>
  <c r="Z227" i="23"/>
  <c r="Z290" i="23" s="1"/>
  <c r="AG227" i="23"/>
  <c r="AG290" i="23" s="1"/>
  <c r="AO227" i="23"/>
  <c r="AO290" i="23" s="1"/>
  <c r="P227" i="23"/>
  <c r="P290" i="23" s="1"/>
  <c r="AA227" i="23"/>
  <c r="AA290" i="23" s="1"/>
  <c r="AJ227" i="23"/>
  <c r="AJ290" i="23" s="1"/>
  <c r="AR227" i="23"/>
  <c r="AR290" i="23" s="1"/>
  <c r="AY227" i="23"/>
  <c r="AY290" i="23" s="1"/>
  <c r="AS227" i="23"/>
  <c r="AS290" i="23" s="1"/>
  <c r="BA227" i="23"/>
  <c r="BA290" i="23" s="1"/>
  <c r="BM227" i="23"/>
  <c r="BM290" i="23" s="1"/>
  <c r="BI227" i="23"/>
  <c r="BI290" i="23" s="1"/>
  <c r="L242" i="23"/>
  <c r="L305" i="23" s="1"/>
  <c r="L622" i="23"/>
  <c r="L623" i="23"/>
  <c r="L624" i="23"/>
  <c r="L625" i="23"/>
  <c r="L626" i="23"/>
  <c r="T278" i="23"/>
  <c r="T341" i="23" s="1"/>
  <c r="T246" i="23"/>
  <c r="T309" i="23" s="1"/>
  <c r="T238" i="23"/>
  <c r="T301" i="23" s="1"/>
  <c r="T222" i="23"/>
  <c r="T285" i="23" s="1"/>
  <c r="AB248" i="23"/>
  <c r="AB311" i="23" s="1"/>
  <c r="AB232" i="23"/>
  <c r="AB295" i="23" s="1"/>
  <c r="AB234" i="23"/>
  <c r="AB297" i="23" s="1"/>
  <c r="AJ278" i="23"/>
  <c r="AJ341" i="23" s="1"/>
  <c r="AJ246" i="23"/>
  <c r="AJ309" i="23" s="1"/>
  <c r="AR224" i="23"/>
  <c r="AR287" i="23" s="1"/>
  <c r="AR242" i="23"/>
  <c r="AR305" i="23" s="1"/>
  <c r="BB222" i="23"/>
  <c r="BB285" i="23" s="1"/>
  <c r="BB238" i="23"/>
  <c r="BB301" i="23" s="1"/>
  <c r="BJ222" i="23"/>
  <c r="BJ285" i="23" s="1"/>
  <c r="BJ242" i="23"/>
  <c r="BJ305" i="23" s="1"/>
  <c r="BR224" i="23"/>
  <c r="BR287" i="23" s="1"/>
  <c r="BR242" i="23"/>
  <c r="BR305" i="23" s="1"/>
  <c r="BR234" i="23"/>
  <c r="BR297" i="23" s="1"/>
  <c r="P234" i="23"/>
  <c r="P297" i="23" s="1"/>
  <c r="P276" i="23"/>
  <c r="P339" i="23" s="1"/>
  <c r="X238" i="23"/>
  <c r="X301" i="23" s="1"/>
  <c r="X222" i="23"/>
  <c r="X285" i="23" s="1"/>
  <c r="X224" i="23"/>
  <c r="X287" i="23" s="1"/>
  <c r="AF256" i="23"/>
  <c r="AF319" i="23" s="1"/>
  <c r="AF224" i="23"/>
  <c r="AF287" i="23" s="1"/>
  <c r="AF242" i="23"/>
  <c r="AF305" i="23" s="1"/>
  <c r="AN238" i="23"/>
  <c r="AN301" i="23" s="1"/>
  <c r="AN222" i="23"/>
  <c r="AN285" i="23" s="1"/>
  <c r="AX234" i="23"/>
  <c r="AX297" i="23" s="1"/>
  <c r="BF224" i="23"/>
  <c r="BF287" i="23" s="1"/>
  <c r="BF242" i="23"/>
  <c r="BF305" i="23" s="1"/>
  <c r="BN224" i="23"/>
  <c r="BN287" i="23" s="1"/>
  <c r="BN242" i="23"/>
  <c r="BN305" i="23" s="1"/>
  <c r="BQ185" i="23"/>
  <c r="M185" i="23"/>
  <c r="O179" i="23"/>
  <c r="BI183" i="23"/>
  <c r="AU183" i="23"/>
  <c r="K185" i="23"/>
  <c r="N193" i="23"/>
  <c r="BK195" i="23"/>
  <c r="BK384" i="23" s="1"/>
  <c r="BK447" i="23" s="1"/>
  <c r="AS195" i="23"/>
  <c r="W242" i="23"/>
  <c r="W305" i="23" s="1"/>
  <c r="W248" i="23"/>
  <c r="W311" i="23" s="1"/>
  <c r="W232" i="23"/>
  <c r="W295" i="23" s="1"/>
  <c r="BC238" i="23"/>
  <c r="BC301" i="23" s="1"/>
  <c r="BC222" i="23"/>
  <c r="BC285" i="23" s="1"/>
  <c r="BC232" i="23"/>
  <c r="BC295" i="23" s="1"/>
  <c r="AT232" i="23"/>
  <c r="AT295" i="23" s="1"/>
  <c r="AT242" i="23"/>
  <c r="AT305" i="23" s="1"/>
  <c r="R234" i="23"/>
  <c r="R297" i="23" s="1"/>
  <c r="AH242" i="23"/>
  <c r="AH305" i="23" s="1"/>
  <c r="AV256" i="23"/>
  <c r="AV319" i="23" s="1"/>
  <c r="AV242" i="23"/>
  <c r="AV305" i="23" s="1"/>
  <c r="BL242" i="23"/>
  <c r="BL305" i="23" s="1"/>
  <c r="BL234" i="23"/>
  <c r="BL297" i="23" s="1"/>
  <c r="K205" i="23"/>
  <c r="BM232" i="23"/>
  <c r="BM295" i="23" s="1"/>
  <c r="BM246" i="23"/>
  <c r="BM309" i="23" s="1"/>
  <c r="BE248" i="23"/>
  <c r="BE311" i="23" s="1"/>
  <c r="BE232" i="23"/>
  <c r="BE295" i="23" s="1"/>
  <c r="BE234" i="23"/>
  <c r="BE297" i="23" s="1"/>
  <c r="AW242" i="23"/>
  <c r="AW305" i="23" s="1"/>
  <c r="AO222" i="23"/>
  <c r="AO285" i="23" s="1"/>
  <c r="AO234" i="23"/>
  <c r="AO297" i="23" s="1"/>
  <c r="AG222" i="23"/>
  <c r="AG285" i="23" s="1"/>
  <c r="AG278" i="23"/>
  <c r="AG341" i="23" s="1"/>
  <c r="AG246" i="23"/>
  <c r="AG309" i="23" s="1"/>
  <c r="AG372" i="23" s="1"/>
  <c r="Y222" i="23"/>
  <c r="Y285" i="23" s="1"/>
  <c r="Y224" i="23"/>
  <c r="Y287" i="23" s="1"/>
  <c r="Y234" i="23"/>
  <c r="Y297" i="23" s="1"/>
  <c r="AL234" i="23"/>
  <c r="AL297" i="23" s="1"/>
  <c r="AL278" i="23"/>
  <c r="AL341" i="23" s="1"/>
  <c r="BP232" i="23"/>
  <c r="BP295" i="23" s="1"/>
  <c r="BP224" i="23"/>
  <c r="BP287" i="23" s="1"/>
  <c r="BO246" i="23"/>
  <c r="BO309" i="23" s="1"/>
  <c r="AY238" i="23"/>
  <c r="AY301" i="23" s="1"/>
  <c r="AY222" i="23"/>
  <c r="AY285" i="23" s="1"/>
  <c r="AY232" i="23"/>
  <c r="AY295" i="23" s="1"/>
  <c r="AI238" i="23"/>
  <c r="AI301" i="23" s="1"/>
  <c r="AI278" i="23"/>
  <c r="AI341" i="23" s="1"/>
  <c r="AI224" i="23"/>
  <c r="AI287" i="23" s="1"/>
  <c r="U232" i="23"/>
  <c r="U295" i="23" s="1"/>
  <c r="U242" i="23"/>
  <c r="U305" i="23" s="1"/>
  <c r="M278" i="23"/>
  <c r="M341" i="23" s="1"/>
  <c r="M224" i="23"/>
  <c r="M287" i="23" s="1"/>
  <c r="M234" i="23"/>
  <c r="M297" i="23" s="1"/>
  <c r="O234" i="23"/>
  <c r="O297" i="23" s="1"/>
  <c r="O222" i="23"/>
  <c r="O285" i="23" s="1"/>
  <c r="AM248" i="23"/>
  <c r="AM311" i="23" s="1"/>
  <c r="AM232" i="23"/>
  <c r="AM295" i="23" s="1"/>
  <c r="AM278" i="23"/>
  <c r="AM341" i="23" s="1"/>
  <c r="AM246" i="23"/>
  <c r="AM309" i="23" s="1"/>
  <c r="Z242" i="23"/>
  <c r="Z305" i="23" s="1"/>
  <c r="AP242" i="23"/>
  <c r="AP305" i="23" s="1"/>
  <c r="BD278" i="23"/>
  <c r="BD341" i="23" s="1"/>
  <c r="BD246" i="23"/>
  <c r="BD309" i="23" s="1"/>
  <c r="BQ242" i="23"/>
  <c r="BQ305" i="23" s="1"/>
  <c r="BI222" i="23"/>
  <c r="BI285" i="23" s="1"/>
  <c r="BI238" i="23"/>
  <c r="BI301" i="23" s="1"/>
  <c r="BA242" i="23"/>
  <c r="BA305" i="23" s="1"/>
  <c r="AS222" i="23"/>
  <c r="AS285" i="23" s="1"/>
  <c r="AS242" i="23"/>
  <c r="AS305" i="23" s="1"/>
  <c r="AK222" i="23"/>
  <c r="AK285" i="23" s="1"/>
  <c r="AK238" i="23"/>
  <c r="AK301" i="23" s="1"/>
  <c r="AC278" i="23"/>
  <c r="AC341" i="23" s="1"/>
  <c r="AC224" i="23"/>
  <c r="AC287" i="23" s="1"/>
  <c r="AC234" i="23"/>
  <c r="AC297" i="23" s="1"/>
  <c r="V234" i="23"/>
  <c r="V297" i="23" s="1"/>
  <c r="AZ222" i="23"/>
  <c r="AZ285" i="23" s="1"/>
  <c r="AZ224" i="23"/>
  <c r="AZ287" i="23" s="1"/>
  <c r="AZ234" i="23"/>
  <c r="AZ297" i="23" s="1"/>
  <c r="BG222" i="23"/>
  <c r="BG285" i="23" s="1"/>
  <c r="BG234" i="23"/>
  <c r="BG297" i="23" s="1"/>
  <c r="BG232" i="23"/>
  <c r="BG295" i="23" s="1"/>
  <c r="AQ242" i="23"/>
  <c r="AQ305" i="23" s="1"/>
  <c r="AA242" i="23"/>
  <c r="AA305" i="23" s="1"/>
  <c r="AA232" i="23"/>
  <c r="AA295" i="23" s="1"/>
  <c r="Q278" i="23"/>
  <c r="Q341" i="23" s="1"/>
  <c r="N224" i="23"/>
  <c r="N287" i="23" s="1"/>
  <c r="N238" i="23"/>
  <c r="N301" i="23" s="1"/>
  <c r="N222" i="23"/>
  <c r="N285" i="23" s="1"/>
  <c r="AU238" i="23"/>
  <c r="AU301" i="23" s="1"/>
  <c r="AE222" i="23"/>
  <c r="AE285" i="23" s="1"/>
  <c r="AD167" i="23"/>
  <c r="BK234" i="23"/>
  <c r="BK297" i="23" s="1"/>
  <c r="BK242" i="23"/>
  <c r="BK305" i="23" s="1"/>
  <c r="BK248" i="23"/>
  <c r="BK311" i="23" s="1"/>
  <c r="S623" i="23"/>
  <c r="S624" i="23"/>
  <c r="S625" i="23"/>
  <c r="S626" i="23"/>
  <c r="S621" i="23"/>
  <c r="BY526" i="23"/>
  <c r="CC213" i="23"/>
  <c r="CC207" i="23"/>
  <c r="BT516" i="23"/>
  <c r="CC187" i="23"/>
  <c r="CD518" i="23"/>
  <c r="BZ213" i="23"/>
  <c r="BY205" i="23"/>
  <c r="BY175" i="23"/>
  <c r="BY213" i="23"/>
  <c r="BY607" i="23"/>
  <c r="BY516" i="23"/>
  <c r="BY595" i="23"/>
  <c r="CA514" i="23"/>
  <c r="CA593" i="23"/>
  <c r="CA175" i="23"/>
  <c r="CA569" i="23"/>
  <c r="BV215" i="23"/>
  <c r="BV609" i="23"/>
  <c r="BV619" i="23" s="1"/>
  <c r="K244" i="23"/>
  <c r="K307" i="23" s="1"/>
  <c r="AD244" i="23"/>
  <c r="AD307" i="23" s="1"/>
  <c r="N622" i="23"/>
  <c r="R622" i="23"/>
  <c r="V622" i="23"/>
  <c r="AI616" i="23"/>
  <c r="AM616" i="23"/>
  <c r="AQ616" i="23"/>
  <c r="AV617" i="23"/>
  <c r="AZ617" i="23"/>
  <c r="BQ618" i="23"/>
  <c r="CD619" i="23"/>
  <c r="Q622" i="23"/>
  <c r="AL616" i="23"/>
  <c r="AY617" i="23"/>
  <c r="BH618" i="23"/>
  <c r="BU619" i="23"/>
  <c r="O622" i="23"/>
  <c r="S622" i="23"/>
  <c r="AU624" i="23"/>
  <c r="BK626" i="23"/>
  <c r="L621" i="23"/>
  <c r="AJ616" i="23"/>
  <c r="AN616" i="23"/>
  <c r="AR616" i="23"/>
  <c r="AW617" i="23"/>
  <c r="BA617" i="23"/>
  <c r="BE617" i="23"/>
  <c r="BJ618" i="23"/>
  <c r="BN618" i="23"/>
  <c r="BR618" i="23"/>
  <c r="BS619" i="23"/>
  <c r="AP616" i="23"/>
  <c r="AU617" i="23"/>
  <c r="BL618" i="23"/>
  <c r="P622" i="23"/>
  <c r="T622" i="23"/>
  <c r="BH625" i="23"/>
  <c r="M621" i="23"/>
  <c r="AK616" i="23"/>
  <c r="AO616" i="23"/>
  <c r="AS616" i="23"/>
  <c r="AX617" i="23"/>
  <c r="BB617" i="23"/>
  <c r="BF617" i="23"/>
  <c r="BG618" i="23"/>
  <c r="BK618" i="23"/>
  <c r="BO618" i="23"/>
  <c r="BT619" i="23"/>
  <c r="U622" i="23"/>
  <c r="AT616" i="23"/>
  <c r="BC617" i="23"/>
  <c r="BP618" i="23"/>
  <c r="BO179" i="23"/>
  <c r="BO368" i="23" s="1"/>
  <c r="BO431" i="23" s="1"/>
  <c r="BG189" i="23"/>
  <c r="V189" i="23"/>
  <c r="AD193" i="23"/>
  <c r="CB197" i="23"/>
  <c r="BP204" i="23"/>
  <c r="AT179" i="23"/>
  <c r="BL189" i="23"/>
  <c r="BD189" i="23"/>
  <c r="AW179" i="23"/>
  <c r="AZ189" i="23"/>
  <c r="AK189" i="23"/>
  <c r="BE193" i="23"/>
  <c r="CB179" i="23"/>
  <c r="I472" i="23"/>
  <c r="I88" i="23"/>
  <c r="I471" i="23"/>
  <c r="I87" i="23"/>
  <c r="I524" i="23"/>
  <c r="I140" i="23"/>
  <c r="I473" i="23"/>
  <c r="CC473" i="23" s="1"/>
  <c r="I89" i="23"/>
  <c r="AS179" i="23"/>
  <c r="V179" i="23"/>
  <c r="V368" i="23" s="1"/>
  <c r="V431" i="23" s="1"/>
  <c r="BM179" i="23"/>
  <c r="BM368" i="23" s="1"/>
  <c r="BM431" i="23" s="1"/>
  <c r="AQ179" i="23"/>
  <c r="I504" i="23"/>
  <c r="I120" i="23"/>
  <c r="BY197" i="23"/>
  <c r="I486" i="23"/>
  <c r="BZ486" i="23" s="1"/>
  <c r="I102" i="23"/>
  <c r="I529" i="23"/>
  <c r="BW529" i="23" s="1"/>
  <c r="I145" i="23"/>
  <c r="BK179" i="23"/>
  <c r="AE179" i="23"/>
  <c r="S179" i="23"/>
  <c r="AZ179" i="23"/>
  <c r="AK179" i="23"/>
  <c r="AD197" i="23"/>
  <c r="BT197" i="23"/>
  <c r="CC197" i="23"/>
  <c r="CC179" i="23"/>
  <c r="CA197" i="23"/>
  <c r="I525" i="23"/>
  <c r="BW525" i="23" s="1"/>
  <c r="I141" i="23"/>
  <c r="I484" i="23"/>
  <c r="BS484" i="23" s="1"/>
  <c r="I100" i="23"/>
  <c r="I513" i="23"/>
  <c r="BS513" i="23" s="1"/>
  <c r="I129" i="23"/>
  <c r="I497" i="23"/>
  <c r="BU497" i="23" s="1"/>
  <c r="I113" i="23"/>
  <c r="BG179" i="23"/>
  <c r="AD179" i="23"/>
  <c r="Q179" i="23"/>
  <c r="Q368" i="23" s="1"/>
  <c r="Q431" i="23" s="1"/>
  <c r="AY179" i="23"/>
  <c r="AY368" i="23" s="1"/>
  <c r="AY431" i="23" s="1"/>
  <c r="Z179" i="23"/>
  <c r="I492" i="23"/>
  <c r="I108" i="23"/>
  <c r="J27" i="19"/>
  <c r="I475" i="23"/>
  <c r="BX475" i="23" s="1"/>
  <c r="I91" i="23"/>
  <c r="J48" i="20"/>
  <c r="BA189" i="23"/>
  <c r="BO189" i="23"/>
  <c r="AP189" i="23"/>
  <c r="Y189" i="23"/>
  <c r="AT193" i="23"/>
  <c r="Q193" i="23"/>
  <c r="AE193" i="23"/>
  <c r="AT195" i="23"/>
  <c r="AZ230" i="23"/>
  <c r="AZ293" i="23" s="1"/>
  <c r="BG230" i="23"/>
  <c r="BG293" i="23" s="1"/>
  <c r="Q230" i="23"/>
  <c r="Q293" i="23" s="1"/>
  <c r="AE230" i="23"/>
  <c r="AE293" i="23" s="1"/>
  <c r="CC205" i="23"/>
  <c r="BT514" i="23"/>
  <c r="CC508" i="23"/>
  <c r="CB498" i="23"/>
  <c r="BT494" i="23"/>
  <c r="CC494" i="23"/>
  <c r="CD195" i="23"/>
  <c r="BY506" i="23"/>
  <c r="CB177" i="23"/>
  <c r="CB211" i="23"/>
  <c r="CC199" i="23"/>
  <c r="CC173" i="23"/>
  <c r="CC201" i="23"/>
  <c r="BY494" i="23"/>
  <c r="AV183" i="23"/>
  <c r="AV372" i="23" s="1"/>
  <c r="AV435" i="23" s="1"/>
  <c r="BH189" i="23"/>
  <c r="AA189" i="23"/>
  <c r="AT189" i="23"/>
  <c r="Z189" i="23"/>
  <c r="AH193" i="23"/>
  <c r="V230" i="23"/>
  <c r="V293" i="23" s="1"/>
  <c r="AQ230" i="23"/>
  <c r="AQ293" i="23" s="1"/>
  <c r="AU230" i="23"/>
  <c r="AU293" i="23" s="1"/>
  <c r="AD396" i="23"/>
  <c r="AD459" i="23" s="1"/>
  <c r="CA526" i="23"/>
  <c r="CB522" i="23"/>
  <c r="CB183" i="23"/>
  <c r="CC490" i="23"/>
  <c r="CB488" i="23"/>
  <c r="CB187" i="23"/>
  <c r="CC211" i="23"/>
  <c r="BZ205" i="23"/>
  <c r="BY187" i="23"/>
  <c r="CC528" i="23"/>
  <c r="W185" i="23"/>
  <c r="BY207" i="23"/>
  <c r="BF200" i="23"/>
  <c r="BF389" i="23" s="1"/>
  <c r="BF452" i="23" s="1"/>
  <c r="BP196" i="23"/>
  <c r="BP385" i="23" s="1"/>
  <c r="BR208" i="23"/>
  <c r="BR397" i="23" s="1"/>
  <c r="BJ208" i="23"/>
  <c r="BJ397" i="23" s="1"/>
  <c r="BJ460" i="23" s="1"/>
  <c r="BF208" i="23"/>
  <c r="BL200" i="23"/>
  <c r="BQ200" i="23"/>
  <c r="BQ389" i="23" s="1"/>
  <c r="BR192" i="23"/>
  <c r="BP208" i="23"/>
  <c r="BQ192" i="23"/>
  <c r="AK185" i="23"/>
  <c r="U185" i="23"/>
  <c r="BM185" i="23"/>
  <c r="AS185" i="23"/>
  <c r="AI185" i="23"/>
  <c r="S185" i="23"/>
  <c r="AG185" i="23"/>
  <c r="AG374" i="23" s="1"/>
  <c r="AD185" i="23"/>
  <c r="BP185" i="23"/>
  <c r="AV185" i="23"/>
  <c r="AV374" i="23" s="1"/>
  <c r="AV437" i="23" s="1"/>
  <c r="AD199" i="23"/>
  <c r="AD388" i="23" s="1"/>
  <c r="AD514" i="23" s="1"/>
  <c r="AD201" i="23"/>
  <c r="CD177" i="23"/>
  <c r="BS177" i="23"/>
  <c r="BZ211" i="23"/>
  <c r="BY211" i="23"/>
  <c r="CA211" i="23"/>
  <c r="BT528" i="23"/>
  <c r="CB528" i="23"/>
  <c r="BT201" i="23"/>
  <c r="CB201" i="23"/>
  <c r="BT199" i="23"/>
  <c r="CB199" i="23"/>
  <c r="CB173" i="23"/>
  <c r="CB171" i="23"/>
  <c r="BU203" i="23"/>
  <c r="CB163" i="23"/>
  <c r="T611" i="23"/>
  <c r="T614" i="23"/>
  <c r="AB611" i="23"/>
  <c r="AB615" i="23"/>
  <c r="AR611" i="23"/>
  <c r="BB611" i="23"/>
  <c r="X611" i="23"/>
  <c r="X615" i="23"/>
  <c r="AF611" i="23"/>
  <c r="AF615" i="23"/>
  <c r="BF611" i="23"/>
  <c r="AE611" i="23"/>
  <c r="AE615" i="23"/>
  <c r="AV611" i="23"/>
  <c r="L611" i="23"/>
  <c r="L614" i="23"/>
  <c r="AJ611" i="23"/>
  <c r="P611" i="23"/>
  <c r="P614" i="23"/>
  <c r="AN611" i="23"/>
  <c r="AX611" i="23"/>
  <c r="M611" i="23"/>
  <c r="M614" i="23"/>
  <c r="AK611" i="23"/>
  <c r="BQ188" i="23"/>
  <c r="BG163" i="23"/>
  <c r="BG352" i="23" s="1"/>
  <c r="BG415" i="23" s="1"/>
  <c r="BK163" i="23"/>
  <c r="BK352" i="23" s="1"/>
  <c r="BK415" i="23" s="1"/>
  <c r="BP192" i="23"/>
  <c r="V163" i="23"/>
  <c r="V352" i="23" s="1"/>
  <c r="V415" i="23" s="1"/>
  <c r="BO163" i="23"/>
  <c r="BO352" i="23" s="1"/>
  <c r="BO415" i="23" s="1"/>
  <c r="BT163" i="23"/>
  <c r="BJ192" i="23"/>
  <c r="O163" i="23"/>
  <c r="O352" i="23" s="1"/>
  <c r="O415" i="23" s="1"/>
  <c r="AQ163" i="23"/>
  <c r="AQ352" i="23" s="1"/>
  <c r="AQ415" i="23" s="1"/>
  <c r="AT183" i="23"/>
  <c r="AY183" i="23"/>
  <c r="AY372" i="23" s="1"/>
  <c r="U187" i="23"/>
  <c r="BP164" i="23"/>
  <c r="CB520" i="23"/>
  <c r="AD274" i="23"/>
  <c r="AD337" i="23" s="1"/>
  <c r="AT187" i="23"/>
  <c r="AT376" i="23" s="1"/>
  <c r="AT439" i="23" s="1"/>
  <c r="AT185" i="23"/>
  <c r="AT611" i="23"/>
  <c r="BL179" i="23"/>
  <c r="BL163" i="23"/>
  <c r="BL352" i="23" s="1"/>
  <c r="BL415" i="23" s="1"/>
  <c r="AG179" i="23"/>
  <c r="AG368" i="23" s="1"/>
  <c r="Y183" i="23"/>
  <c r="AL183" i="23"/>
  <c r="AL372" i="23" s="1"/>
  <c r="AL435" i="23" s="1"/>
  <c r="AY187" i="23"/>
  <c r="AY376" i="23" s="1"/>
  <c r="AY439" i="23" s="1"/>
  <c r="O187" i="23"/>
  <c r="O376" i="23" s="1"/>
  <c r="O439" i="23" s="1"/>
  <c r="O185" i="23"/>
  <c r="O611" i="23"/>
  <c r="Z163" i="23"/>
  <c r="Z352" i="23" s="1"/>
  <c r="Z611" i="23"/>
  <c r="AP179" i="23"/>
  <c r="AP368" i="23" s="1"/>
  <c r="AP431" i="23" s="1"/>
  <c r="BI187" i="23"/>
  <c r="BI376" i="23" s="1"/>
  <c r="AC179" i="23"/>
  <c r="AC368" i="23" s="1"/>
  <c r="BG183" i="23"/>
  <c r="AA183" i="23"/>
  <c r="BV506" i="23"/>
  <c r="BS506" i="23"/>
  <c r="BU506" i="23"/>
  <c r="BX175" i="23"/>
  <c r="BU187" i="23"/>
  <c r="AW185" i="23"/>
  <c r="AW374" i="23" s="1"/>
  <c r="AW437" i="23" s="1"/>
  <c r="W187" i="23"/>
  <c r="W376" i="23" s="1"/>
  <c r="BC183" i="23"/>
  <c r="BC372" i="23" s="1"/>
  <c r="BC435" i="23" s="1"/>
  <c r="AH179" i="23"/>
  <c r="AH163" i="23"/>
  <c r="AH352" i="23" s="1"/>
  <c r="AH415" i="23" s="1"/>
  <c r="AW187" i="23"/>
  <c r="AW376" i="23" s="1"/>
  <c r="AL179" i="23"/>
  <c r="AL368" i="23" s="1"/>
  <c r="BP179" i="23"/>
  <c r="BP368" i="23" s="1"/>
  <c r="BO187" i="23"/>
  <c r="BO376" i="23" s="1"/>
  <c r="U179" i="23"/>
  <c r="AM187" i="23"/>
  <c r="AM376" i="23" s="1"/>
  <c r="AM439" i="23" s="1"/>
  <c r="AP163" i="23"/>
  <c r="AP352" i="23" s="1"/>
  <c r="BA187" i="23"/>
  <c r="BA179" i="23"/>
  <c r="AA163" i="23"/>
  <c r="AA352" i="23" s="1"/>
  <c r="AA415" i="23" s="1"/>
  <c r="AA185" i="23"/>
  <c r="BH183" i="23"/>
  <c r="BZ506" i="23"/>
  <c r="CA506" i="23"/>
  <c r="BZ183" i="23"/>
  <c r="CA498" i="23"/>
  <c r="BZ179" i="23"/>
  <c r="CA179" i="23"/>
  <c r="BY490" i="23"/>
  <c r="BZ173" i="23"/>
  <c r="CA173" i="23"/>
  <c r="BO185" i="23"/>
  <c r="K167" i="23"/>
  <c r="W183" i="23"/>
  <c r="BL187" i="23"/>
  <c r="BL376" i="23" s="1"/>
  <c r="BM187" i="23"/>
  <c r="BE179" i="23"/>
  <c r="BE368" i="23" s="1"/>
  <c r="BE163" i="23"/>
  <c r="BE352" i="23" s="1"/>
  <c r="BE415" i="23" s="1"/>
  <c r="AO185" i="23"/>
  <c r="AO374" i="23" s="1"/>
  <c r="BD183" i="23"/>
  <c r="BQ183" i="23"/>
  <c r="BQ187" i="23"/>
  <c r="BQ376" i="23" s="1"/>
  <c r="BQ439" i="23" s="1"/>
  <c r="V185" i="23"/>
  <c r="AZ183" i="23"/>
  <c r="AZ372" i="23" s="1"/>
  <c r="AZ435" i="23" s="1"/>
  <c r="AZ611" i="23"/>
  <c r="BH185" i="23"/>
  <c r="BH374" i="23" s="1"/>
  <c r="BH437" i="23" s="1"/>
  <c r="BH179" i="23"/>
  <c r="S183" i="23"/>
  <c r="S187" i="23"/>
  <c r="K168" i="23"/>
  <c r="K357" i="23" s="1"/>
  <c r="CD506" i="23"/>
  <c r="CD498" i="23"/>
  <c r="CD494" i="23"/>
  <c r="BV490" i="23"/>
  <c r="BS490" i="23"/>
  <c r="CD488" i="23"/>
  <c r="CD502" i="23"/>
  <c r="BW506" i="23"/>
  <c r="BW498" i="23"/>
  <c r="BX494" i="23"/>
  <c r="BU175" i="23"/>
  <c r="BX488" i="23"/>
  <c r="BW488" i="23"/>
  <c r="BX502" i="23"/>
  <c r="BW502" i="23"/>
  <c r="CA163" i="23"/>
  <c r="BK185" i="23"/>
  <c r="AD173" i="23"/>
  <c r="AD362" i="23" s="1"/>
  <c r="K165" i="23"/>
  <c r="K354" i="23" s="1"/>
  <c r="CB502" i="23"/>
  <c r="AD175" i="23"/>
  <c r="W179" i="23"/>
  <c r="W611" i="23"/>
  <c r="BC185" i="23"/>
  <c r="AO187" i="23"/>
  <c r="AO376" i="23" s="1"/>
  <c r="AO439" i="23" s="1"/>
  <c r="Y187" i="23"/>
  <c r="Y376" i="23" s="1"/>
  <c r="AL187" i="23"/>
  <c r="AI183" i="23"/>
  <c r="AI372" i="23" s="1"/>
  <c r="AM185" i="23"/>
  <c r="AM179" i="23"/>
  <c r="AM368" i="23" s="1"/>
  <c r="AM431" i="23" s="1"/>
  <c r="BD179" i="23"/>
  <c r="AS163" i="23"/>
  <c r="AS352" i="23" s="1"/>
  <c r="AS415" i="23" s="1"/>
  <c r="AS611" i="23"/>
  <c r="AC187" i="23"/>
  <c r="AC376" i="23" s="1"/>
  <c r="V187" i="23"/>
  <c r="V376" i="23" s="1"/>
  <c r="V439" i="23" s="1"/>
  <c r="BG187" i="23"/>
  <c r="BG376" i="23" s="1"/>
  <c r="BG439" i="23" s="1"/>
  <c r="Q185" i="23"/>
  <c r="Q187" i="23"/>
  <c r="AQ185" i="23"/>
  <c r="AQ374" i="23" s="1"/>
  <c r="S163" i="23"/>
  <c r="S352" i="23" s="1"/>
  <c r="S415" i="23" s="1"/>
  <c r="BY183" i="23"/>
  <c r="BY179" i="23"/>
  <c r="BZ490" i="23"/>
  <c r="CA490" i="23"/>
  <c r="BY173" i="23"/>
  <c r="R185" i="23"/>
  <c r="R374" i="23" s="1"/>
  <c r="R437" i="23" s="1"/>
  <c r="K166" i="23"/>
  <c r="R195" i="23"/>
  <c r="R384" i="23" s="1"/>
  <c r="BL195" i="23"/>
  <c r="AW195" i="23"/>
  <c r="Y195" i="23"/>
  <c r="AL195" i="23"/>
  <c r="AL384" i="23" s="1"/>
  <c r="AL447" i="23" s="1"/>
  <c r="BP195" i="23"/>
  <c r="AC195" i="23"/>
  <c r="AQ195" i="23"/>
  <c r="AQ384" i="23" s="1"/>
  <c r="AQ447" i="23" s="1"/>
  <c r="AA195" i="23"/>
  <c r="AA384" i="23" s="1"/>
  <c r="AA447" i="23" s="1"/>
  <c r="CD528" i="23"/>
  <c r="CD522" i="23"/>
  <c r="BV520" i="23"/>
  <c r="BS520" i="23"/>
  <c r="CD516" i="23"/>
  <c r="BV514" i="23"/>
  <c r="BS514" i="23"/>
  <c r="CD512" i="23"/>
  <c r="BV508" i="23"/>
  <c r="BT518" i="23"/>
  <c r="CC518" i="23"/>
  <c r="BW528" i="23"/>
  <c r="BU209" i="23"/>
  <c r="BX522" i="23"/>
  <c r="BU520" i="23"/>
  <c r="BU514" i="23"/>
  <c r="BN212" i="23"/>
  <c r="BN401" i="23" s="1"/>
  <c r="BQ204" i="23"/>
  <c r="BQ393" i="23" s="1"/>
  <c r="AC193" i="23"/>
  <c r="BQ195" i="23"/>
  <c r="AH195" i="23"/>
  <c r="AM195" i="23"/>
  <c r="AM384" i="23" s="1"/>
  <c r="BD268" i="23"/>
  <c r="BD331" i="23" s="1"/>
  <c r="BA264" i="23"/>
  <c r="BA327" i="23" s="1"/>
  <c r="AU268" i="23"/>
  <c r="AU331" i="23" s="1"/>
  <c r="S195" i="23"/>
  <c r="S384" i="23" s="1"/>
  <c r="S447" i="23" s="1"/>
  <c r="BS211" i="23"/>
  <c r="BW207" i="23"/>
  <c r="BY528" i="23"/>
  <c r="BY522" i="23"/>
  <c r="BY201" i="23"/>
  <c r="BZ199" i="23"/>
  <c r="CA199" i="23"/>
  <c r="BY512" i="23"/>
  <c r="BZ508" i="23"/>
  <c r="CA508" i="23"/>
  <c r="BX518" i="23"/>
  <c r="BW518" i="23"/>
  <c r="BV530" i="23"/>
  <c r="BJ200" i="23"/>
  <c r="BJ611" i="23"/>
  <c r="V193" i="23"/>
  <c r="BI193" i="23"/>
  <c r="BR204" i="23"/>
  <c r="AO264" i="23"/>
  <c r="AO327" i="23" s="1"/>
  <c r="U195" i="23"/>
  <c r="U384" i="23" s="1"/>
  <c r="U447" i="23" s="1"/>
  <c r="AM268" i="23"/>
  <c r="AM331" i="23" s="1"/>
  <c r="AP195" i="23"/>
  <c r="AP384" i="23" s="1"/>
  <c r="AP447" i="23" s="1"/>
  <c r="BD195" i="23"/>
  <c r="V268" i="23"/>
  <c r="V331" i="23" s="1"/>
  <c r="Q264" i="23"/>
  <c r="Q327" i="23" s="1"/>
  <c r="Q195" i="23"/>
  <c r="AU195" i="23"/>
  <c r="AU384" i="23" s="1"/>
  <c r="AU447" i="23" s="1"/>
  <c r="AE268" i="23"/>
  <c r="AE331" i="23" s="1"/>
  <c r="BK268" i="23"/>
  <c r="BK331" i="23" s="1"/>
  <c r="BV205" i="23"/>
  <c r="CD211" i="23"/>
  <c r="BX205" i="23"/>
  <c r="BW205" i="23"/>
  <c r="BU516" i="23"/>
  <c r="BU512" i="23"/>
  <c r="BQ196" i="23"/>
  <c r="BQ385" i="23" s="1"/>
  <c r="BQ511" i="23" s="1"/>
  <c r="BN196" i="23"/>
  <c r="BN385" i="23" s="1"/>
  <c r="BL208" i="23"/>
  <c r="BL397" i="23" s="1"/>
  <c r="BL611" i="23"/>
  <c r="BR200" i="23"/>
  <c r="K201" i="23"/>
  <c r="BM264" i="23"/>
  <c r="BM327" i="23" s="1"/>
  <c r="BE195" i="23"/>
  <c r="AG264" i="23"/>
  <c r="AG327" i="23" s="1"/>
  <c r="AG195" i="23"/>
  <c r="M268" i="23"/>
  <c r="M331" i="23" s="1"/>
  <c r="BQ268" i="23"/>
  <c r="BQ331" i="23" s="1"/>
  <c r="BI268" i="23"/>
  <c r="BI331" i="23" s="1"/>
  <c r="N195" i="23"/>
  <c r="AD205" i="23"/>
  <c r="BH208" i="23"/>
  <c r="BH397" i="23" s="1"/>
  <c r="K206" i="23"/>
  <c r="K395" i="23" s="1"/>
  <c r="K458" i="23" s="1"/>
  <c r="BW201" i="23"/>
  <c r="BU508" i="23"/>
  <c r="BZ528" i="23"/>
  <c r="CA528" i="23"/>
  <c r="BZ522" i="23"/>
  <c r="CA522" i="23"/>
  <c r="BZ201" i="23"/>
  <c r="CA201" i="23"/>
  <c r="BY199" i="23"/>
  <c r="BZ512" i="23"/>
  <c r="CA512" i="23"/>
  <c r="BU518" i="23"/>
  <c r="BT195" i="23"/>
  <c r="CC195" i="23"/>
  <c r="R193" i="23"/>
  <c r="AV189" i="23"/>
  <c r="BC189" i="23"/>
  <c r="BM193" i="23"/>
  <c r="AO189" i="23"/>
  <c r="AL193" i="23"/>
  <c r="AM193" i="23"/>
  <c r="AP193" i="23"/>
  <c r="CC520" i="23"/>
  <c r="BE164" i="23"/>
  <c r="AC191" i="23"/>
  <c r="AC380" i="23" s="1"/>
  <c r="AC443" i="23" s="1"/>
  <c r="BT209" i="23"/>
  <c r="BT520" i="23"/>
  <c r="CC502" i="23"/>
  <c r="AY191" i="23"/>
  <c r="AY380" i="23" s="1"/>
  <c r="AY443" i="23" s="1"/>
  <c r="S189" i="23"/>
  <c r="K171" i="23"/>
  <c r="K360" i="23" s="1"/>
  <c r="CC209" i="23"/>
  <c r="BT502" i="23"/>
  <c r="M191" i="23"/>
  <c r="M380" i="23" s="1"/>
  <c r="V191" i="23"/>
  <c r="V380" i="23" s="1"/>
  <c r="V443" i="23" s="1"/>
  <c r="BK191" i="23"/>
  <c r="BK380" i="23" s="1"/>
  <c r="BK443" i="23" s="1"/>
  <c r="BQ164" i="23"/>
  <c r="BQ353" i="23" s="1"/>
  <c r="BJ164" i="23"/>
  <c r="BI164" i="23"/>
  <c r="BO191" i="23"/>
  <c r="BO380" i="23" s="1"/>
  <c r="BO443" i="23" s="1"/>
  <c r="AV191" i="23"/>
  <c r="AV380" i="23" s="1"/>
  <c r="AV443" i="23" s="1"/>
  <c r="W189" i="23"/>
  <c r="BC191" i="23"/>
  <c r="BC380" i="23" s="1"/>
  <c r="BC443" i="23" s="1"/>
  <c r="R191" i="23"/>
  <c r="R380" i="23" s="1"/>
  <c r="BL193" i="23"/>
  <c r="AW189" i="23"/>
  <c r="AO191" i="23"/>
  <c r="AO380" i="23" s="1"/>
  <c r="AO443" i="23" s="1"/>
  <c r="AG189" i="23"/>
  <c r="AG191" i="23"/>
  <c r="AG380" i="23" s="1"/>
  <c r="AG443" i="23" s="1"/>
  <c r="Y193" i="23"/>
  <c r="AY193" i="23"/>
  <c r="AI193" i="23"/>
  <c r="O189" i="23"/>
  <c r="AM189" i="23"/>
  <c r="BQ189" i="23"/>
  <c r="AS189" i="23"/>
  <c r="AS378" i="23" s="1"/>
  <c r="AS441" i="23" s="1"/>
  <c r="AK193" i="23"/>
  <c r="AZ193" i="23"/>
  <c r="N189" i="23"/>
  <c r="AU193" i="23"/>
  <c r="BH192" i="23"/>
  <c r="BH381" i="23" s="1"/>
  <c r="AD171" i="23"/>
  <c r="AD360" i="23" s="1"/>
  <c r="AD423" i="23" s="1"/>
  <c r="CC171" i="23"/>
  <c r="BZ171" i="23"/>
  <c r="BZ209" i="23"/>
  <c r="CA209" i="23"/>
  <c r="BZ520" i="23"/>
  <c r="CA520" i="23"/>
  <c r="BY502" i="23"/>
  <c r="K191" i="23"/>
  <c r="K380" i="23" s="1"/>
  <c r="AU191" i="23"/>
  <c r="AU380" i="23" s="1"/>
  <c r="BH164" i="23"/>
  <c r="BL191" i="23"/>
  <c r="BL380" i="23" s="1"/>
  <c r="BE191" i="23"/>
  <c r="BE380" i="23" s="1"/>
  <c r="AT191" i="23"/>
  <c r="AT380" i="23" s="1"/>
  <c r="AT443" i="23" s="1"/>
  <c r="W191" i="23"/>
  <c r="W380" i="23" s="1"/>
  <c r="W443" i="23" s="1"/>
  <c r="AW191" i="23"/>
  <c r="AW380" i="23" s="1"/>
  <c r="AW443" i="23" s="1"/>
  <c r="AY189" i="23"/>
  <c r="M189" i="23"/>
  <c r="M378" i="23" s="1"/>
  <c r="Z191" i="23"/>
  <c r="Z380" i="23" s="1"/>
  <c r="Z443" i="23" s="1"/>
  <c r="BI191" i="23"/>
  <c r="BI380" i="23" s="1"/>
  <c r="BI443" i="23" s="1"/>
  <c r="AS191" i="23"/>
  <c r="AS380" i="23" s="1"/>
  <c r="AD209" i="23"/>
  <c r="BF192" i="23"/>
  <c r="BF381" i="23" s="1"/>
  <c r="BF444" i="23" s="1"/>
  <c r="CB209" i="23"/>
  <c r="BY171" i="23"/>
  <c r="BX209" i="23"/>
  <c r="BW209" i="23"/>
  <c r="BX171" i="23"/>
  <c r="BW171" i="23"/>
  <c r="K164" i="23"/>
  <c r="K353" i="23" s="1"/>
  <c r="BC29" i="12"/>
  <c r="BE29" i="12" s="1"/>
  <c r="AP191" i="23"/>
  <c r="AP380" i="23" s="1"/>
  <c r="AP443" i="23" s="1"/>
  <c r="AA191" i="23"/>
  <c r="AA380" i="23" s="1"/>
  <c r="BH191" i="23"/>
  <c r="BH380" i="23" s="1"/>
  <c r="BH443" i="23" s="1"/>
  <c r="BW524" i="23"/>
  <c r="BF164" i="23"/>
  <c r="BR164" i="23"/>
  <c r="AK191" i="23"/>
  <c r="AK380" i="23" s="1"/>
  <c r="AZ191" i="23"/>
  <c r="AZ380" i="23" s="1"/>
  <c r="AZ443" i="23" s="1"/>
  <c r="AV193" i="23"/>
  <c r="BM189" i="23"/>
  <c r="BE189" i="23"/>
  <c r="AI191" i="23"/>
  <c r="AI380" i="23" s="1"/>
  <c r="AI443" i="23" s="1"/>
  <c r="U189" i="23"/>
  <c r="BD193" i="23"/>
  <c r="BQ193" i="23"/>
  <c r="BQ191" i="23"/>
  <c r="BQ380" i="23" s="1"/>
  <c r="BQ443" i="23" s="1"/>
  <c r="BI189" i="23"/>
  <c r="AQ189" i="23"/>
  <c r="N191" i="23"/>
  <c r="N380" i="23" s="1"/>
  <c r="N443" i="23" s="1"/>
  <c r="BK189" i="23"/>
  <c r="BT171" i="23"/>
  <c r="CA171" i="23"/>
  <c r="BY209" i="23"/>
  <c r="BY520" i="23"/>
  <c r="BZ502" i="23"/>
  <c r="CA502" i="23"/>
  <c r="Q374" i="23"/>
  <c r="Q437" i="23" s="1"/>
  <c r="AO221" i="23"/>
  <c r="AO284" i="23" s="1"/>
  <c r="BP221" i="23"/>
  <c r="BP284" i="23" s="1"/>
  <c r="BO221" i="23"/>
  <c r="BO284" i="23" s="1"/>
  <c r="AP221" i="23"/>
  <c r="AP284" i="23" s="1"/>
  <c r="T221" i="23"/>
  <c r="T284" i="23" s="1"/>
  <c r="AS221" i="23"/>
  <c r="AS284" i="23" s="1"/>
  <c r="L221" i="23"/>
  <c r="L284" i="23" s="1"/>
  <c r="X221" i="23"/>
  <c r="X284" i="23" s="1"/>
  <c r="AD221" i="23"/>
  <c r="AD284" i="23" s="1"/>
  <c r="AC221" i="23"/>
  <c r="AC284" i="23" s="1"/>
  <c r="AW221" i="23"/>
  <c r="AW284" i="23" s="1"/>
  <c r="AU221" i="23"/>
  <c r="AU284" i="23" s="1"/>
  <c r="BE221" i="23"/>
  <c r="BE284" i="23" s="1"/>
  <c r="K221" i="23"/>
  <c r="K284" i="23" s="1"/>
  <c r="O221" i="23"/>
  <c r="O284" i="23" s="1"/>
  <c r="R221" i="23"/>
  <c r="R284" i="23" s="1"/>
  <c r="AH221" i="23"/>
  <c r="AH284" i="23" s="1"/>
  <c r="AG221" i="23"/>
  <c r="AG284" i="23" s="1"/>
  <c r="AZ221" i="23"/>
  <c r="AZ284" i="23" s="1"/>
  <c r="AY221" i="23"/>
  <c r="AY284" i="23" s="1"/>
  <c r="BJ221" i="23"/>
  <c r="BJ284" i="23" s="1"/>
  <c r="P221" i="23"/>
  <c r="P284" i="23" s="1"/>
  <c r="V221" i="23"/>
  <c r="V284" i="23" s="1"/>
  <c r="AJ221" i="23"/>
  <c r="AJ284" i="23" s="1"/>
  <c r="AL221" i="23"/>
  <c r="AL284" i="23" s="1"/>
  <c r="BD221" i="23"/>
  <c r="BD284" i="23" s="1"/>
  <c r="BF221" i="23"/>
  <c r="BF284" i="23" s="1"/>
  <c r="BR221" i="23"/>
  <c r="BR284" i="23" s="1"/>
  <c r="BS498" i="23"/>
  <c r="BS183" i="23"/>
  <c r="BW175" i="23"/>
  <c r="BW490" i="23"/>
  <c r="BK272" i="23"/>
  <c r="BK335" i="23" s="1"/>
  <c r="Q272" i="23"/>
  <c r="Q335" i="23" s="1"/>
  <c r="BA272" i="23"/>
  <c r="BA335" i="23" s="1"/>
  <c r="BQ272" i="23"/>
  <c r="BQ335" i="23" s="1"/>
  <c r="O272" i="23"/>
  <c r="O335" i="23" s="1"/>
  <c r="M272" i="23"/>
  <c r="M335" i="23" s="1"/>
  <c r="BO272" i="23"/>
  <c r="BO335" i="23" s="1"/>
  <c r="BP272" i="23"/>
  <c r="BP335" i="23" s="1"/>
  <c r="AO272" i="23"/>
  <c r="AO335" i="23" s="1"/>
  <c r="AX272" i="23"/>
  <c r="AX335" i="23" s="1"/>
  <c r="AN272" i="23"/>
  <c r="AN335" i="23" s="1"/>
  <c r="AJ272" i="23"/>
  <c r="AJ335" i="23" s="1"/>
  <c r="T272" i="23"/>
  <c r="T335" i="23" s="1"/>
  <c r="S272" i="23"/>
  <c r="S335" i="23" s="1"/>
  <c r="N272" i="23"/>
  <c r="N335" i="23" s="1"/>
  <c r="AQ272" i="23"/>
  <c r="AQ335" i="23" s="1"/>
  <c r="AK272" i="23"/>
  <c r="AK335" i="23" s="1"/>
  <c r="BI272" i="23"/>
  <c r="BI335" i="23" s="1"/>
  <c r="AP272" i="23"/>
  <c r="AP335" i="23" s="1"/>
  <c r="AM272" i="23"/>
  <c r="AM335" i="23" s="1"/>
  <c r="AW272" i="23"/>
  <c r="AW335" i="23" s="1"/>
  <c r="BE272" i="23"/>
  <c r="BE335" i="23" s="1"/>
  <c r="BL272" i="23"/>
  <c r="BL335" i="23" s="1"/>
  <c r="R272" i="23"/>
  <c r="R335" i="23" s="1"/>
  <c r="AT272" i="23"/>
  <c r="AT335" i="23" s="1"/>
  <c r="X272" i="23"/>
  <c r="X335" i="23" s="1"/>
  <c r="BR272" i="23"/>
  <c r="BR335" i="23" s="1"/>
  <c r="BB272" i="23"/>
  <c r="BB335" i="23" s="1"/>
  <c r="AR272" i="23"/>
  <c r="AR335" i="23" s="1"/>
  <c r="AE272" i="23"/>
  <c r="AE335" i="23" s="1"/>
  <c r="AA272" i="23"/>
  <c r="AA335" i="23" s="1"/>
  <c r="BG272" i="23"/>
  <c r="BG335" i="23" s="1"/>
  <c r="AZ272" i="23"/>
  <c r="AZ335" i="23" s="1"/>
  <c r="AC272" i="23"/>
  <c r="AC335" i="23" s="1"/>
  <c r="AS272" i="23"/>
  <c r="AS335" i="23" s="1"/>
  <c r="Z272" i="23"/>
  <c r="Z335" i="23" s="1"/>
  <c r="U272" i="23"/>
  <c r="U335" i="23" s="1"/>
  <c r="AI272" i="23"/>
  <c r="AI335" i="23" s="1"/>
  <c r="AY272" i="23"/>
  <c r="AY335" i="23" s="1"/>
  <c r="Y272" i="23"/>
  <c r="Y335" i="23" s="1"/>
  <c r="BM272" i="23"/>
  <c r="BM335" i="23" s="1"/>
  <c r="AV272" i="23"/>
  <c r="AV335" i="23" s="1"/>
  <c r="W272" i="23"/>
  <c r="W335" i="23" s="1"/>
  <c r="BN272" i="23"/>
  <c r="BN335" i="23" s="1"/>
  <c r="BF272" i="23"/>
  <c r="BF335" i="23" s="1"/>
  <c r="P272" i="23"/>
  <c r="P335" i="23" s="1"/>
  <c r="L272" i="23"/>
  <c r="L335" i="23" s="1"/>
  <c r="BH256" i="23"/>
  <c r="BH319" i="23" s="1"/>
  <c r="AU256" i="23"/>
  <c r="AU319" i="23" s="1"/>
  <c r="BG256" i="23"/>
  <c r="BG319" i="23" s="1"/>
  <c r="AZ256" i="23"/>
  <c r="AZ319" i="23" s="1"/>
  <c r="V256" i="23"/>
  <c r="V319" i="23" s="1"/>
  <c r="AC256" i="23"/>
  <c r="AC319" i="23" s="1"/>
  <c r="BD256" i="23"/>
  <c r="BD319" i="23" s="1"/>
  <c r="Z256" i="23"/>
  <c r="Z319" i="23" s="1"/>
  <c r="U256" i="23"/>
  <c r="U319" i="23" s="1"/>
  <c r="AI256" i="23"/>
  <c r="AI319" i="23" s="1"/>
  <c r="AY256" i="23"/>
  <c r="AY319" i="23" s="1"/>
  <c r="AG256" i="23"/>
  <c r="AG319" i="23" s="1"/>
  <c r="BL256" i="23"/>
  <c r="BL319" i="23" s="1"/>
  <c r="AH256" i="23"/>
  <c r="AH319" i="23" s="1"/>
  <c r="AH382" i="23" s="1"/>
  <c r="AH445" i="23" s="1"/>
  <c r="AX256" i="23"/>
  <c r="AX319" i="23" s="1"/>
  <c r="AN256" i="23"/>
  <c r="AN319" i="23" s="1"/>
  <c r="AJ256" i="23"/>
  <c r="AJ319" i="23" s="1"/>
  <c r="T256" i="23"/>
  <c r="T319" i="23" s="1"/>
  <c r="BK256" i="23"/>
  <c r="BK319" i="23" s="1"/>
  <c r="Q256" i="23"/>
  <c r="Q319" i="23" s="1"/>
  <c r="BA256" i="23"/>
  <c r="BA319" i="23" s="1"/>
  <c r="O256" i="23"/>
  <c r="O319" i="23" s="1"/>
  <c r="O382" i="23" s="1"/>
  <c r="O445" i="23" s="1"/>
  <c r="M256" i="23"/>
  <c r="M319" i="23" s="1"/>
  <c r="AL256" i="23"/>
  <c r="AL319" i="23" s="1"/>
  <c r="AO256" i="23"/>
  <c r="AO319" i="23" s="1"/>
  <c r="BC256" i="23"/>
  <c r="BC319" i="23" s="1"/>
  <c r="BN256" i="23"/>
  <c r="BN319" i="23" s="1"/>
  <c r="X256" i="23"/>
  <c r="X319" i="23" s="1"/>
  <c r="BJ256" i="23"/>
  <c r="BJ319" i="23" s="1"/>
  <c r="BB256" i="23"/>
  <c r="BB319" i="23" s="1"/>
  <c r="AR256" i="23"/>
  <c r="AR319" i="23" s="1"/>
  <c r="AQ256" i="23"/>
  <c r="AQ319" i="23" s="1"/>
  <c r="BI256" i="23"/>
  <c r="BI319" i="23" s="1"/>
  <c r="AM256" i="23"/>
  <c r="AM319" i="23" s="1"/>
  <c r="BO256" i="23"/>
  <c r="BO319" i="23" s="1"/>
  <c r="R256" i="23"/>
  <c r="R319" i="23" s="1"/>
  <c r="P256" i="23"/>
  <c r="P319" i="23" s="1"/>
  <c r="L256" i="23"/>
  <c r="L319" i="23" s="1"/>
  <c r="AU276" i="23"/>
  <c r="AU339" i="23" s="1"/>
  <c r="V276" i="23"/>
  <c r="V339" i="23" s="1"/>
  <c r="BQ276" i="23"/>
  <c r="BQ339" i="23" s="1"/>
  <c r="BD276" i="23"/>
  <c r="BD339" i="23" s="1"/>
  <c r="AL276" i="23"/>
  <c r="AL339" i="23" s="1"/>
  <c r="AG276" i="23"/>
  <c r="AG339" i="23" s="1"/>
  <c r="AH276" i="23"/>
  <c r="AH339" i="23" s="1"/>
  <c r="BC276" i="23"/>
  <c r="BC339" i="23" s="1"/>
  <c r="AF276" i="23"/>
  <c r="AF339" i="23" s="1"/>
  <c r="AB276" i="23"/>
  <c r="AB339" i="23" s="1"/>
  <c r="BK276" i="23"/>
  <c r="BK339" i="23" s="1"/>
  <c r="Q276" i="23"/>
  <c r="Q339" i="23" s="1"/>
  <c r="BA276" i="23"/>
  <c r="BA339" i="23" s="1"/>
  <c r="O276" i="23"/>
  <c r="O339" i="23" s="1"/>
  <c r="M276" i="23"/>
  <c r="M339" i="23" s="1"/>
  <c r="BO276" i="23"/>
  <c r="BO339" i="23" s="1"/>
  <c r="BP276" i="23"/>
  <c r="BP339" i="23" s="1"/>
  <c r="AO276" i="23"/>
  <c r="AO339" i="23" s="1"/>
  <c r="BN276" i="23"/>
  <c r="BN339" i="23" s="1"/>
  <c r="AX276" i="23"/>
  <c r="AX339" i="23" s="1"/>
  <c r="AN276" i="23"/>
  <c r="AN339" i="23" s="1"/>
  <c r="AJ276" i="23"/>
  <c r="AJ339" i="23" s="1"/>
  <c r="S276" i="23"/>
  <c r="S339" i="23" s="1"/>
  <c r="BH276" i="23"/>
  <c r="BH339" i="23" s="1"/>
  <c r="N276" i="23"/>
  <c r="N339" i="23" s="1"/>
  <c r="AQ276" i="23"/>
  <c r="AQ339" i="23" s="1"/>
  <c r="AK276" i="23"/>
  <c r="AK339" i="23" s="1"/>
  <c r="BI276" i="23"/>
  <c r="BI339" i="23" s="1"/>
  <c r="AP276" i="23"/>
  <c r="AP339" i="23" s="1"/>
  <c r="AM276" i="23"/>
  <c r="AM339" i="23" s="1"/>
  <c r="AW276" i="23"/>
  <c r="AW339" i="23" s="1"/>
  <c r="BE276" i="23"/>
  <c r="BE339" i="23" s="1"/>
  <c r="BL276" i="23"/>
  <c r="BL339" i="23" s="1"/>
  <c r="R276" i="23"/>
  <c r="R339" i="23" s="1"/>
  <c r="AT276" i="23"/>
  <c r="AT339" i="23" s="1"/>
  <c r="X276" i="23"/>
  <c r="X339" i="23" s="1"/>
  <c r="BR276" i="23"/>
  <c r="BR339" i="23" s="1"/>
  <c r="BJ276" i="23"/>
  <c r="BJ339" i="23" s="1"/>
  <c r="BB276" i="23"/>
  <c r="BB339" i="23" s="1"/>
  <c r="AR276" i="23"/>
  <c r="AR339" i="23" s="1"/>
  <c r="T276" i="23"/>
  <c r="T339" i="23" s="1"/>
  <c r="S260" i="23"/>
  <c r="S323" i="23" s="1"/>
  <c r="AE260" i="23"/>
  <c r="AE323" i="23" s="1"/>
  <c r="N260" i="23"/>
  <c r="N323" i="23" s="1"/>
  <c r="AA260" i="23"/>
  <c r="AA323" i="23" s="1"/>
  <c r="AK260" i="23"/>
  <c r="AK323" i="23" s="1"/>
  <c r="AS260" i="23"/>
  <c r="AS323" i="23" s="1"/>
  <c r="AP260" i="23"/>
  <c r="AP323" i="23" s="1"/>
  <c r="BP260" i="23"/>
  <c r="BP323" i="23" s="1"/>
  <c r="Y260" i="23"/>
  <c r="Y323" i="23" s="1"/>
  <c r="AW260" i="23"/>
  <c r="AW323" i="23" s="1"/>
  <c r="BE260" i="23"/>
  <c r="BE323" i="23" s="1"/>
  <c r="BM260" i="23"/>
  <c r="BM323" i="23" s="1"/>
  <c r="AV260" i="23"/>
  <c r="AV323" i="23" s="1"/>
  <c r="AT260" i="23"/>
  <c r="AT323" i="23" s="1"/>
  <c r="W260" i="23"/>
  <c r="W323" i="23" s="1"/>
  <c r="AF260" i="23"/>
  <c r="AF323" i="23" s="1"/>
  <c r="BR260" i="23"/>
  <c r="BR323" i="23" s="1"/>
  <c r="BJ260" i="23"/>
  <c r="BJ323" i="23" s="1"/>
  <c r="AB260" i="23"/>
  <c r="AB323" i="23" s="1"/>
  <c r="BH260" i="23"/>
  <c r="BH323" i="23" s="1"/>
  <c r="AU260" i="23"/>
  <c r="AU323" i="23" s="1"/>
  <c r="BG260" i="23"/>
  <c r="BG323" i="23" s="1"/>
  <c r="AZ260" i="23"/>
  <c r="AZ323" i="23" s="1"/>
  <c r="V260" i="23"/>
  <c r="V323" i="23" s="1"/>
  <c r="AC260" i="23"/>
  <c r="AC323" i="23" s="1"/>
  <c r="BD260" i="23"/>
  <c r="BD323" i="23" s="1"/>
  <c r="Z260" i="23"/>
  <c r="Z323" i="23" s="1"/>
  <c r="U260" i="23"/>
  <c r="U323" i="23" s="1"/>
  <c r="AI260" i="23"/>
  <c r="AI323" i="23" s="1"/>
  <c r="AY260" i="23"/>
  <c r="AY323" i="23" s="1"/>
  <c r="AG260" i="23"/>
  <c r="AG323" i="23" s="1"/>
  <c r="BL260" i="23"/>
  <c r="BL323" i="23" s="1"/>
  <c r="AH260" i="23"/>
  <c r="AH323" i="23" s="1"/>
  <c r="AX260" i="23"/>
  <c r="AX323" i="23" s="1"/>
  <c r="AN260" i="23"/>
  <c r="AN323" i="23" s="1"/>
  <c r="AJ260" i="23"/>
  <c r="AJ323" i="23" s="1"/>
  <c r="BK260" i="23"/>
  <c r="BK323" i="23" s="1"/>
  <c r="Q260" i="23"/>
  <c r="Q323" i="23" s="1"/>
  <c r="BA260" i="23"/>
  <c r="BA323" i="23" s="1"/>
  <c r="BQ260" i="23"/>
  <c r="BQ323" i="23" s="1"/>
  <c r="O260" i="23"/>
  <c r="O323" i="23" s="1"/>
  <c r="M260" i="23"/>
  <c r="M323" i="23" s="1"/>
  <c r="AL260" i="23"/>
  <c r="AL323" i="23" s="1"/>
  <c r="AO260" i="23"/>
  <c r="AO323" i="23" s="1"/>
  <c r="BC260" i="23"/>
  <c r="BC323" i="23" s="1"/>
  <c r="X260" i="23"/>
  <c r="X323" i="23" s="1"/>
  <c r="BB260" i="23"/>
  <c r="BB323" i="23" s="1"/>
  <c r="AR260" i="23"/>
  <c r="AR323" i="23" s="1"/>
  <c r="T260" i="23"/>
  <c r="T323" i="23" s="1"/>
  <c r="BL185" i="23"/>
  <c r="BZ492" i="23"/>
  <c r="BU510" i="23"/>
  <c r="BU195" i="23"/>
  <c r="K163" i="23"/>
  <c r="K352" i="23" s="1"/>
  <c r="AD195" i="23"/>
  <c r="AD384" i="23" s="1"/>
  <c r="AD510" i="23" s="1"/>
  <c r="BN255" i="23"/>
  <c r="BN318" i="23" s="1"/>
  <c r="BR255" i="23"/>
  <c r="BR318" i="23" s="1"/>
  <c r="BE255" i="23"/>
  <c r="BE318" i="23" s="1"/>
  <c r="AS255" i="23"/>
  <c r="AS318" i="23" s="1"/>
  <c r="BA255" i="23"/>
  <c r="BA318" i="23" s="1"/>
  <c r="AT255" i="23"/>
  <c r="AT318" i="23" s="1"/>
  <c r="AL255" i="23"/>
  <c r="AL318" i="23" s="1"/>
  <c r="AC255" i="23"/>
  <c r="AC318" i="23" s="1"/>
  <c r="Y276" i="23"/>
  <c r="Y339" i="23" s="1"/>
  <c r="BP256" i="23"/>
  <c r="BP319" i="23" s="1"/>
  <c r="AS256" i="23"/>
  <c r="AS319" i="23" s="1"/>
  <c r="BG276" i="23"/>
  <c r="BG339" i="23" s="1"/>
  <c r="AA256" i="23"/>
  <c r="AA319" i="23" s="1"/>
  <c r="AA382" i="23" s="1"/>
  <c r="AU272" i="23"/>
  <c r="AU335" i="23" s="1"/>
  <c r="AE256" i="23"/>
  <c r="AE319" i="23" s="1"/>
  <c r="AE382" i="23" s="1"/>
  <c r="AD177" i="23"/>
  <c r="BZ177" i="23"/>
  <c r="BJ272" i="23"/>
  <c r="BJ335" i="23" s="1"/>
  <c r="AD189" i="23"/>
  <c r="W256" i="23"/>
  <c r="W319" i="23" s="1"/>
  <c r="R260" i="23"/>
  <c r="R323" i="23" s="1"/>
  <c r="AV276" i="23"/>
  <c r="AV339" i="23" s="1"/>
  <c r="BM256" i="23"/>
  <c r="BM319" i="23" s="1"/>
  <c r="AL272" i="23"/>
  <c r="AL335" i="23" s="1"/>
  <c r="AY276" i="23"/>
  <c r="AY339" i="23" s="1"/>
  <c r="Z276" i="23"/>
  <c r="Z339" i="23" s="1"/>
  <c r="AK256" i="23"/>
  <c r="AK319" i="23" s="1"/>
  <c r="AC276" i="23"/>
  <c r="AC339" i="23" s="1"/>
  <c r="V272" i="23"/>
  <c r="V335" i="23" s="1"/>
  <c r="N256" i="23"/>
  <c r="N319" i="23" s="1"/>
  <c r="S256" i="23"/>
  <c r="S319" i="23" s="1"/>
  <c r="S382" i="23" s="1"/>
  <c r="S445" i="23" s="1"/>
  <c r="BF256" i="23"/>
  <c r="BF319" i="23" s="1"/>
  <c r="BF260" i="23"/>
  <c r="BF323" i="23" s="1"/>
  <c r="BE256" i="23"/>
  <c r="BE319" i="23" s="1"/>
  <c r="AG272" i="23"/>
  <c r="AG335" i="23" s="1"/>
  <c r="Y256" i="23"/>
  <c r="Y319" i="23" s="1"/>
  <c r="BO260" i="23"/>
  <c r="BO323" i="23" s="1"/>
  <c r="AI276" i="23"/>
  <c r="AI339" i="23" s="1"/>
  <c r="AM260" i="23"/>
  <c r="AM323" i="23" s="1"/>
  <c r="BD272" i="23"/>
  <c r="BD335" i="23" s="1"/>
  <c r="AS276" i="23"/>
  <c r="AS339" i="23" s="1"/>
  <c r="AA276" i="23"/>
  <c r="AA339" i="23" s="1"/>
  <c r="AE276" i="23"/>
  <c r="AE339" i="23" s="1"/>
  <c r="CC492" i="23"/>
  <c r="BV510" i="23"/>
  <c r="CD510" i="23"/>
  <c r="BS510" i="23"/>
  <c r="BT526" i="23"/>
  <c r="CB526" i="23"/>
  <c r="CC526" i="23"/>
  <c r="BG221" i="23"/>
  <c r="BG284" i="23" s="1"/>
  <c r="BK221" i="23"/>
  <c r="BK284" i="23" s="1"/>
  <c r="M221" i="23"/>
  <c r="M284" i="23" s="1"/>
  <c r="N221" i="23"/>
  <c r="N284" i="23" s="1"/>
  <c r="Q221" i="23"/>
  <c r="Q284" i="23" s="1"/>
  <c r="U221" i="23"/>
  <c r="U284" i="23" s="1"/>
  <c r="Y221" i="23"/>
  <c r="Y284" i="23" s="1"/>
  <c r="S221" i="23"/>
  <c r="S284" i="23" s="1"/>
  <c r="W221" i="23"/>
  <c r="W284" i="23" s="1"/>
  <c r="AA221" i="23"/>
  <c r="AA284" i="23" s="1"/>
  <c r="AE221" i="23"/>
  <c r="AE284" i="23" s="1"/>
  <c r="AI221" i="23"/>
  <c r="AI284" i="23" s="1"/>
  <c r="AM221" i="23"/>
  <c r="AM284" i="23" s="1"/>
  <c r="AB221" i="23"/>
  <c r="AB284" i="23" s="1"/>
  <c r="AF221" i="23"/>
  <c r="AF284" i="23" s="1"/>
  <c r="AK221" i="23"/>
  <c r="AK284" i="23" s="1"/>
  <c r="AN221" i="23"/>
  <c r="AN284" i="23" s="1"/>
  <c r="AR221" i="23"/>
  <c r="AR284" i="23" s="1"/>
  <c r="AX221" i="23"/>
  <c r="AX284" i="23" s="1"/>
  <c r="BB221" i="23"/>
  <c r="BB284" i="23" s="1"/>
  <c r="AQ221" i="23"/>
  <c r="AQ284" i="23" s="1"/>
  <c r="AT221" i="23"/>
  <c r="AT284" i="23" s="1"/>
  <c r="AV221" i="23"/>
  <c r="AV284" i="23" s="1"/>
  <c r="BA221" i="23"/>
  <c r="BA284" i="23" s="1"/>
  <c r="BI221" i="23"/>
  <c r="BI284" i="23" s="1"/>
  <c r="BC221" i="23"/>
  <c r="BC284" i="23" s="1"/>
  <c r="BH221" i="23"/>
  <c r="BH284" i="23" s="1"/>
  <c r="BN221" i="23"/>
  <c r="BN284" i="23" s="1"/>
  <c r="BM221" i="23"/>
  <c r="BM284" i="23" s="1"/>
  <c r="AB220" i="23"/>
  <c r="AB283" i="23" s="1"/>
  <c r="AJ220" i="23"/>
  <c r="AJ283" i="23" s="1"/>
  <c r="AR220" i="23"/>
  <c r="AR283" i="23" s="1"/>
  <c r="BR220" i="23"/>
  <c r="BR283" i="23" s="1"/>
  <c r="AF220" i="23"/>
  <c r="AF283" i="23" s="1"/>
  <c r="AN220" i="23"/>
  <c r="AN283" i="23" s="1"/>
  <c r="BC220" i="23"/>
  <c r="BC283" i="23" s="1"/>
  <c r="AG220" i="23"/>
  <c r="AG283" i="23" s="1"/>
  <c r="BP220" i="23"/>
  <c r="BP283" i="23" s="1"/>
  <c r="BO220" i="23"/>
  <c r="BO283" i="23" s="1"/>
  <c r="AI220" i="23"/>
  <c r="AI283" i="23" s="1"/>
  <c r="BX213" i="23"/>
  <c r="BX506" i="23"/>
  <c r="BV209" i="23"/>
  <c r="BS508" i="23"/>
  <c r="BW179" i="23"/>
  <c r="BW187" i="23"/>
  <c r="BT203" i="23"/>
  <c r="BZ510" i="23"/>
  <c r="CD179" i="23"/>
  <c r="CD173" i="23"/>
  <c r="BS171" i="23"/>
  <c r="BJ220" i="23"/>
  <c r="BJ283" i="23" s="1"/>
  <c r="X220" i="23"/>
  <c r="X283" i="23" s="1"/>
  <c r="BN220" i="23"/>
  <c r="BN283" i="23" s="1"/>
  <c r="AH220" i="23"/>
  <c r="AH283" i="23" s="1"/>
  <c r="BL220" i="23"/>
  <c r="BL283" i="23" s="1"/>
  <c r="BM220" i="23"/>
  <c r="BM283" i="23" s="1"/>
  <c r="U220" i="23"/>
  <c r="U283" i="23" s="1"/>
  <c r="AP220" i="23"/>
  <c r="AP283" i="23" s="1"/>
  <c r="N220" i="23"/>
  <c r="N283" i="23" s="1"/>
  <c r="AE220" i="23"/>
  <c r="AE283" i="23" s="1"/>
  <c r="BK220" i="23"/>
  <c r="BK283" i="23" s="1"/>
  <c r="S220" i="23"/>
  <c r="S283" i="23" s="1"/>
  <c r="BF220" i="23"/>
  <c r="BF283" i="23" s="1"/>
  <c r="W220" i="23"/>
  <c r="W283" i="23" s="1"/>
  <c r="BE220" i="23"/>
  <c r="BE283" i="23" s="1"/>
  <c r="Y220" i="23"/>
  <c r="Y283" i="23" s="1"/>
  <c r="M220" i="23"/>
  <c r="M283" i="23" s="1"/>
  <c r="BD220" i="23"/>
  <c r="BD283" i="23" s="1"/>
  <c r="BA220" i="23"/>
  <c r="BA283" i="23" s="1"/>
  <c r="AZ220" i="23"/>
  <c r="AZ283" i="23" s="1"/>
  <c r="BG220" i="23"/>
  <c r="BG283" i="23" s="1"/>
  <c r="K220" i="23"/>
  <c r="K283" i="23" s="1"/>
  <c r="L220" i="23"/>
  <c r="L283" i="23" s="1"/>
  <c r="T220" i="23"/>
  <c r="T283" i="23" s="1"/>
  <c r="BB220" i="23"/>
  <c r="BB283" i="23" s="1"/>
  <c r="P220" i="23"/>
  <c r="P283" i="23" s="1"/>
  <c r="AX220" i="23"/>
  <c r="AX283" i="23" s="1"/>
  <c r="AT220" i="23"/>
  <c r="AT283" i="23" s="1"/>
  <c r="AV220" i="23"/>
  <c r="AV283" i="23" s="1"/>
  <c r="AW220" i="23"/>
  <c r="AW283" i="23" s="1"/>
  <c r="AO220" i="23"/>
  <c r="AO283" i="23" s="1"/>
  <c r="AL220" i="23"/>
  <c r="AL283" i="23" s="1"/>
  <c r="AY220" i="23"/>
  <c r="AY283" i="23" s="1"/>
  <c r="O220" i="23"/>
  <c r="O283" i="23" s="1"/>
  <c r="AM220" i="23"/>
  <c r="AM283" i="23" s="1"/>
  <c r="Z220" i="23"/>
  <c r="Z283" i="23" s="1"/>
  <c r="BI220" i="23"/>
  <c r="BI283" i="23" s="1"/>
  <c r="AK220" i="23"/>
  <c r="AK283" i="23" s="1"/>
  <c r="AC220" i="23"/>
  <c r="AC283" i="23" s="1"/>
  <c r="Q220" i="23"/>
  <c r="Q283" i="23" s="1"/>
  <c r="AU220" i="23"/>
  <c r="AU283" i="23" s="1"/>
  <c r="BH220" i="23"/>
  <c r="BH283" i="23" s="1"/>
  <c r="K214" i="23"/>
  <c r="K403" i="23" s="1"/>
  <c r="K466" i="23" s="1"/>
  <c r="K213" i="23"/>
  <c r="BM164" i="23"/>
  <c r="BL164" i="23"/>
  <c r="BL353" i="23" s="1"/>
  <c r="BL416" i="23" s="1"/>
  <c r="BM208" i="23"/>
  <c r="BM397" i="23" s="1"/>
  <c r="BM523" i="23" s="1"/>
  <c r="BN200" i="23"/>
  <c r="BN389" i="23" s="1"/>
  <c r="BN452" i="23" s="1"/>
  <c r="BX490" i="23"/>
  <c r="AD191" i="23"/>
  <c r="AD380" i="23" s="1"/>
  <c r="AD506" i="23" s="1"/>
  <c r="BX520" i="23"/>
  <c r="BN208" i="23"/>
  <c r="BN397" i="23" s="1"/>
  <c r="BN164" i="23"/>
  <c r="AC185" i="23"/>
  <c r="BX163" i="23"/>
  <c r="BX195" i="23"/>
  <c r="BV211" i="23"/>
  <c r="BS526" i="23"/>
  <c r="BX528" i="23"/>
  <c r="BW522" i="23"/>
  <c r="BU205" i="23"/>
  <c r="BX201" i="23"/>
  <c r="BW516" i="23"/>
  <c r="BX197" i="23"/>
  <c r="BW512" i="23"/>
  <c r="BX498" i="23"/>
  <c r="BW494" i="23"/>
  <c r="BU171" i="23"/>
  <c r="BX187" i="23"/>
  <c r="CA510" i="23"/>
  <c r="BS209" i="23"/>
  <c r="BS205" i="23"/>
  <c r="BV199" i="23"/>
  <c r="CC203" i="23"/>
  <c r="AE384" i="23"/>
  <c r="AE447" i="23" s="1"/>
  <c r="BW191" i="23"/>
  <c r="K177" i="23"/>
  <c r="BX510" i="23"/>
  <c r="BV526" i="23"/>
  <c r="BW213" i="23"/>
  <c r="BX207" i="23"/>
  <c r="BX516" i="23"/>
  <c r="BU199" i="23"/>
  <c r="BX512" i="23"/>
  <c r="BW183" i="23"/>
  <c r="BX179" i="23"/>
  <c r="BW173" i="23"/>
  <c r="BY203" i="23"/>
  <c r="BU526" i="23"/>
  <c r="CD213" i="23"/>
  <c r="CD207" i="23"/>
  <c r="CD201" i="23"/>
  <c r="BS199" i="23"/>
  <c r="BV175" i="23"/>
  <c r="M352" i="23"/>
  <c r="M415" i="23" s="1"/>
  <c r="AO372" i="23"/>
  <c r="AO435" i="23" s="1"/>
  <c r="BW195" i="23"/>
  <c r="BY518" i="23"/>
  <c r="CD197" i="23"/>
  <c r="CD183" i="23"/>
  <c r="BS175" i="23"/>
  <c r="BV171" i="23"/>
  <c r="CD187" i="23"/>
  <c r="BR385" i="23"/>
  <c r="BR448" i="23" s="1"/>
  <c r="N219" i="23"/>
  <c r="N282" i="23" s="1"/>
  <c r="W219" i="23"/>
  <c r="W282" i="23" s="1"/>
  <c r="AE219" i="23"/>
  <c r="AE282" i="23" s="1"/>
  <c r="AN219" i="23"/>
  <c r="AN282" i="23" s="1"/>
  <c r="AR219" i="23"/>
  <c r="AR282" i="23" s="1"/>
  <c r="AZ219" i="23"/>
  <c r="AZ282" i="23" s="1"/>
  <c r="BH219" i="23"/>
  <c r="BH282" i="23" s="1"/>
  <c r="K219" i="23"/>
  <c r="K282" i="23" s="1"/>
  <c r="P219" i="23"/>
  <c r="P282" i="23" s="1"/>
  <c r="X219" i="23"/>
  <c r="X282" i="23" s="1"/>
  <c r="AF219" i="23"/>
  <c r="AF282" i="23" s="1"/>
  <c r="AL219" i="23"/>
  <c r="AL282" i="23" s="1"/>
  <c r="AY219" i="23"/>
  <c r="AY282" i="23" s="1"/>
  <c r="BI219" i="23"/>
  <c r="BI282" i="23" s="1"/>
  <c r="BR219" i="23"/>
  <c r="BR282" i="23" s="1"/>
  <c r="BK219" i="23"/>
  <c r="BK282" i="23" s="1"/>
  <c r="Q219" i="23"/>
  <c r="Q282" i="23" s="1"/>
  <c r="Y219" i="23"/>
  <c r="Y282" i="23" s="1"/>
  <c r="AG219" i="23"/>
  <c r="AG282" i="23" s="1"/>
  <c r="AO219" i="23"/>
  <c r="AO282" i="23" s="1"/>
  <c r="AT219" i="23"/>
  <c r="AT282" i="23" s="1"/>
  <c r="BA219" i="23"/>
  <c r="BA282" i="23" s="1"/>
  <c r="BL219" i="23"/>
  <c r="BL282" i="23" s="1"/>
  <c r="BO219" i="23"/>
  <c r="BO282" i="23" s="1"/>
  <c r="S219" i="23"/>
  <c r="S282" i="23" s="1"/>
  <c r="AA219" i="23"/>
  <c r="AA282" i="23" s="1"/>
  <c r="AI219" i="23"/>
  <c r="AI282" i="23" s="1"/>
  <c r="AS219" i="23"/>
  <c r="AS282" i="23" s="1"/>
  <c r="BD219" i="23"/>
  <c r="BD282" i="23" s="1"/>
  <c r="BJ219" i="23"/>
  <c r="BJ282" i="23" s="1"/>
  <c r="BG219" i="23"/>
  <c r="BG282" i="23" s="1"/>
  <c r="R219" i="23"/>
  <c r="R282" i="23" s="1"/>
  <c r="Z219" i="23"/>
  <c r="Z282" i="23" s="1"/>
  <c r="AH219" i="23"/>
  <c r="AH282" i="23" s="1"/>
  <c r="AP219" i="23"/>
  <c r="AP282" i="23" s="1"/>
  <c r="AU219" i="23"/>
  <c r="AU282" i="23" s="1"/>
  <c r="BB219" i="23"/>
  <c r="BB282" i="23" s="1"/>
  <c r="BM219" i="23"/>
  <c r="BM282" i="23" s="1"/>
  <c r="L219" i="23"/>
  <c r="L282" i="23" s="1"/>
  <c r="U219" i="23"/>
  <c r="U282" i="23" s="1"/>
  <c r="AC219" i="23"/>
  <c r="AC282" i="23" s="1"/>
  <c r="AJ219" i="23"/>
  <c r="AJ282" i="23" s="1"/>
  <c r="AV219" i="23"/>
  <c r="AV282" i="23" s="1"/>
  <c r="BE219" i="23"/>
  <c r="BE282" i="23" s="1"/>
  <c r="Q235" i="23"/>
  <c r="Q298" i="23" s="1"/>
  <c r="N235" i="23"/>
  <c r="N298" i="23" s="1"/>
  <c r="V235" i="23"/>
  <c r="V298" i="23" s="1"/>
  <c r="AD235" i="23"/>
  <c r="AD298" i="23" s="1"/>
  <c r="S235" i="23"/>
  <c r="S298" i="23" s="1"/>
  <c r="AA235" i="23"/>
  <c r="AA298" i="23" s="1"/>
  <c r="AI235" i="23"/>
  <c r="AI298" i="23" s="1"/>
  <c r="AO235" i="23"/>
  <c r="AO298" i="23" s="1"/>
  <c r="AX235" i="23"/>
  <c r="AX298" i="23" s="1"/>
  <c r="AR235" i="23"/>
  <c r="AR298" i="23" s="1"/>
  <c r="AY235" i="23"/>
  <c r="AY298" i="23" s="1"/>
  <c r="BH235" i="23"/>
  <c r="BH298" i="23" s="1"/>
  <c r="BD235" i="23"/>
  <c r="BD298" i="23" s="1"/>
  <c r="BP235" i="23"/>
  <c r="BP298" i="23" s="1"/>
  <c r="K235" i="23"/>
  <c r="K298" i="23" s="1"/>
  <c r="CD526" i="23"/>
  <c r="BV528" i="23"/>
  <c r="BV213" i="23"/>
  <c r="BS528" i="23"/>
  <c r="BS213" i="23"/>
  <c r="CD209" i="23"/>
  <c r="BV522" i="23"/>
  <c r="BV207" i="23"/>
  <c r="BS522" i="23"/>
  <c r="BS207" i="23"/>
  <c r="CD520" i="23"/>
  <c r="CD205" i="23"/>
  <c r="BV516" i="23"/>
  <c r="BV201" i="23"/>
  <c r="BS516" i="23"/>
  <c r="BS201" i="23"/>
  <c r="CD514" i="23"/>
  <c r="CD199" i="23"/>
  <c r="BV512" i="23"/>
  <c r="BV197" i="23"/>
  <c r="BS512" i="23"/>
  <c r="BS197" i="23"/>
  <c r="BV498" i="23"/>
  <c r="BV183" i="23"/>
  <c r="BV494" i="23"/>
  <c r="BV179" i="23"/>
  <c r="BS494" i="23"/>
  <c r="BS179" i="23"/>
  <c r="CD490" i="23"/>
  <c r="CD175" i="23"/>
  <c r="BV488" i="23"/>
  <c r="BV173" i="23"/>
  <c r="BS488" i="23"/>
  <c r="BS173" i="23"/>
  <c r="CD171" i="23"/>
  <c r="BV502" i="23"/>
  <c r="BV187" i="23"/>
  <c r="BS502" i="23"/>
  <c r="BS187" i="23"/>
  <c r="CB518" i="23"/>
  <c r="CB203" i="23"/>
  <c r="BW492" i="23"/>
  <c r="BY510" i="23"/>
  <c r="BX526" i="23"/>
  <c r="BW526" i="23"/>
  <c r="BU528" i="23"/>
  <c r="BU213" i="23"/>
  <c r="BU522" i="23"/>
  <c r="BU207" i="23"/>
  <c r="BU201" i="23"/>
  <c r="BX514" i="23"/>
  <c r="BX199" i="23"/>
  <c r="BW514" i="23"/>
  <c r="BW199" i="23"/>
  <c r="BU197" i="23"/>
  <c r="BU498" i="23"/>
  <c r="BU183" i="23"/>
  <c r="BU494" i="23"/>
  <c r="BU179" i="23"/>
  <c r="BU488" i="23"/>
  <c r="BU173" i="23"/>
  <c r="BU502" i="23"/>
  <c r="BZ518" i="23"/>
  <c r="CA518" i="23"/>
  <c r="BS163" i="23"/>
  <c r="Q268" i="23"/>
  <c r="Q331" i="23" s="1"/>
  <c r="AQ268" i="23"/>
  <c r="AQ331" i="23" s="1"/>
  <c r="BA268" i="23"/>
  <c r="BA331" i="23" s="1"/>
  <c r="O268" i="23"/>
  <c r="O331" i="23" s="1"/>
  <c r="Y268" i="23"/>
  <c r="Y331" i="23" s="1"/>
  <c r="AG268" i="23"/>
  <c r="AG331" i="23" s="1"/>
  <c r="AO268" i="23"/>
  <c r="AO331" i="23" s="1"/>
  <c r="BM268" i="23"/>
  <c r="BM331" i="23" s="1"/>
  <c r="BL268" i="23"/>
  <c r="BL331" i="23" s="1"/>
  <c r="AV268" i="23"/>
  <c r="AV331" i="23" s="1"/>
  <c r="AH268" i="23"/>
  <c r="AH331" i="23" s="1"/>
  <c r="N268" i="23"/>
  <c r="N331" i="23" s="1"/>
  <c r="BG268" i="23"/>
  <c r="BG331" i="23" s="1"/>
  <c r="AZ268" i="23"/>
  <c r="AZ331" i="23" s="1"/>
  <c r="AK268" i="23"/>
  <c r="AK331" i="23" s="1"/>
  <c r="AP268" i="23"/>
  <c r="AP331" i="23" s="1"/>
  <c r="U268" i="23"/>
  <c r="U331" i="23" s="1"/>
  <c r="AI268" i="23"/>
  <c r="AI331" i="23" s="1"/>
  <c r="AY268" i="23"/>
  <c r="AY331" i="23" s="1"/>
  <c r="BP268" i="23"/>
  <c r="BP331" i="23" s="1"/>
  <c r="AW268" i="23"/>
  <c r="AW331" i="23" s="1"/>
  <c r="BE268" i="23"/>
  <c r="BE331" i="23" s="1"/>
  <c r="BC268" i="23"/>
  <c r="BC331" i="23" s="1"/>
  <c r="S268" i="23"/>
  <c r="S331" i="23" s="1"/>
  <c r="BH268" i="23"/>
  <c r="BH331" i="23" s="1"/>
  <c r="AC268" i="23"/>
  <c r="AC331" i="23" s="1"/>
  <c r="Z268" i="23"/>
  <c r="Z331" i="23" s="1"/>
  <c r="BO268" i="23"/>
  <c r="BO331" i="23" s="1"/>
  <c r="AL268" i="23"/>
  <c r="AL331" i="23" s="1"/>
  <c r="AT268" i="23"/>
  <c r="AT331" i="23" s="1"/>
  <c r="BH252" i="23"/>
  <c r="BH315" i="23" s="1"/>
  <c r="AU252" i="23"/>
  <c r="AU315" i="23" s="1"/>
  <c r="Q252" i="23"/>
  <c r="Q315" i="23" s="1"/>
  <c r="AQ252" i="23"/>
  <c r="AQ315" i="23" s="1"/>
  <c r="BA252" i="23"/>
  <c r="BA315" i="23" s="1"/>
  <c r="O252" i="23"/>
  <c r="O315" i="23" s="1"/>
  <c r="BP252" i="23"/>
  <c r="BP315" i="23" s="1"/>
  <c r="Y252" i="23"/>
  <c r="Y315" i="23" s="1"/>
  <c r="AG252" i="23"/>
  <c r="AG315" i="23" s="1"/>
  <c r="AO252" i="23"/>
  <c r="AO315" i="23" s="1"/>
  <c r="BM252" i="23"/>
  <c r="BM315" i="23" s="1"/>
  <c r="AV252" i="23"/>
  <c r="AV315" i="23" s="1"/>
  <c r="AH252" i="23"/>
  <c r="AH315" i="23" s="1"/>
  <c r="AH378" i="23" s="1"/>
  <c r="AH441" i="23" s="1"/>
  <c r="N252" i="23"/>
  <c r="N315" i="23" s="1"/>
  <c r="BG252" i="23"/>
  <c r="BG315" i="23" s="1"/>
  <c r="AZ252" i="23"/>
  <c r="AZ315" i="23" s="1"/>
  <c r="AK252" i="23"/>
  <c r="AK315" i="23" s="1"/>
  <c r="BQ252" i="23"/>
  <c r="BQ315" i="23" s="1"/>
  <c r="AP252" i="23"/>
  <c r="AP315" i="23" s="1"/>
  <c r="U252" i="23"/>
  <c r="U315" i="23" s="1"/>
  <c r="AI252" i="23"/>
  <c r="AI315" i="23" s="1"/>
  <c r="AY252" i="23"/>
  <c r="AY315" i="23" s="1"/>
  <c r="AW252" i="23"/>
  <c r="AW315" i="23" s="1"/>
  <c r="BE252" i="23"/>
  <c r="BE315" i="23" s="1"/>
  <c r="BC252" i="23"/>
  <c r="BC315" i="23" s="1"/>
  <c r="S252" i="23"/>
  <c r="S315" i="23" s="1"/>
  <c r="AC252" i="23"/>
  <c r="AC315" i="23" s="1"/>
  <c r="AC378" i="23" s="1"/>
  <c r="AC441" i="23" s="1"/>
  <c r="Z252" i="23"/>
  <c r="Z315" i="23" s="1"/>
  <c r="BO252" i="23"/>
  <c r="BO315" i="23" s="1"/>
  <c r="AL252" i="23"/>
  <c r="AL315" i="23" s="1"/>
  <c r="BL252" i="23"/>
  <c r="BL315" i="23" s="1"/>
  <c r="AT252" i="23"/>
  <c r="AT315" i="23" s="1"/>
  <c r="N264" i="23"/>
  <c r="N327" i="23" s="1"/>
  <c r="BG264" i="23"/>
  <c r="BG327" i="23" s="1"/>
  <c r="AZ264" i="23"/>
  <c r="AZ327" i="23" s="1"/>
  <c r="AK264" i="23"/>
  <c r="AK327" i="23" s="1"/>
  <c r="BQ264" i="23"/>
  <c r="BQ327" i="23" s="1"/>
  <c r="AP264" i="23"/>
  <c r="AP327" i="23" s="1"/>
  <c r="U264" i="23"/>
  <c r="U327" i="23" s="1"/>
  <c r="AI264" i="23"/>
  <c r="AI327" i="23" s="1"/>
  <c r="AY264" i="23"/>
  <c r="AY327" i="23" s="1"/>
  <c r="AW264" i="23"/>
  <c r="AW327" i="23" s="1"/>
  <c r="BE264" i="23"/>
  <c r="BE327" i="23" s="1"/>
  <c r="BL264" i="23"/>
  <c r="BL327" i="23" s="1"/>
  <c r="BC264" i="23"/>
  <c r="BC327" i="23" s="1"/>
  <c r="W264" i="23"/>
  <c r="W327" i="23" s="1"/>
  <c r="S264" i="23"/>
  <c r="S327" i="23" s="1"/>
  <c r="BH264" i="23"/>
  <c r="BH327" i="23" s="1"/>
  <c r="AC264" i="23"/>
  <c r="AC327" i="23" s="1"/>
  <c r="Z264" i="23"/>
  <c r="Z327" i="23" s="1"/>
  <c r="BO264" i="23"/>
  <c r="BO327" i="23" s="1"/>
  <c r="BP264" i="23"/>
  <c r="BP327" i="23" s="1"/>
  <c r="AL264" i="23"/>
  <c r="AL327" i="23" s="1"/>
  <c r="AT264" i="23"/>
  <c r="AT327" i="23" s="1"/>
  <c r="BK264" i="23"/>
  <c r="BK327" i="23" s="1"/>
  <c r="AE264" i="23"/>
  <c r="AE327" i="23" s="1"/>
  <c r="AU264" i="23"/>
  <c r="AU327" i="23" s="1"/>
  <c r="AA264" i="23"/>
  <c r="AA327" i="23" s="1"/>
  <c r="V264" i="23"/>
  <c r="V327" i="23" s="1"/>
  <c r="AS264" i="23"/>
  <c r="AS327" i="23" s="1"/>
  <c r="BI264" i="23"/>
  <c r="BI327" i="23" s="1"/>
  <c r="BD264" i="23"/>
  <c r="BD327" i="23" s="1"/>
  <c r="AM264" i="23"/>
  <c r="AM327" i="23" s="1"/>
  <c r="M264" i="23"/>
  <c r="M327" i="23" s="1"/>
  <c r="R264" i="23"/>
  <c r="R327" i="23" s="1"/>
  <c r="BT510" i="23"/>
  <c r="CB510" i="23"/>
  <c r="CC510" i="23"/>
  <c r="CA177" i="23"/>
  <c r="AD213" i="23"/>
  <c r="BK235" i="23"/>
  <c r="BK298" i="23" s="1"/>
  <c r="BO235" i="23"/>
  <c r="BO298" i="23" s="1"/>
  <c r="P235" i="23"/>
  <c r="P298" i="23" s="1"/>
  <c r="X235" i="23"/>
  <c r="X298" i="23" s="1"/>
  <c r="AF235" i="23"/>
  <c r="AF298" i="23" s="1"/>
  <c r="U235" i="23"/>
  <c r="U298" i="23" s="1"/>
  <c r="AC235" i="23"/>
  <c r="AC298" i="23" s="1"/>
  <c r="AK235" i="23"/>
  <c r="AK298" i="23" s="1"/>
  <c r="AQ235" i="23"/>
  <c r="AQ298" i="23" s="1"/>
  <c r="AZ235" i="23"/>
  <c r="AZ298" i="23" s="1"/>
  <c r="AT235" i="23"/>
  <c r="AT298" i="23" s="1"/>
  <c r="BA235" i="23"/>
  <c r="BA298" i="23" s="1"/>
  <c r="BJ235" i="23"/>
  <c r="BJ298" i="23" s="1"/>
  <c r="BF235" i="23"/>
  <c r="BF298" i="23" s="1"/>
  <c r="BR235" i="23"/>
  <c r="BR298" i="23" s="1"/>
  <c r="BI397" i="23"/>
  <c r="BI460" i="23" s="1"/>
  <c r="BX508" i="23"/>
  <c r="BW508" i="23"/>
  <c r="CA203" i="23"/>
  <c r="CD508" i="23"/>
  <c r="M235" i="23"/>
  <c r="M298" i="23" s="1"/>
  <c r="BG235" i="23"/>
  <c r="BG298" i="23" s="1"/>
  <c r="R235" i="23"/>
  <c r="R298" i="23" s="1"/>
  <c r="Z235" i="23"/>
  <c r="Z298" i="23" s="1"/>
  <c r="AH235" i="23"/>
  <c r="AH298" i="23" s="1"/>
  <c r="W235" i="23"/>
  <c r="W298" i="23" s="1"/>
  <c r="AE235" i="23"/>
  <c r="AE298" i="23" s="1"/>
  <c r="AL235" i="23"/>
  <c r="AL298" i="23" s="1"/>
  <c r="AS235" i="23"/>
  <c r="AS298" i="23" s="1"/>
  <c r="AN235" i="23"/>
  <c r="AN298" i="23" s="1"/>
  <c r="AU235" i="23"/>
  <c r="AU298" i="23" s="1"/>
  <c r="BC235" i="23"/>
  <c r="BC298" i="23" s="1"/>
  <c r="BM235" i="23"/>
  <c r="BM298" i="23" s="1"/>
  <c r="BI235" i="23"/>
  <c r="BI298" i="23" s="1"/>
  <c r="BW520" i="23"/>
  <c r="BZ203" i="23"/>
  <c r="J28" i="18"/>
  <c r="M69" i="17"/>
  <c r="AD240" i="23"/>
  <c r="AD303" i="23" s="1"/>
  <c r="K240" i="23"/>
  <c r="K303" i="23" s="1"/>
  <c r="BW193" i="23"/>
  <c r="BX177" i="23"/>
  <c r="BU177" i="23"/>
  <c r="BW177" i="23"/>
  <c r="BZ195" i="23"/>
  <c r="BY195" i="23"/>
  <c r="CA195" i="23"/>
  <c r="BX211" i="23"/>
  <c r="BU211" i="23"/>
  <c r="BW211" i="23"/>
  <c r="K157" i="23"/>
  <c r="BW189" i="23"/>
  <c r="BW181" i="23"/>
  <c r="K190" i="23"/>
  <c r="K188" i="23"/>
  <c r="BV478" i="23"/>
  <c r="CC163" i="23"/>
  <c r="K158" i="23"/>
  <c r="BR188" i="23"/>
  <c r="BN188" i="23"/>
  <c r="K192" i="23"/>
  <c r="BN192" i="23"/>
  <c r="BL192" i="23"/>
  <c r="BE192" i="23"/>
  <c r="BM192" i="23"/>
  <c r="Q163" i="23"/>
  <c r="Q352" i="23" s="1"/>
  <c r="Q415" i="23" s="1"/>
  <c r="W163" i="23"/>
  <c r="W352" i="23" s="1"/>
  <c r="W415" i="23" s="1"/>
  <c r="AG163" i="23"/>
  <c r="AG352" i="23" s="1"/>
  <c r="AG415" i="23" s="1"/>
  <c r="AM163" i="23"/>
  <c r="AM352" i="23" s="1"/>
  <c r="AM415" i="23" s="1"/>
  <c r="BM163" i="23"/>
  <c r="BM352" i="23" s="1"/>
  <c r="BM415" i="23" s="1"/>
  <c r="AD163" i="23"/>
  <c r="AD352" i="23" s="1"/>
  <c r="AD415" i="23" s="1"/>
  <c r="AL163" i="23"/>
  <c r="AL352" i="23" s="1"/>
  <c r="AL415" i="23" s="1"/>
  <c r="AV163" i="23"/>
  <c r="AV352" i="23" s="1"/>
  <c r="AV415" i="23" s="1"/>
  <c r="BD163" i="23"/>
  <c r="BD352" i="23" s="1"/>
  <c r="BD415" i="23" s="1"/>
  <c r="Y163" i="23"/>
  <c r="Y352" i="23" s="1"/>
  <c r="Y415" i="23" s="1"/>
  <c r="BP163" i="23"/>
  <c r="BP352" i="23" s="1"/>
  <c r="BP415" i="23" s="1"/>
  <c r="AK163" i="23"/>
  <c r="AK352" i="23" s="1"/>
  <c r="AK415" i="23" s="1"/>
  <c r="AW163" i="23"/>
  <c r="AW352" i="23" s="1"/>
  <c r="AW415" i="23" s="1"/>
  <c r="AI163" i="23"/>
  <c r="AI352" i="23" s="1"/>
  <c r="AI415" i="23" s="1"/>
  <c r="AE163" i="23"/>
  <c r="AE352" i="23" s="1"/>
  <c r="AE415" i="23" s="1"/>
  <c r="BC163" i="23"/>
  <c r="BC352" i="23" s="1"/>
  <c r="BC415" i="23" s="1"/>
  <c r="AD165" i="23"/>
  <c r="AD354" i="23" s="1"/>
  <c r="AD417" i="23" s="1"/>
  <c r="BV163" i="23"/>
  <c r="BZ163" i="23"/>
  <c r="CD163" i="23"/>
  <c r="BU163" i="23"/>
  <c r="BY163" i="23"/>
  <c r="BV193" i="23"/>
  <c r="BZ193" i="23"/>
  <c r="CD193" i="23"/>
  <c r="BY193" i="23"/>
  <c r="BS193" i="23"/>
  <c r="CA193" i="23"/>
  <c r="BV191" i="23"/>
  <c r="BZ191" i="23"/>
  <c r="CD191" i="23"/>
  <c r="BY191" i="23"/>
  <c r="BS191" i="23"/>
  <c r="CA191" i="23"/>
  <c r="BV189" i="23"/>
  <c r="BZ189" i="23"/>
  <c r="CD189" i="23"/>
  <c r="BY189" i="23"/>
  <c r="BS189" i="23"/>
  <c r="CA189" i="23"/>
  <c r="BV181" i="23"/>
  <c r="BZ181" i="23"/>
  <c r="CD181" i="23"/>
  <c r="BY181" i="23"/>
  <c r="BS181" i="23"/>
  <c r="CA181" i="23"/>
  <c r="BU507" i="23"/>
  <c r="K544" i="23"/>
  <c r="BT193" i="23"/>
  <c r="BX193" i="23"/>
  <c r="CB193" i="23"/>
  <c r="BU193" i="23"/>
  <c r="CC193" i="23"/>
  <c r="BT191" i="23"/>
  <c r="BX191" i="23"/>
  <c r="CB191" i="23"/>
  <c r="BU191" i="23"/>
  <c r="CC191" i="23"/>
  <c r="BT189" i="23"/>
  <c r="BX189" i="23"/>
  <c r="CB189" i="23"/>
  <c r="BU189" i="23"/>
  <c r="CC189" i="23"/>
  <c r="BT181" i="23"/>
  <c r="BX181" i="23"/>
  <c r="CB181" i="23"/>
  <c r="BU181" i="23"/>
  <c r="CC181" i="23"/>
  <c r="K425" i="23"/>
  <c r="K488" i="23"/>
  <c r="K521" i="23"/>
  <c r="BV480" i="23"/>
  <c r="BR159" i="23"/>
  <c r="BY479" i="23"/>
  <c r="BH20" i="23"/>
  <c r="BL20" i="23"/>
  <c r="BP20" i="23"/>
  <c r="BT20" i="23"/>
  <c r="BX20" i="23"/>
  <c r="CB20" i="23"/>
  <c r="BG20" i="23"/>
  <c r="BK20" i="23"/>
  <c r="BO20" i="23"/>
  <c r="BS20" i="23"/>
  <c r="BW20" i="23"/>
  <c r="CA20" i="23"/>
  <c r="BJ20" i="23"/>
  <c r="BN20" i="23"/>
  <c r="BR20" i="23"/>
  <c r="BV20" i="23"/>
  <c r="BZ20" i="23"/>
  <c r="CD20" i="23"/>
  <c r="BI20" i="23"/>
  <c r="BM20" i="23"/>
  <c r="BQ20" i="23"/>
  <c r="BU20" i="23"/>
  <c r="BY20" i="23"/>
  <c r="CC20" i="23"/>
  <c r="L20" i="18"/>
  <c r="CC471" i="23"/>
  <c r="BV165" i="23"/>
  <c r="M478" i="23"/>
  <c r="K159" i="23"/>
  <c r="BQ160" i="23"/>
  <c r="BQ349" i="23" s="1"/>
  <c r="K160" i="23"/>
  <c r="BN160" i="23"/>
  <c r="BN349" i="23" s="1"/>
  <c r="K389" i="23"/>
  <c r="K515" i="23" s="1"/>
  <c r="AD246" i="23"/>
  <c r="AD309" i="23" s="1"/>
  <c r="K246" i="23"/>
  <c r="K309" i="23" s="1"/>
  <c r="K372" i="23" s="1"/>
  <c r="K498" i="23" s="1"/>
  <c r="AD272" i="23"/>
  <c r="AD335" i="23" s="1"/>
  <c r="K272" i="23"/>
  <c r="K335" i="23" s="1"/>
  <c r="K398" i="23" s="1"/>
  <c r="K524" i="23" s="1"/>
  <c r="AD268" i="23"/>
  <c r="AD331" i="23" s="1"/>
  <c r="K268" i="23"/>
  <c r="K331" i="23" s="1"/>
  <c r="AD256" i="23"/>
  <c r="AD319" i="23" s="1"/>
  <c r="K256" i="23"/>
  <c r="K319" i="23" s="1"/>
  <c r="K382" i="23" s="1"/>
  <c r="AD252" i="23"/>
  <c r="AD315" i="23" s="1"/>
  <c r="K252" i="23"/>
  <c r="K315" i="23" s="1"/>
  <c r="K378" i="23" s="1"/>
  <c r="AD276" i="23"/>
  <c r="AD339" i="23" s="1"/>
  <c r="K276" i="23"/>
  <c r="K339" i="23" s="1"/>
  <c r="AD264" i="23"/>
  <c r="AD327" i="23" s="1"/>
  <c r="K264" i="23"/>
  <c r="K327" i="23" s="1"/>
  <c r="AD260" i="23"/>
  <c r="AD323" i="23" s="1"/>
  <c r="K260" i="23"/>
  <c r="K323" i="23" s="1"/>
  <c r="K386" i="23" s="1"/>
  <c r="C74" i="23"/>
  <c r="E74" i="23"/>
  <c r="B74" i="23"/>
  <c r="E73" i="23"/>
  <c r="D73" i="23"/>
  <c r="C72" i="23"/>
  <c r="E72" i="23"/>
  <c r="G72" i="23"/>
  <c r="AD242" i="23"/>
  <c r="AD305" i="23" s="1"/>
  <c r="K242" i="23"/>
  <c r="K305" i="23" s="1"/>
  <c r="D74" i="23"/>
  <c r="F74" i="23"/>
  <c r="G73" i="23"/>
  <c r="F73" i="23"/>
  <c r="D72" i="23"/>
  <c r="F72" i="23"/>
  <c r="B72" i="23"/>
  <c r="AD238" i="23"/>
  <c r="AD301" i="23" s="1"/>
  <c r="K238" i="23"/>
  <c r="K301" i="23" s="1"/>
  <c r="K364" i="23" s="1"/>
  <c r="K490" i="23" s="1"/>
  <c r="N20" i="23"/>
  <c r="R20" i="23"/>
  <c r="V20" i="23"/>
  <c r="Z20" i="23"/>
  <c r="AD20" i="23"/>
  <c r="AH20" i="23"/>
  <c r="AL20" i="23"/>
  <c r="AP20" i="23"/>
  <c r="AT20" i="23"/>
  <c r="AX20" i="23"/>
  <c r="BB20" i="23"/>
  <c r="BF20" i="23"/>
  <c r="O20" i="23"/>
  <c r="S20" i="23"/>
  <c r="W20" i="23"/>
  <c r="AA20" i="23"/>
  <c r="AE20" i="23"/>
  <c r="AI20" i="23"/>
  <c r="AM20" i="23"/>
  <c r="AQ20" i="23"/>
  <c r="AU20" i="23"/>
  <c r="AY20" i="23"/>
  <c r="BC20" i="23"/>
  <c r="K20" i="23"/>
  <c r="L20" i="23"/>
  <c r="P20" i="23"/>
  <c r="T20" i="23"/>
  <c r="X20" i="23"/>
  <c r="AB20" i="23"/>
  <c r="AF20" i="23"/>
  <c r="AJ20" i="23"/>
  <c r="AN20" i="23"/>
  <c r="AR20" i="23"/>
  <c r="AV20" i="23"/>
  <c r="AZ20" i="23"/>
  <c r="BD20" i="23"/>
  <c r="M20" i="23"/>
  <c r="Q20" i="23"/>
  <c r="U20" i="23"/>
  <c r="Y20" i="23"/>
  <c r="AC20" i="23"/>
  <c r="AG20" i="23"/>
  <c r="AK20" i="23"/>
  <c r="AO20" i="23"/>
  <c r="AS20" i="23"/>
  <c r="AW20" i="23"/>
  <c r="BA20" i="23"/>
  <c r="BE20" i="23"/>
  <c r="R372" i="23"/>
  <c r="R435" i="23" s="1"/>
  <c r="BR168" i="23"/>
  <c r="BR357" i="23" s="1"/>
  <c r="BN168" i="23"/>
  <c r="M494" i="23"/>
  <c r="M510" i="23"/>
  <c r="O506" i="23"/>
  <c r="O508" i="23"/>
  <c r="O500" i="23"/>
  <c r="N510" i="23"/>
  <c r="BQ212" i="23"/>
  <c r="BQ401" i="23" s="1"/>
  <c r="BQ527" i="23" s="1"/>
  <c r="BZ530" i="23"/>
  <c r="BZ215" i="23"/>
  <c r="BY530" i="23"/>
  <c r="BY215" i="23"/>
  <c r="CA530" i="23"/>
  <c r="CA215" i="23"/>
  <c r="CD480" i="23"/>
  <c r="CD165" i="23"/>
  <c r="BS480" i="23"/>
  <c r="BS165" i="23"/>
  <c r="BW482" i="23"/>
  <c r="BW167" i="23"/>
  <c r="CC482" i="23"/>
  <c r="CC167" i="23"/>
  <c r="BU482" i="23"/>
  <c r="BU167" i="23"/>
  <c r="CB482" i="23"/>
  <c r="CB167" i="23"/>
  <c r="BX482" i="23"/>
  <c r="BX167" i="23"/>
  <c r="BT482" i="23"/>
  <c r="BT167" i="23"/>
  <c r="BW476" i="23"/>
  <c r="BW161" i="23"/>
  <c r="CC476" i="23"/>
  <c r="CC161" i="23"/>
  <c r="BU476" i="23"/>
  <c r="BU161" i="23"/>
  <c r="CB476" i="23"/>
  <c r="CB161" i="23"/>
  <c r="BX476" i="23"/>
  <c r="BX161" i="23"/>
  <c r="BT476" i="23"/>
  <c r="BT161" i="23"/>
  <c r="BW157" i="23"/>
  <c r="CC157" i="23"/>
  <c r="BU157" i="23"/>
  <c r="CB157" i="23"/>
  <c r="BX157" i="23"/>
  <c r="BT157" i="23"/>
  <c r="BW214" i="23"/>
  <c r="CC214" i="23"/>
  <c r="BU214" i="23"/>
  <c r="CB214" i="23"/>
  <c r="BX214" i="23"/>
  <c r="BT214" i="23"/>
  <c r="BW210" i="23"/>
  <c r="CC210" i="23"/>
  <c r="BU210" i="23"/>
  <c r="CB210" i="23"/>
  <c r="BX210" i="23"/>
  <c r="BT210" i="23"/>
  <c r="BW519" i="23"/>
  <c r="BW204" i="23"/>
  <c r="CC519" i="23"/>
  <c r="CC204" i="23"/>
  <c r="BU519" i="23"/>
  <c r="BU204" i="23"/>
  <c r="CB519" i="23"/>
  <c r="CB204" i="23"/>
  <c r="BX519" i="23"/>
  <c r="BX204" i="23"/>
  <c r="BT519" i="23"/>
  <c r="BT204" i="23"/>
  <c r="BW515" i="23"/>
  <c r="BW200" i="23"/>
  <c r="CC515" i="23"/>
  <c r="CC200" i="23"/>
  <c r="BU515" i="23"/>
  <c r="BU200" i="23"/>
  <c r="CB515" i="23"/>
  <c r="CB200" i="23"/>
  <c r="BX515" i="23"/>
  <c r="BX200" i="23"/>
  <c r="BT515" i="23"/>
  <c r="BT200" i="23"/>
  <c r="BW192" i="23"/>
  <c r="CC192" i="23"/>
  <c r="BU192" i="23"/>
  <c r="CB192" i="23"/>
  <c r="BX192" i="23"/>
  <c r="BT192" i="23"/>
  <c r="BW501" i="23"/>
  <c r="BW186" i="23"/>
  <c r="CC501" i="23"/>
  <c r="CC186" i="23"/>
  <c r="BU501" i="23"/>
  <c r="BU186" i="23"/>
  <c r="CB501" i="23"/>
  <c r="CB186" i="23"/>
  <c r="BX501" i="23"/>
  <c r="BX186" i="23"/>
  <c r="BT501" i="23"/>
  <c r="BT186" i="23"/>
  <c r="CA499" i="23"/>
  <c r="CA184" i="23"/>
  <c r="BS499" i="23"/>
  <c r="BS184" i="23"/>
  <c r="BY499" i="23"/>
  <c r="BY184" i="23"/>
  <c r="CD499" i="23"/>
  <c r="CD184" i="23"/>
  <c r="BZ499" i="23"/>
  <c r="BZ184" i="23"/>
  <c r="BV499" i="23"/>
  <c r="BV184" i="23"/>
  <c r="BW509" i="23"/>
  <c r="BW194" i="23"/>
  <c r="CC509" i="23"/>
  <c r="CC194" i="23"/>
  <c r="BU509" i="23"/>
  <c r="BU194" i="23"/>
  <c r="CB509" i="23"/>
  <c r="CB194" i="23"/>
  <c r="BX509" i="23"/>
  <c r="BX194" i="23"/>
  <c r="BT509" i="23"/>
  <c r="BT194" i="23"/>
  <c r="CA483" i="23"/>
  <c r="CA168" i="23"/>
  <c r="BS483" i="23"/>
  <c r="BS168" i="23"/>
  <c r="BY483" i="23"/>
  <c r="BY168" i="23"/>
  <c r="CD483" i="23"/>
  <c r="CD168" i="23"/>
  <c r="BZ483" i="23"/>
  <c r="BZ168" i="23"/>
  <c r="BV483" i="23"/>
  <c r="BV168" i="23"/>
  <c r="BW198" i="23"/>
  <c r="CC198" i="23"/>
  <c r="BU198" i="23"/>
  <c r="CB198" i="23"/>
  <c r="BX198" i="23"/>
  <c r="BT198" i="23"/>
  <c r="CA495" i="23"/>
  <c r="CA180" i="23"/>
  <c r="BS495" i="23"/>
  <c r="BS180" i="23"/>
  <c r="BY495" i="23"/>
  <c r="BY180" i="23"/>
  <c r="CD495" i="23"/>
  <c r="CD180" i="23"/>
  <c r="BZ495" i="23"/>
  <c r="BZ180" i="23"/>
  <c r="BV495" i="23"/>
  <c r="BV180" i="23"/>
  <c r="BW491" i="23"/>
  <c r="BW176" i="23"/>
  <c r="CC491" i="23"/>
  <c r="CC176" i="23"/>
  <c r="BU491" i="23"/>
  <c r="BU176" i="23"/>
  <c r="CB491" i="23"/>
  <c r="CB176" i="23"/>
  <c r="BX491" i="23"/>
  <c r="BX176" i="23"/>
  <c r="BT491" i="23"/>
  <c r="BT176" i="23"/>
  <c r="CA487" i="23"/>
  <c r="CA172" i="23"/>
  <c r="BS487" i="23"/>
  <c r="BS172" i="23"/>
  <c r="BY487" i="23"/>
  <c r="BY172" i="23"/>
  <c r="CD487" i="23"/>
  <c r="CD172" i="23"/>
  <c r="BZ487" i="23"/>
  <c r="BZ172" i="23"/>
  <c r="BV487" i="23"/>
  <c r="BV172" i="23"/>
  <c r="BX530" i="23"/>
  <c r="BX215" i="23"/>
  <c r="BU530" i="23"/>
  <c r="BU215" i="23"/>
  <c r="BW530" i="23"/>
  <c r="BW215" i="23"/>
  <c r="BT480" i="23"/>
  <c r="BT165" i="23"/>
  <c r="CB480" i="23"/>
  <c r="CB165" i="23"/>
  <c r="CC480" i="23"/>
  <c r="CC165" i="23"/>
  <c r="CA169" i="23"/>
  <c r="BS169" i="23"/>
  <c r="BY484" i="23"/>
  <c r="BY169" i="23"/>
  <c r="CD169" i="23"/>
  <c r="BZ484" i="23"/>
  <c r="BZ169" i="23"/>
  <c r="BV169" i="23"/>
  <c r="BW500" i="23"/>
  <c r="BW185" i="23"/>
  <c r="CC500" i="23"/>
  <c r="CC185" i="23"/>
  <c r="BU500" i="23"/>
  <c r="BU185" i="23"/>
  <c r="CB500" i="23"/>
  <c r="CB185" i="23"/>
  <c r="BX500" i="23"/>
  <c r="BX185" i="23"/>
  <c r="BT500" i="23"/>
  <c r="BT185" i="23"/>
  <c r="BW527" i="23"/>
  <c r="BW212" i="23"/>
  <c r="CC527" i="23"/>
  <c r="CC212" i="23"/>
  <c r="BU527" i="23"/>
  <c r="BU212" i="23"/>
  <c r="CB527" i="23"/>
  <c r="CB212" i="23"/>
  <c r="BX527" i="23"/>
  <c r="BX212" i="23"/>
  <c r="BT527" i="23"/>
  <c r="BT212" i="23"/>
  <c r="BW523" i="23"/>
  <c r="BW208" i="23"/>
  <c r="CC523" i="23"/>
  <c r="CC208" i="23"/>
  <c r="BU523" i="23"/>
  <c r="BU208" i="23"/>
  <c r="CB523" i="23"/>
  <c r="CB208" i="23"/>
  <c r="BX523" i="23"/>
  <c r="BX208" i="23"/>
  <c r="BT523" i="23"/>
  <c r="BT208" i="23"/>
  <c r="BW517" i="23"/>
  <c r="BW202" i="23"/>
  <c r="CC517" i="23"/>
  <c r="CC202" i="23"/>
  <c r="BU517" i="23"/>
  <c r="BU202" i="23"/>
  <c r="CB517" i="23"/>
  <c r="CB202" i="23"/>
  <c r="BX517" i="23"/>
  <c r="BX202" i="23"/>
  <c r="BT517" i="23"/>
  <c r="BT202" i="23"/>
  <c r="CA511" i="23"/>
  <c r="CA196" i="23"/>
  <c r="BS511" i="23"/>
  <c r="BS196" i="23"/>
  <c r="BY511" i="23"/>
  <c r="BY196" i="23"/>
  <c r="CD511" i="23"/>
  <c r="CD196" i="23"/>
  <c r="BZ511" i="23"/>
  <c r="BZ196" i="23"/>
  <c r="BV511" i="23"/>
  <c r="BV196" i="23"/>
  <c r="CA188" i="23"/>
  <c r="BS188" i="23"/>
  <c r="BY188" i="23"/>
  <c r="CD188" i="23"/>
  <c r="BZ188" i="23"/>
  <c r="BV188" i="23"/>
  <c r="CA164" i="23"/>
  <c r="BS164" i="23"/>
  <c r="BY164" i="23"/>
  <c r="CD479" i="23"/>
  <c r="CD164" i="23"/>
  <c r="BZ164" i="23"/>
  <c r="BV164" i="23"/>
  <c r="CA158" i="23"/>
  <c r="BS158" i="23"/>
  <c r="BY158" i="23"/>
  <c r="CD158" i="23"/>
  <c r="BZ158" i="23"/>
  <c r="BV158" i="23"/>
  <c r="BW182" i="23"/>
  <c r="CC182" i="23"/>
  <c r="BU182" i="23"/>
  <c r="CB182" i="23"/>
  <c r="BX182" i="23"/>
  <c r="BT182" i="23"/>
  <c r="BW481" i="23"/>
  <c r="BW166" i="23"/>
  <c r="CC481" i="23"/>
  <c r="CC166" i="23"/>
  <c r="BU481" i="23"/>
  <c r="BU166" i="23"/>
  <c r="CB481" i="23"/>
  <c r="CB166" i="23"/>
  <c r="BX481" i="23"/>
  <c r="BX166" i="23"/>
  <c r="BT481" i="23"/>
  <c r="BT166" i="23"/>
  <c r="BW521" i="23"/>
  <c r="BW206" i="23"/>
  <c r="CC521" i="23"/>
  <c r="CC206" i="23"/>
  <c r="BU521" i="23"/>
  <c r="BU206" i="23"/>
  <c r="CB521" i="23"/>
  <c r="CB206" i="23"/>
  <c r="BX521" i="23"/>
  <c r="BX206" i="23"/>
  <c r="BT521" i="23"/>
  <c r="BT206" i="23"/>
  <c r="CA190" i="23"/>
  <c r="BS190" i="23"/>
  <c r="BY190" i="23"/>
  <c r="CD190" i="23"/>
  <c r="BZ190" i="23"/>
  <c r="BV190" i="23"/>
  <c r="BW493" i="23"/>
  <c r="BW178" i="23"/>
  <c r="CC493" i="23"/>
  <c r="CC178" i="23"/>
  <c r="BU493" i="23"/>
  <c r="BU178" i="23"/>
  <c r="CB493" i="23"/>
  <c r="CB178" i="23"/>
  <c r="BX493" i="23"/>
  <c r="BX178" i="23"/>
  <c r="BT493" i="23"/>
  <c r="BT178" i="23"/>
  <c r="CA489" i="23"/>
  <c r="CA174" i="23"/>
  <c r="BS489" i="23"/>
  <c r="BS174" i="23"/>
  <c r="BY489" i="23"/>
  <c r="BY174" i="23"/>
  <c r="CD489" i="23"/>
  <c r="CD174" i="23"/>
  <c r="BZ489" i="23"/>
  <c r="BZ174" i="23"/>
  <c r="BV489" i="23"/>
  <c r="BV174" i="23"/>
  <c r="BW485" i="23"/>
  <c r="BW170" i="23"/>
  <c r="CC485" i="23"/>
  <c r="CC170" i="23"/>
  <c r="BU485" i="23"/>
  <c r="BU170" i="23"/>
  <c r="CB485" i="23"/>
  <c r="CB170" i="23"/>
  <c r="BX485" i="23"/>
  <c r="BX170" i="23"/>
  <c r="BT485" i="23"/>
  <c r="BT170" i="23"/>
  <c r="CA156" i="23"/>
  <c r="BS156" i="23"/>
  <c r="BY156" i="23"/>
  <c r="CD156" i="23"/>
  <c r="BZ156" i="23"/>
  <c r="BV156" i="23"/>
  <c r="BQ168" i="23"/>
  <c r="BR212" i="23"/>
  <c r="BR401" i="23" s="1"/>
  <c r="BR527" i="23" s="1"/>
  <c r="O494" i="23"/>
  <c r="N498" i="23"/>
  <c r="CD530" i="23"/>
  <c r="CD215" i="23"/>
  <c r="BS530" i="23"/>
  <c r="BS215" i="23"/>
  <c r="BZ480" i="23"/>
  <c r="BZ165" i="23"/>
  <c r="BY480" i="23"/>
  <c r="BY165" i="23"/>
  <c r="CA480" i="23"/>
  <c r="CA165" i="23"/>
  <c r="CA482" i="23"/>
  <c r="CA167" i="23"/>
  <c r="BS482" i="23"/>
  <c r="BS167" i="23"/>
  <c r="BY482" i="23"/>
  <c r="BY167" i="23"/>
  <c r="CD482" i="23"/>
  <c r="CD167" i="23"/>
  <c r="BZ482" i="23"/>
  <c r="BZ167" i="23"/>
  <c r="BV482" i="23"/>
  <c r="BV167" i="23"/>
  <c r="CA476" i="23"/>
  <c r="CA161" i="23"/>
  <c r="BS476" i="23"/>
  <c r="BS161" i="23"/>
  <c r="BY476" i="23"/>
  <c r="BY161" i="23"/>
  <c r="CD476" i="23"/>
  <c r="CD161" i="23"/>
  <c r="BZ476" i="23"/>
  <c r="BZ161" i="23"/>
  <c r="BV476" i="23"/>
  <c r="BV161" i="23"/>
  <c r="CA157" i="23"/>
  <c r="BS157" i="23"/>
  <c r="BY157" i="23"/>
  <c r="CD157" i="23"/>
  <c r="BZ157" i="23"/>
  <c r="BV157" i="23"/>
  <c r="CA214" i="23"/>
  <c r="BS214" i="23"/>
  <c r="BY214" i="23"/>
  <c r="CD214" i="23"/>
  <c r="BZ214" i="23"/>
  <c r="BV214" i="23"/>
  <c r="CA210" i="23"/>
  <c r="BS210" i="23"/>
  <c r="BY210" i="23"/>
  <c r="CD210" i="23"/>
  <c r="BZ210" i="23"/>
  <c r="BV210" i="23"/>
  <c r="CA519" i="23"/>
  <c r="CA204" i="23"/>
  <c r="BS519" i="23"/>
  <c r="BS204" i="23"/>
  <c r="BY519" i="23"/>
  <c r="BY204" i="23"/>
  <c r="CD519" i="23"/>
  <c r="CD204" i="23"/>
  <c r="BZ519" i="23"/>
  <c r="BZ204" i="23"/>
  <c r="BV519" i="23"/>
  <c r="BV204" i="23"/>
  <c r="CA515" i="23"/>
  <c r="CA200" i="23"/>
  <c r="BS515" i="23"/>
  <c r="BS200" i="23"/>
  <c r="BY515" i="23"/>
  <c r="BY200" i="23"/>
  <c r="CD515" i="23"/>
  <c r="CD200" i="23"/>
  <c r="BZ515" i="23"/>
  <c r="BZ200" i="23"/>
  <c r="BV515" i="23"/>
  <c r="BV200" i="23"/>
  <c r="CA192" i="23"/>
  <c r="BS192" i="23"/>
  <c r="BY192" i="23"/>
  <c r="CD192" i="23"/>
  <c r="BZ192" i="23"/>
  <c r="BV507" i="23"/>
  <c r="BV192" i="23"/>
  <c r="CA501" i="23"/>
  <c r="CA186" i="23"/>
  <c r="BS501" i="23"/>
  <c r="BS186" i="23"/>
  <c r="BY501" i="23"/>
  <c r="BY186" i="23"/>
  <c r="CD501" i="23"/>
  <c r="CD186" i="23"/>
  <c r="BZ501" i="23"/>
  <c r="BZ186" i="23"/>
  <c r="BV501" i="23"/>
  <c r="BV186" i="23"/>
  <c r="BW499" i="23"/>
  <c r="BW184" i="23"/>
  <c r="CC499" i="23"/>
  <c r="CC184" i="23"/>
  <c r="BU499" i="23"/>
  <c r="BU184" i="23"/>
  <c r="CB499" i="23"/>
  <c r="CB184" i="23"/>
  <c r="BX499" i="23"/>
  <c r="BX184" i="23"/>
  <c r="BT499" i="23"/>
  <c r="BT184" i="23"/>
  <c r="CA509" i="23"/>
  <c r="CA194" i="23"/>
  <c r="BS509" i="23"/>
  <c r="BS194" i="23"/>
  <c r="BY509" i="23"/>
  <c r="BY194" i="23"/>
  <c r="CD509" i="23"/>
  <c r="CD194" i="23"/>
  <c r="BZ509" i="23"/>
  <c r="BZ194" i="23"/>
  <c r="BV509" i="23"/>
  <c r="BV194" i="23"/>
  <c r="BW483" i="23"/>
  <c r="BW168" i="23"/>
  <c r="CC483" i="23"/>
  <c r="CC168" i="23"/>
  <c r="BU483" i="23"/>
  <c r="BU168" i="23"/>
  <c r="CB483" i="23"/>
  <c r="CB168" i="23"/>
  <c r="BX483" i="23"/>
  <c r="BX168" i="23"/>
  <c r="BT483" i="23"/>
  <c r="BT168" i="23"/>
  <c r="CA198" i="23"/>
  <c r="BS198" i="23"/>
  <c r="BY198" i="23"/>
  <c r="CD198" i="23"/>
  <c r="BZ198" i="23"/>
  <c r="BV198" i="23"/>
  <c r="BW495" i="23"/>
  <c r="BW180" i="23"/>
  <c r="CC495" i="23"/>
  <c r="CC180" i="23"/>
  <c r="BU495" i="23"/>
  <c r="BU180" i="23"/>
  <c r="CB495" i="23"/>
  <c r="CB180" i="23"/>
  <c r="BX495" i="23"/>
  <c r="BX180" i="23"/>
  <c r="BT495" i="23"/>
  <c r="BT180" i="23"/>
  <c r="CA491" i="23"/>
  <c r="CA176" i="23"/>
  <c r="BS491" i="23"/>
  <c r="BS176" i="23"/>
  <c r="BY491" i="23"/>
  <c r="BY176" i="23"/>
  <c r="CD491" i="23"/>
  <c r="CD176" i="23"/>
  <c r="BZ491" i="23"/>
  <c r="BZ176" i="23"/>
  <c r="BV491" i="23"/>
  <c r="BV176" i="23"/>
  <c r="BW487" i="23"/>
  <c r="BW172" i="23"/>
  <c r="CC487" i="23"/>
  <c r="CC172" i="23"/>
  <c r="BU487" i="23"/>
  <c r="BU172" i="23"/>
  <c r="CB487" i="23"/>
  <c r="CB172" i="23"/>
  <c r="BX487" i="23"/>
  <c r="BX172" i="23"/>
  <c r="BT487" i="23"/>
  <c r="BT172" i="23"/>
  <c r="BT530" i="23"/>
  <c r="BT215" i="23"/>
  <c r="CB530" i="23"/>
  <c r="CB215" i="23"/>
  <c r="CC530" i="23"/>
  <c r="CC215" i="23"/>
  <c r="BX480" i="23"/>
  <c r="BX165" i="23"/>
  <c r="BX544" i="23" s="1"/>
  <c r="BU480" i="23"/>
  <c r="BU165" i="23"/>
  <c r="BW480" i="23"/>
  <c r="BW165" i="23"/>
  <c r="BW544" i="23" s="1"/>
  <c r="BW484" i="23"/>
  <c r="BW169" i="23"/>
  <c r="CC169" i="23"/>
  <c r="BU484" i="23"/>
  <c r="BU169" i="23"/>
  <c r="CB169" i="23"/>
  <c r="BX484" i="23"/>
  <c r="BX169" i="23"/>
  <c r="BT169" i="23"/>
  <c r="CA500" i="23"/>
  <c r="CA185" i="23"/>
  <c r="BS500" i="23"/>
  <c r="BS185" i="23"/>
  <c r="BY500" i="23"/>
  <c r="BY185" i="23"/>
  <c r="CD500" i="23"/>
  <c r="CD185" i="23"/>
  <c r="BZ500" i="23"/>
  <c r="BZ185" i="23"/>
  <c r="BV500" i="23"/>
  <c r="BV185" i="23"/>
  <c r="BO248" i="23"/>
  <c r="BO311" i="23" s="1"/>
  <c r="BO374" i="23" s="1"/>
  <c r="BL248" i="23"/>
  <c r="BL311" i="23" s="1"/>
  <c r="BC248" i="23"/>
  <c r="BC311" i="23" s="1"/>
  <c r="AU248" i="23"/>
  <c r="AU311" i="23" s="1"/>
  <c r="AL248" i="23"/>
  <c r="AL311" i="23" s="1"/>
  <c r="AL374" i="23" s="1"/>
  <c r="AD248" i="23"/>
  <c r="AD311" i="23" s="1"/>
  <c r="V248" i="23"/>
  <c r="V311" i="23" s="1"/>
  <c r="S248" i="23"/>
  <c r="S311" i="23" s="1"/>
  <c r="K248" i="23"/>
  <c r="K311" i="23" s="1"/>
  <c r="K374" i="23" s="1"/>
  <c r="BM248" i="23"/>
  <c r="BM311" i="23" s="1"/>
  <c r="BI248" i="23"/>
  <c r="BI311" i="23" s="1"/>
  <c r="BI374" i="23" s="1"/>
  <c r="AY248" i="23"/>
  <c r="AY311" i="23" s="1"/>
  <c r="AS248" i="23"/>
  <c r="AS311" i="23" s="1"/>
  <c r="AI248" i="23"/>
  <c r="AI311" i="23" s="1"/>
  <c r="AC248" i="23"/>
  <c r="AC311" i="23" s="1"/>
  <c r="U248" i="23"/>
  <c r="U311" i="23" s="1"/>
  <c r="M248" i="23"/>
  <c r="M311" i="23" s="1"/>
  <c r="M374" i="23" s="1"/>
  <c r="AK248" i="23"/>
  <c r="AK311" i="23" s="1"/>
  <c r="AA248" i="23"/>
  <c r="AA311" i="23" s="1"/>
  <c r="CA527" i="23"/>
  <c r="CA212" i="23"/>
  <c r="BS527" i="23"/>
  <c r="BS212" i="23"/>
  <c r="BY527" i="23"/>
  <c r="BY212" i="23"/>
  <c r="CD527" i="23"/>
  <c r="CD212" i="23"/>
  <c r="BZ527" i="23"/>
  <c r="BZ212" i="23"/>
  <c r="BV527" i="23"/>
  <c r="BV212" i="23"/>
  <c r="CA523" i="23"/>
  <c r="CA208" i="23"/>
  <c r="BS523" i="23"/>
  <c r="BS208" i="23"/>
  <c r="BY523" i="23"/>
  <c r="BY208" i="23"/>
  <c r="CD523" i="23"/>
  <c r="CD208" i="23"/>
  <c r="BZ523" i="23"/>
  <c r="BZ208" i="23"/>
  <c r="BV523" i="23"/>
  <c r="BV208" i="23"/>
  <c r="CA517" i="23"/>
  <c r="CA202" i="23"/>
  <c r="BS517" i="23"/>
  <c r="BS202" i="23"/>
  <c r="BY517" i="23"/>
  <c r="BY202" i="23"/>
  <c r="CD517" i="23"/>
  <c r="CD202" i="23"/>
  <c r="BZ517" i="23"/>
  <c r="BZ202" i="23"/>
  <c r="BV517" i="23"/>
  <c r="BV202" i="23"/>
  <c r="BW511" i="23"/>
  <c r="BW196" i="23"/>
  <c r="CC511" i="23"/>
  <c r="CC196" i="23"/>
  <c r="BU511" i="23"/>
  <c r="BU196" i="23"/>
  <c r="CB511" i="23"/>
  <c r="CB196" i="23"/>
  <c r="BX511" i="23"/>
  <c r="BX196" i="23"/>
  <c r="BT511" i="23"/>
  <c r="BT196" i="23"/>
  <c r="BW188" i="23"/>
  <c r="CC188" i="23"/>
  <c r="BU188" i="23"/>
  <c r="CB188" i="23"/>
  <c r="BX188" i="23"/>
  <c r="BT188" i="23"/>
  <c r="BW164" i="23"/>
  <c r="CC164" i="23"/>
  <c r="BU479" i="23"/>
  <c r="BU164" i="23"/>
  <c r="CB164" i="23"/>
  <c r="BX164" i="23"/>
  <c r="BT164" i="23"/>
  <c r="BW158" i="23"/>
  <c r="CC158" i="23"/>
  <c r="CC540" i="23" s="1"/>
  <c r="BU158" i="23"/>
  <c r="CB158" i="23"/>
  <c r="CB540" i="23" s="1"/>
  <c r="BX158" i="23"/>
  <c r="BT158" i="23"/>
  <c r="BT540" i="23" s="1"/>
  <c r="CA182" i="23"/>
  <c r="BS182" i="23"/>
  <c r="BY182" i="23"/>
  <c r="CD182" i="23"/>
  <c r="BZ182" i="23"/>
  <c r="BV182" i="23"/>
  <c r="CA481" i="23"/>
  <c r="CA166" i="23"/>
  <c r="CA542" i="23" s="1"/>
  <c r="BS481" i="23"/>
  <c r="BS166" i="23"/>
  <c r="BS542" i="23" s="1"/>
  <c r="BY481" i="23"/>
  <c r="BY166" i="23"/>
  <c r="BY542" i="23" s="1"/>
  <c r="CD481" i="23"/>
  <c r="CD166" i="23"/>
  <c r="CD542" i="23" s="1"/>
  <c r="BZ481" i="23"/>
  <c r="BZ166" i="23"/>
  <c r="BZ542" i="23" s="1"/>
  <c r="BV481" i="23"/>
  <c r="BV166" i="23"/>
  <c r="BV542" i="23" s="1"/>
  <c r="CA521" i="23"/>
  <c r="CA206" i="23"/>
  <c r="BS521" i="23"/>
  <c r="BS206" i="23"/>
  <c r="BY521" i="23"/>
  <c r="BY206" i="23"/>
  <c r="CD521" i="23"/>
  <c r="CD206" i="23"/>
  <c r="BZ521" i="23"/>
  <c r="BZ206" i="23"/>
  <c r="BV521" i="23"/>
  <c r="BV206" i="23"/>
  <c r="BW190" i="23"/>
  <c r="CC190" i="23"/>
  <c r="BU190" i="23"/>
  <c r="CB190" i="23"/>
  <c r="BX190" i="23"/>
  <c r="BT190" i="23"/>
  <c r="CA493" i="23"/>
  <c r="CA178" i="23"/>
  <c r="BS493" i="23"/>
  <c r="BS178" i="23"/>
  <c r="BY493" i="23"/>
  <c r="BY178" i="23"/>
  <c r="CD493" i="23"/>
  <c r="CD178" i="23"/>
  <c r="BZ493" i="23"/>
  <c r="BZ178" i="23"/>
  <c r="BV493" i="23"/>
  <c r="BV178" i="23"/>
  <c r="BW489" i="23"/>
  <c r="BW174" i="23"/>
  <c r="CC489" i="23"/>
  <c r="CC174" i="23"/>
  <c r="BU489" i="23"/>
  <c r="BU174" i="23"/>
  <c r="CB489" i="23"/>
  <c r="CB174" i="23"/>
  <c r="BX489" i="23"/>
  <c r="BX174" i="23"/>
  <c r="BT489" i="23"/>
  <c r="BT174" i="23"/>
  <c r="CA485" i="23"/>
  <c r="CA170" i="23"/>
  <c r="BS485" i="23"/>
  <c r="BS170" i="23"/>
  <c r="BY485" i="23"/>
  <c r="BY170" i="23"/>
  <c r="CD485" i="23"/>
  <c r="CD170" i="23"/>
  <c r="BZ485" i="23"/>
  <c r="BZ170" i="23"/>
  <c r="BV485" i="23"/>
  <c r="BV170" i="23"/>
  <c r="BW156" i="23"/>
  <c r="CC156" i="23"/>
  <c r="BU156" i="23"/>
  <c r="CB156" i="23"/>
  <c r="BX156" i="23"/>
  <c r="BT156" i="23"/>
  <c r="CB475" i="23"/>
  <c r="CB160" i="23"/>
  <c r="BX160" i="23"/>
  <c r="BX545" i="23" s="1"/>
  <c r="BT475" i="23"/>
  <c r="BT160" i="23"/>
  <c r="CA160" i="23"/>
  <c r="CA545" i="23" s="1"/>
  <c r="BW160" i="23"/>
  <c r="BS160" i="23"/>
  <c r="BS545" i="23" s="1"/>
  <c r="CD475" i="23"/>
  <c r="CD160" i="23"/>
  <c r="BZ160" i="23"/>
  <c r="BZ545" i="23" s="1"/>
  <c r="BV475" i="23"/>
  <c r="BV160" i="23"/>
  <c r="CC160" i="23"/>
  <c r="BY475" i="23"/>
  <c r="BY160" i="23"/>
  <c r="BU160" i="23"/>
  <c r="CA159" i="23"/>
  <c r="BW159" i="23"/>
  <c r="BS159" i="23"/>
  <c r="CB159" i="23"/>
  <c r="BX159" i="23"/>
  <c r="BT159" i="23"/>
  <c r="CC159" i="23"/>
  <c r="BY159" i="23"/>
  <c r="BU159" i="23"/>
  <c r="CD159" i="23"/>
  <c r="BZ159" i="23"/>
  <c r="BV159" i="23"/>
  <c r="K351" i="23"/>
  <c r="K414" i="23" s="1"/>
  <c r="BX162" i="23"/>
  <c r="BZ162" i="23"/>
  <c r="BT162" i="23"/>
  <c r="CA162" i="23"/>
  <c r="BW162" i="23"/>
  <c r="BS162" i="23"/>
  <c r="CB162" i="23"/>
  <c r="CD162" i="23"/>
  <c r="BV162" i="23"/>
  <c r="CC162" i="23"/>
  <c r="BY162" i="23"/>
  <c r="BU162" i="23"/>
  <c r="AD232" i="23"/>
  <c r="AD295" i="23" s="1"/>
  <c r="AD358" i="23" s="1"/>
  <c r="K232" i="23"/>
  <c r="K295" i="23" s="1"/>
  <c r="BR160" i="23"/>
  <c r="BR349" i="23" s="1"/>
  <c r="BP160" i="23"/>
  <c r="BP349" i="23" s="1"/>
  <c r="AD230" i="23"/>
  <c r="AD293" i="23" s="1"/>
  <c r="K230" i="23"/>
  <c r="K293" i="23" s="1"/>
  <c r="C28" i="12"/>
  <c r="AD224" i="23"/>
  <c r="AD287" i="23" s="1"/>
  <c r="K224" i="23"/>
  <c r="K287" i="23" s="1"/>
  <c r="AD222" i="23"/>
  <c r="AD285" i="23" s="1"/>
  <c r="K222" i="23"/>
  <c r="K285" i="23" s="1"/>
  <c r="BT11" i="23"/>
  <c r="BV11" i="23"/>
  <c r="BX11" i="23"/>
  <c r="BZ11" i="23"/>
  <c r="CB11" i="23"/>
  <c r="CD11" i="23"/>
  <c r="BU11" i="23"/>
  <c r="BW11" i="23"/>
  <c r="BY11" i="23"/>
  <c r="CA11" i="23"/>
  <c r="CC11" i="23"/>
  <c r="BS11" i="23"/>
  <c r="AU213" i="23"/>
  <c r="AU402" i="23" s="1"/>
  <c r="AU528" i="23" s="1"/>
  <c r="AU201" i="23"/>
  <c r="AU169" i="23"/>
  <c r="AU211" i="23"/>
  <c r="AU203" i="23"/>
  <c r="AU392" i="23" s="1"/>
  <c r="AU518" i="23" s="1"/>
  <c r="AU171" i="23"/>
  <c r="AE199" i="23"/>
  <c r="AE167" i="23"/>
  <c r="AE356" i="23" s="1"/>
  <c r="AE419" i="23" s="1"/>
  <c r="AE203" i="23"/>
  <c r="AE392" i="23" s="1"/>
  <c r="AE171" i="23"/>
  <c r="AE360" i="23" s="1"/>
  <c r="AE213" i="23"/>
  <c r="AE205" i="23"/>
  <c r="AE394" i="23" s="1"/>
  <c r="AE197" i="23"/>
  <c r="AE173" i="23"/>
  <c r="AE362" i="23" s="1"/>
  <c r="AE165" i="23"/>
  <c r="BK207" i="23"/>
  <c r="BK396" i="23" s="1"/>
  <c r="BK173" i="23"/>
  <c r="BK362" i="23" s="1"/>
  <c r="BK199" i="23"/>
  <c r="BK388" i="23" s="1"/>
  <c r="BK165" i="23"/>
  <c r="BK203" i="23"/>
  <c r="BK392" i="23" s="1"/>
  <c r="BK169" i="23"/>
  <c r="BK209" i="23"/>
  <c r="BK201" i="23"/>
  <c r="BK175" i="23"/>
  <c r="BK364" i="23" s="1"/>
  <c r="BK167" i="23"/>
  <c r="BK356" i="23" s="1"/>
  <c r="BK419" i="23" s="1"/>
  <c r="BH205" i="23"/>
  <c r="BH171" i="23"/>
  <c r="BH360" i="23" s="1"/>
  <c r="BH197" i="23"/>
  <c r="BH386" i="23" s="1"/>
  <c r="BH209" i="23"/>
  <c r="BH398" i="23" s="1"/>
  <c r="BH175" i="23"/>
  <c r="BH364" i="23" s="1"/>
  <c r="BH211" i="23"/>
  <c r="BH400" i="23" s="1"/>
  <c r="BH203" i="23"/>
  <c r="BH392" i="23" s="1"/>
  <c r="BH177" i="23"/>
  <c r="BH169" i="23"/>
  <c r="S213" i="23"/>
  <c r="S197" i="23"/>
  <c r="S209" i="23"/>
  <c r="S398" i="23" s="1"/>
  <c r="S175" i="23"/>
  <c r="S207" i="23"/>
  <c r="S396" i="23" s="1"/>
  <c r="S199" i="23"/>
  <c r="S173" i="23"/>
  <c r="S362" i="23" s="1"/>
  <c r="S165" i="23"/>
  <c r="BH389" i="23"/>
  <c r="BH515" i="23" s="1"/>
  <c r="BM389" i="23"/>
  <c r="N163" i="23"/>
  <c r="N352" i="23" s="1"/>
  <c r="N415" i="23" s="1"/>
  <c r="BQ179" i="23"/>
  <c r="AU179" i="23"/>
  <c r="AO179" i="23"/>
  <c r="AO368" i="23" s="1"/>
  <c r="AO431" i="23" s="1"/>
  <c r="R179" i="23"/>
  <c r="R368" i="23" s="1"/>
  <c r="R431" i="23" s="1"/>
  <c r="BI179" i="23"/>
  <c r="BC179" i="23"/>
  <c r="AZ368" i="23"/>
  <c r="AZ431" i="23" s="1"/>
  <c r="AV179" i="23"/>
  <c r="AI179" i="23"/>
  <c r="AA179" i="23"/>
  <c r="N179" i="23"/>
  <c r="BO183" i="23"/>
  <c r="BL183" i="23"/>
  <c r="BL372" i="23" s="1"/>
  <c r="BL435" i="23" s="1"/>
  <c r="BA183" i="23"/>
  <c r="AT372" i="23"/>
  <c r="AP183" i="23"/>
  <c r="AK183" i="23"/>
  <c r="Z183" i="23"/>
  <c r="O183" i="23"/>
  <c r="O372" i="23" s="1"/>
  <c r="M183" i="23"/>
  <c r="M372" i="23" s="1"/>
  <c r="M435" i="23" s="1"/>
  <c r="BK183" i="23"/>
  <c r="BK372" i="23" s="1"/>
  <c r="BE183" i="23"/>
  <c r="BE372" i="23" s="1"/>
  <c r="BE435" i="23" s="1"/>
  <c r="AW183" i="23"/>
  <c r="AS183" i="23"/>
  <c r="AM183" i="23"/>
  <c r="AE183" i="23"/>
  <c r="AE372" i="23" s="1"/>
  <c r="AE435" i="23" s="1"/>
  <c r="V183" i="23"/>
  <c r="V372" i="23" s="1"/>
  <c r="Q183" i="23"/>
  <c r="N185" i="23"/>
  <c r="AZ185" i="23"/>
  <c r="BG185" i="23"/>
  <c r="BG374" i="23" s="1"/>
  <c r="BE185" i="23"/>
  <c r="AU185" i="23"/>
  <c r="AY185" i="23"/>
  <c r="BH187" i="23"/>
  <c r="BH376" i="23" s="1"/>
  <c r="BH439" i="23" s="1"/>
  <c r="BC187" i="23"/>
  <c r="BC376" i="23" s="1"/>
  <c r="BC439" i="23" s="1"/>
  <c r="AU187" i="23"/>
  <c r="AU376" i="23" s="1"/>
  <c r="AU439" i="23" s="1"/>
  <c r="AK187" i="23"/>
  <c r="AE187" i="23"/>
  <c r="Z187" i="23"/>
  <c r="Z376" i="23" s="1"/>
  <c r="BK187" i="23"/>
  <c r="BK376" i="23" s="1"/>
  <c r="AV187" i="23"/>
  <c r="N187" i="23"/>
  <c r="BP189" i="23"/>
  <c r="AE189" i="23"/>
  <c r="R189" i="23"/>
  <c r="AU189" i="23"/>
  <c r="AL189" i="23"/>
  <c r="AI189" i="23"/>
  <c r="Q189" i="23"/>
  <c r="BM191" i="23"/>
  <c r="BM380" i="23" s="1"/>
  <c r="BM443" i="23" s="1"/>
  <c r="BA191" i="23"/>
  <c r="BA380" i="23" s="1"/>
  <c r="AQ191" i="23"/>
  <c r="AQ380" i="23" s="1"/>
  <c r="AM191" i="23"/>
  <c r="AM380" i="23" s="1"/>
  <c r="U191" i="23"/>
  <c r="U380" i="23" s="1"/>
  <c r="U443" i="23" s="1"/>
  <c r="BP191" i="23"/>
  <c r="BP380" i="23" s="1"/>
  <c r="BP443" i="23" s="1"/>
  <c r="BG191" i="23"/>
  <c r="BG380" i="23" s="1"/>
  <c r="BD191" i="23"/>
  <c r="BD380" i="23" s="1"/>
  <c r="AL191" i="23"/>
  <c r="AL380" i="23" s="1"/>
  <c r="AL443" i="23" s="1"/>
  <c r="AH191" i="23"/>
  <c r="AH380" i="23" s="1"/>
  <c r="AH443" i="23" s="1"/>
  <c r="Y191" i="23"/>
  <c r="Y380" i="23" s="1"/>
  <c r="Y443" i="23" s="1"/>
  <c r="S191" i="23"/>
  <c r="S380" i="23" s="1"/>
  <c r="S443" i="23" s="1"/>
  <c r="Q191" i="23"/>
  <c r="Q380" i="23" s="1"/>
  <c r="BO193" i="23"/>
  <c r="BO382" i="23" s="1"/>
  <c r="BO445" i="23" s="1"/>
  <c r="BG193" i="23"/>
  <c r="BG382" i="23" s="1"/>
  <c r="BC193" i="23"/>
  <c r="AW193" i="23"/>
  <c r="AW382" i="23" s="1"/>
  <c r="AW445" i="23" s="1"/>
  <c r="AS193" i="23"/>
  <c r="AO193" i="23"/>
  <c r="Z193" i="23"/>
  <c r="W193" i="23"/>
  <c r="U193" i="23"/>
  <c r="BP193" i="23"/>
  <c r="BK193" i="23"/>
  <c r="BK382" i="23" s="1"/>
  <c r="BH193" i="23"/>
  <c r="BA193" i="23"/>
  <c r="AQ193" i="23"/>
  <c r="M193" i="23"/>
  <c r="M382" i="23" s="1"/>
  <c r="M445" i="23" s="1"/>
  <c r="BO195" i="23"/>
  <c r="BH195" i="23"/>
  <c r="BH384" i="23" s="1"/>
  <c r="BH447" i="23" s="1"/>
  <c r="AZ384" i="23"/>
  <c r="AZ447" i="23" s="1"/>
  <c r="AV195" i="23"/>
  <c r="AV384" i="23" s="1"/>
  <c r="AV447" i="23" s="1"/>
  <c r="AO195" i="23"/>
  <c r="AO384" i="23" s="1"/>
  <c r="AO447" i="23" s="1"/>
  <c r="BC195" i="23"/>
  <c r="AK195" i="23"/>
  <c r="AC163" i="23"/>
  <c r="AC352" i="23" s="1"/>
  <c r="AC415" i="23" s="1"/>
  <c r="AY163" i="23"/>
  <c r="AY352" i="23" s="1"/>
  <c r="AY415" i="23" s="1"/>
  <c r="BI163" i="23"/>
  <c r="BQ163" i="23"/>
  <c r="BQ352" i="23" s="1"/>
  <c r="BQ415" i="23" s="1"/>
  <c r="AT163" i="23"/>
  <c r="AT352" i="23" s="1"/>
  <c r="AT415" i="23" s="1"/>
  <c r="BH163" i="23"/>
  <c r="BH352" i="23" s="1"/>
  <c r="BH415" i="23" s="1"/>
  <c r="AU163" i="23"/>
  <c r="AO163" i="23"/>
  <c r="AO352" i="23" s="1"/>
  <c r="AO415" i="23" s="1"/>
  <c r="AE11" i="23"/>
  <c r="AE623" i="23" s="1"/>
  <c r="AU197" i="23"/>
  <c r="AU165" i="23"/>
  <c r="AU205" i="23"/>
  <c r="AU173" i="23"/>
  <c r="AU209" i="23"/>
  <c r="AU177" i="23"/>
  <c r="AU207" i="23"/>
  <c r="AU199" i="23"/>
  <c r="AU175" i="23"/>
  <c r="AU167" i="23"/>
  <c r="AE207" i="23"/>
  <c r="AE396" i="23" s="1"/>
  <c r="AE175" i="23"/>
  <c r="AE211" i="23"/>
  <c r="AE209" i="23"/>
  <c r="AE398" i="23" s="1"/>
  <c r="AE201" i="23"/>
  <c r="AE177" i="23"/>
  <c r="AE366" i="23" s="1"/>
  <c r="AE169" i="23"/>
  <c r="BK211" i="23"/>
  <c r="BK400" i="23" s="1"/>
  <c r="BK177" i="23"/>
  <c r="BK213" i="23"/>
  <c r="BK205" i="23"/>
  <c r="BK197" i="23"/>
  <c r="BK171" i="23"/>
  <c r="BH213" i="23"/>
  <c r="BH201" i="23"/>
  <c r="BH167" i="23"/>
  <c r="BH356" i="23" s="1"/>
  <c r="BH419" i="23" s="1"/>
  <c r="BH207" i="23"/>
  <c r="BH396" i="23" s="1"/>
  <c r="BH199" i="23"/>
  <c r="BH173" i="23"/>
  <c r="BH362" i="23" s="1"/>
  <c r="BH165" i="23"/>
  <c r="S205" i="23"/>
  <c r="S171" i="23"/>
  <c r="S360" i="23" s="1"/>
  <c r="S201" i="23"/>
  <c r="S167" i="23"/>
  <c r="S356" i="23" s="1"/>
  <c r="S419" i="23" s="1"/>
  <c r="S211" i="23"/>
  <c r="S203" i="23"/>
  <c r="S392" i="23" s="1"/>
  <c r="S177" i="23"/>
  <c r="S366" i="23" s="1"/>
  <c r="S169" i="23"/>
  <c r="N211" i="23"/>
  <c r="N400" i="23" s="1"/>
  <c r="N203" i="23"/>
  <c r="N392" i="23" s="1"/>
  <c r="N171" i="23"/>
  <c r="N360" i="23" s="1"/>
  <c r="N209" i="23"/>
  <c r="N201" i="23"/>
  <c r="N177" i="23"/>
  <c r="N169" i="23"/>
  <c r="W11" i="23"/>
  <c r="N207" i="23"/>
  <c r="N396" i="23" s="1"/>
  <c r="N199" i="23"/>
  <c r="N175" i="23"/>
  <c r="N167" i="23"/>
  <c r="N356" i="23" s="1"/>
  <c r="N419" i="23" s="1"/>
  <c r="N213" i="23"/>
  <c r="N402" i="23" s="1"/>
  <c r="N205" i="23"/>
  <c r="N197" i="23"/>
  <c r="N173" i="23"/>
  <c r="N362" i="23" s="1"/>
  <c r="N165" i="23"/>
  <c r="K30" i="19"/>
  <c r="I29" i="19"/>
  <c r="H29" i="19"/>
  <c r="H30" i="19" s="1"/>
  <c r="G30" i="19"/>
  <c r="H43" i="28"/>
  <c r="H59" i="28" s="1"/>
  <c r="H76" i="28" s="1"/>
  <c r="H99" i="28" s="1"/>
  <c r="I8" i="28"/>
  <c r="W207" i="23"/>
  <c r="W396" i="23" s="1"/>
  <c r="W522" i="23" s="1"/>
  <c r="W199" i="23"/>
  <c r="W175" i="23"/>
  <c r="W167" i="23"/>
  <c r="W356" i="23" s="1"/>
  <c r="W482" i="23" s="1"/>
  <c r="W209" i="23"/>
  <c r="W201" i="23"/>
  <c r="W177" i="23"/>
  <c r="W169" i="23"/>
  <c r="BC209" i="23"/>
  <c r="BC398" i="23" s="1"/>
  <c r="BC201" i="23"/>
  <c r="BC177" i="23"/>
  <c r="BC169" i="23"/>
  <c r="BC211" i="23"/>
  <c r="BC203" i="23"/>
  <c r="BC392" i="23" s="1"/>
  <c r="BC171" i="23"/>
  <c r="BC360" i="23" s="1"/>
  <c r="AT211" i="23"/>
  <c r="AT400" i="23" s="1"/>
  <c r="AT203" i="23"/>
  <c r="AT392" i="23" s="1"/>
  <c r="AT171" i="23"/>
  <c r="AT360" i="23" s="1"/>
  <c r="AT209" i="23"/>
  <c r="AT201" i="23"/>
  <c r="AT177" i="23"/>
  <c r="AT169" i="23"/>
  <c r="AT11" i="23"/>
  <c r="AT624" i="23" s="1"/>
  <c r="R213" i="23"/>
  <c r="R205" i="23"/>
  <c r="R394" i="23" s="1"/>
  <c r="R197" i="23"/>
  <c r="R386" i="23" s="1"/>
  <c r="R171" i="23"/>
  <c r="R207" i="23"/>
  <c r="R396" i="23" s="1"/>
  <c r="R199" i="23"/>
  <c r="R388" i="23" s="1"/>
  <c r="R173" i="23"/>
  <c r="R362" i="23" s="1"/>
  <c r="R165" i="23"/>
  <c r="AH213" i="23"/>
  <c r="AH205" i="23"/>
  <c r="AH197" i="23"/>
  <c r="AH171" i="23"/>
  <c r="AH360" i="23" s="1"/>
  <c r="AH207" i="23"/>
  <c r="AH396" i="23" s="1"/>
  <c r="AH199" i="23"/>
  <c r="AH173" i="23"/>
  <c r="AH362" i="23" s="1"/>
  <c r="AH165" i="23"/>
  <c r="AH11" i="23"/>
  <c r="AH623" i="23" s="1"/>
  <c r="AV213" i="23"/>
  <c r="AV205" i="23"/>
  <c r="AV197" i="23"/>
  <c r="AV173" i="23"/>
  <c r="AV362" i="23" s="1"/>
  <c r="AV165" i="23"/>
  <c r="AV11" i="23"/>
  <c r="AV211" i="23"/>
  <c r="AV400" i="23" s="1"/>
  <c r="AV203" i="23"/>
  <c r="AV392" i="23" s="1"/>
  <c r="AV171" i="23"/>
  <c r="AV360" i="23" s="1"/>
  <c r="BL209" i="23"/>
  <c r="BL201" i="23"/>
  <c r="BL175" i="23"/>
  <c r="BL167" i="23"/>
  <c r="BL207" i="23"/>
  <c r="BL396" i="23" s="1"/>
  <c r="BL199" i="23"/>
  <c r="BL173" i="23"/>
  <c r="BL362" i="23" s="1"/>
  <c r="BL165" i="23"/>
  <c r="BL11" i="23"/>
  <c r="BL626" i="23" s="1"/>
  <c r="BM211" i="23"/>
  <c r="BM203" i="23"/>
  <c r="BM392" i="23" s="1"/>
  <c r="BM171" i="23"/>
  <c r="BM360" i="23" s="1"/>
  <c r="BM209" i="23"/>
  <c r="BM201" i="23"/>
  <c r="BM167" i="23"/>
  <c r="BM356" i="23" s="1"/>
  <c r="BM419" i="23" s="1"/>
  <c r="BM199" i="23"/>
  <c r="BM173" i="23"/>
  <c r="BM362" i="23" s="1"/>
  <c r="BM165" i="23"/>
  <c r="BM11" i="23"/>
  <c r="BE207" i="23"/>
  <c r="BE396" i="23" s="1"/>
  <c r="BE199" i="23"/>
  <c r="BE388" i="23" s="1"/>
  <c r="BE175" i="23"/>
  <c r="BE167" i="23"/>
  <c r="BE356" i="23" s="1"/>
  <c r="BE419" i="23" s="1"/>
  <c r="BE209" i="23"/>
  <c r="BE398" i="23" s="1"/>
  <c r="BE201" i="23"/>
  <c r="BE177" i="23"/>
  <c r="BE366" i="23" s="1"/>
  <c r="BE169" i="23"/>
  <c r="AW207" i="23"/>
  <c r="AW396" i="23" s="1"/>
  <c r="AW199" i="23"/>
  <c r="AW388" i="23" s="1"/>
  <c r="AW173" i="23"/>
  <c r="AW362" i="23" s="1"/>
  <c r="AW165" i="23"/>
  <c r="AW11" i="23"/>
  <c r="AW624" i="23" s="1"/>
  <c r="AW209" i="23"/>
  <c r="AW201" i="23"/>
  <c r="AW175" i="23"/>
  <c r="AW364" i="23" s="1"/>
  <c r="AW167" i="23"/>
  <c r="AW356" i="23" s="1"/>
  <c r="AW419" i="23" s="1"/>
  <c r="AO209" i="23"/>
  <c r="AO201" i="23"/>
  <c r="AO177" i="23"/>
  <c r="AO169" i="23"/>
  <c r="AO211" i="23"/>
  <c r="AO203" i="23"/>
  <c r="AO392" i="23" s="1"/>
  <c r="AO171" i="23"/>
  <c r="AG213" i="23"/>
  <c r="AG205" i="23"/>
  <c r="AG197" i="23"/>
  <c r="AG173" i="23"/>
  <c r="AG362" i="23" s="1"/>
  <c r="AG165" i="23"/>
  <c r="AG11" i="23"/>
  <c r="AG207" i="23"/>
  <c r="AG396" i="23" s="1"/>
  <c r="AG199" i="23"/>
  <c r="AG388" i="23" s="1"/>
  <c r="AG175" i="23"/>
  <c r="AG364" i="23" s="1"/>
  <c r="AG167" i="23"/>
  <c r="AG356" i="23" s="1"/>
  <c r="AG419" i="23" s="1"/>
  <c r="Y213" i="23"/>
  <c r="Y205" i="23"/>
  <c r="Y197" i="23"/>
  <c r="Y173" i="23"/>
  <c r="Y362" i="23" s="1"/>
  <c r="Y165" i="23"/>
  <c r="Y11" i="23"/>
  <c r="Y622" i="23" s="1"/>
  <c r="Y207" i="23"/>
  <c r="Y396" i="23" s="1"/>
  <c r="Y199" i="23"/>
  <c r="Y388" i="23" s="1"/>
  <c r="Y175" i="23"/>
  <c r="Y167" i="23"/>
  <c r="Y356" i="23" s="1"/>
  <c r="Y419" i="23" s="1"/>
  <c r="AL213" i="23"/>
  <c r="AL402" i="23" s="1"/>
  <c r="AL205" i="23"/>
  <c r="AL197" i="23"/>
  <c r="AL173" i="23"/>
  <c r="AL362" i="23" s="1"/>
  <c r="AL165" i="23"/>
  <c r="AL11" i="23"/>
  <c r="AL207" i="23"/>
  <c r="AL396" i="23" s="1"/>
  <c r="AL199" i="23"/>
  <c r="AL175" i="23"/>
  <c r="AL167" i="23"/>
  <c r="BP209" i="23"/>
  <c r="BP177" i="23"/>
  <c r="BP366" i="23" s="1"/>
  <c r="BP205" i="23"/>
  <c r="BP173" i="23"/>
  <c r="BP362" i="23" s="1"/>
  <c r="BP11" i="23"/>
  <c r="BP207" i="23"/>
  <c r="BP396" i="23" s="1"/>
  <c r="BP199" i="23"/>
  <c r="BP175" i="23"/>
  <c r="BP167" i="23"/>
  <c r="BO211" i="23"/>
  <c r="BO400" i="23" s="1"/>
  <c r="BO177" i="23"/>
  <c r="BO199" i="23"/>
  <c r="BO388" i="23" s="1"/>
  <c r="BO165" i="23"/>
  <c r="BO209" i="23"/>
  <c r="BO201" i="23"/>
  <c r="BO175" i="23"/>
  <c r="BO167" i="23"/>
  <c r="BO356" i="23" s="1"/>
  <c r="BO419" i="23" s="1"/>
  <c r="AY209" i="23"/>
  <c r="AY201" i="23"/>
  <c r="AY177" i="23"/>
  <c r="AY169" i="23"/>
  <c r="AY211" i="23"/>
  <c r="AY203" i="23"/>
  <c r="AY392" i="23" s="1"/>
  <c r="AY171" i="23"/>
  <c r="AY360" i="23" s="1"/>
  <c r="AI207" i="23"/>
  <c r="AI396" i="23" s="1"/>
  <c r="AI522" i="23" s="1"/>
  <c r="AI199" i="23"/>
  <c r="AI388" i="23" s="1"/>
  <c r="AI514" i="23" s="1"/>
  <c r="AI173" i="23"/>
  <c r="AI362" i="23" s="1"/>
  <c r="AI165" i="23"/>
  <c r="AI11" i="23"/>
  <c r="AI623" i="23" s="1"/>
  <c r="AI213" i="23"/>
  <c r="AI205" i="23"/>
  <c r="AI197" i="23"/>
  <c r="AI171" i="23"/>
  <c r="U209" i="23"/>
  <c r="U201" i="23"/>
  <c r="U175" i="23"/>
  <c r="U167" i="23"/>
  <c r="U356" i="23" s="1"/>
  <c r="U419" i="23" s="1"/>
  <c r="U207" i="23"/>
  <c r="U396" i="23" s="1"/>
  <c r="U199" i="23"/>
  <c r="U173" i="23"/>
  <c r="U362" i="23" s="1"/>
  <c r="U165" i="23"/>
  <c r="M209" i="23"/>
  <c r="M398" i="23" s="1"/>
  <c r="M201" i="23"/>
  <c r="M175" i="23"/>
  <c r="M167" i="23"/>
  <c r="M356" i="23" s="1"/>
  <c r="M419" i="23" s="1"/>
  <c r="M207" i="23"/>
  <c r="M396" i="23" s="1"/>
  <c r="M199" i="23"/>
  <c r="M173" i="23"/>
  <c r="M362" i="23" s="1"/>
  <c r="M165" i="23"/>
  <c r="O211" i="23"/>
  <c r="O203" i="23"/>
  <c r="O392" i="23" s="1"/>
  <c r="O171" i="23"/>
  <c r="O213" i="23"/>
  <c r="O205" i="23"/>
  <c r="O197" i="23"/>
  <c r="O173" i="23"/>
  <c r="O362" i="23" s="1"/>
  <c r="O165" i="23"/>
  <c r="AM209" i="23"/>
  <c r="AM201" i="23"/>
  <c r="AM177" i="23"/>
  <c r="AM169" i="23"/>
  <c r="AM211" i="23"/>
  <c r="AM400" i="23" s="1"/>
  <c r="AM203" i="23"/>
  <c r="AM392" i="23" s="1"/>
  <c r="AM171" i="23"/>
  <c r="Z213" i="23"/>
  <c r="Z205" i="23"/>
  <c r="Z197" i="23"/>
  <c r="Z171" i="23"/>
  <c r="Z360" i="23" s="1"/>
  <c r="Z207" i="23"/>
  <c r="Z396" i="23" s="1"/>
  <c r="Z199" i="23"/>
  <c r="Z388" i="23" s="1"/>
  <c r="Z173" i="23"/>
  <c r="Z362" i="23" s="1"/>
  <c r="Z165" i="23"/>
  <c r="Z11" i="23"/>
  <c r="AP211" i="23"/>
  <c r="AP203" i="23"/>
  <c r="AP392" i="23" s="1"/>
  <c r="AP177" i="23"/>
  <c r="AP366" i="23" s="1"/>
  <c r="AP213" i="23"/>
  <c r="AP402" i="23" s="1"/>
  <c r="AP205" i="23"/>
  <c r="AP197" i="23"/>
  <c r="AP175" i="23"/>
  <c r="AP167" i="23"/>
  <c r="AP356" i="23" s="1"/>
  <c r="AP419" i="23" s="1"/>
  <c r="AP169" i="23"/>
  <c r="BD213" i="23"/>
  <c r="BD205" i="23"/>
  <c r="BD197" i="23"/>
  <c r="BD173" i="23"/>
  <c r="BD362" i="23" s="1"/>
  <c r="BD165" i="23"/>
  <c r="BD11" i="23"/>
  <c r="BD211" i="23"/>
  <c r="BD400" i="23" s="1"/>
  <c r="BD203" i="23"/>
  <c r="BD392" i="23" s="1"/>
  <c r="BD171" i="23"/>
  <c r="BQ205" i="23"/>
  <c r="BQ171" i="23"/>
  <c r="BQ360" i="23" s="1"/>
  <c r="BQ209" i="23"/>
  <c r="BQ175" i="23"/>
  <c r="BQ364" i="23" s="1"/>
  <c r="BQ211" i="23"/>
  <c r="BQ203" i="23"/>
  <c r="BQ392" i="23" s="1"/>
  <c r="BQ177" i="23"/>
  <c r="BQ169" i="23"/>
  <c r="BI213" i="23"/>
  <c r="BI205" i="23"/>
  <c r="BI197" i="23"/>
  <c r="BI386" i="23" s="1"/>
  <c r="BI173" i="23"/>
  <c r="BI362" i="23" s="1"/>
  <c r="BI165" i="23"/>
  <c r="BI11" i="23"/>
  <c r="BI207" i="23"/>
  <c r="BI396" i="23" s="1"/>
  <c r="BI199" i="23"/>
  <c r="BI175" i="23"/>
  <c r="BI167" i="23"/>
  <c r="BA211" i="23"/>
  <c r="BA203" i="23"/>
  <c r="BA392" i="23" s="1"/>
  <c r="BA177" i="23"/>
  <c r="BA169" i="23"/>
  <c r="BA358" i="23" s="1"/>
  <c r="BA213" i="23"/>
  <c r="BA402" i="23" s="1"/>
  <c r="BA205" i="23"/>
  <c r="BA197" i="23"/>
  <c r="BA171" i="23"/>
  <c r="BA360" i="23" s="1"/>
  <c r="BA163" i="23"/>
  <c r="BA352" i="23" s="1"/>
  <c r="BA415" i="23" s="1"/>
  <c r="AS213" i="23"/>
  <c r="AS205" i="23"/>
  <c r="AS197" i="23"/>
  <c r="AS171" i="23"/>
  <c r="AS360" i="23" s="1"/>
  <c r="AS211" i="23"/>
  <c r="AS400" i="23" s="1"/>
  <c r="AS203" i="23"/>
  <c r="AS392" i="23" s="1"/>
  <c r="AS177" i="23"/>
  <c r="AS366" i="23" s="1"/>
  <c r="AS169" i="23"/>
  <c r="AK207" i="23"/>
  <c r="AK396" i="23" s="1"/>
  <c r="AK199" i="23"/>
  <c r="AK173" i="23"/>
  <c r="AK362" i="23" s="1"/>
  <c r="AK165" i="23"/>
  <c r="AK11" i="23"/>
  <c r="AK623" i="23" s="1"/>
  <c r="AK213" i="23"/>
  <c r="AK205" i="23"/>
  <c r="AK197" i="23"/>
  <c r="AK171" i="23"/>
  <c r="AK360" i="23" s="1"/>
  <c r="AC209" i="23"/>
  <c r="AC398" i="23" s="1"/>
  <c r="AC201" i="23"/>
  <c r="AC175" i="23"/>
  <c r="AC167" i="23"/>
  <c r="AC207" i="23"/>
  <c r="AC396" i="23" s="1"/>
  <c r="AC199" i="23"/>
  <c r="AC173" i="23"/>
  <c r="AC362" i="23" s="1"/>
  <c r="AC165" i="23"/>
  <c r="AC11" i="23"/>
  <c r="V209" i="23"/>
  <c r="V201" i="23"/>
  <c r="V177" i="23"/>
  <c r="V169" i="23"/>
  <c r="V211" i="23"/>
  <c r="V203" i="23"/>
  <c r="V392" i="23" s="1"/>
  <c r="V171" i="23"/>
  <c r="AZ213" i="23"/>
  <c r="AZ205" i="23"/>
  <c r="AZ197" i="23"/>
  <c r="AZ173" i="23"/>
  <c r="AZ362" i="23" s="1"/>
  <c r="AZ165" i="23"/>
  <c r="AZ11" i="23"/>
  <c r="AZ211" i="23"/>
  <c r="AZ203" i="23"/>
  <c r="AZ392" i="23" s="1"/>
  <c r="AZ171" i="23"/>
  <c r="BG213" i="23"/>
  <c r="BG211" i="23"/>
  <c r="BG203" i="23"/>
  <c r="BG171" i="23"/>
  <c r="BG205" i="23"/>
  <c r="BG197" i="23"/>
  <c r="BG173" i="23"/>
  <c r="BG362" i="23" s="1"/>
  <c r="BG488" i="23" s="1"/>
  <c r="BG165" i="23"/>
  <c r="BG11" i="23"/>
  <c r="AQ213" i="23"/>
  <c r="AQ205" i="23"/>
  <c r="AQ197" i="23"/>
  <c r="AQ171" i="23"/>
  <c r="AQ360" i="23" s="1"/>
  <c r="AQ211" i="23"/>
  <c r="AQ400" i="23" s="1"/>
  <c r="AQ203" i="23"/>
  <c r="AQ392" i="23" s="1"/>
  <c r="AQ177" i="23"/>
  <c r="AQ169" i="23"/>
  <c r="AQ358" i="23" s="1"/>
  <c r="AA211" i="23"/>
  <c r="AA400" i="23" s="1"/>
  <c r="AA203" i="23"/>
  <c r="AA392" i="23" s="1"/>
  <c r="AA177" i="23"/>
  <c r="AA169" i="23"/>
  <c r="AA209" i="23"/>
  <c r="AA201" i="23"/>
  <c r="AA175" i="23"/>
  <c r="AA364" i="23" s="1"/>
  <c r="AA167" i="23"/>
  <c r="AA356" i="23" s="1"/>
  <c r="AA419" i="23" s="1"/>
  <c r="Q209" i="23"/>
  <c r="Q398" i="23" s="1"/>
  <c r="Q201" i="23"/>
  <c r="Q177" i="23"/>
  <c r="Q366" i="23" s="1"/>
  <c r="Q169" i="23"/>
  <c r="Q211" i="23"/>
  <c r="Q203" i="23"/>
  <c r="Q392" i="23" s="1"/>
  <c r="Q171" i="23"/>
  <c r="W211" i="23"/>
  <c r="W203" i="23"/>
  <c r="W171" i="23"/>
  <c r="W213" i="23"/>
  <c r="W205" i="23"/>
  <c r="W197" i="23"/>
  <c r="W173" i="23"/>
  <c r="W165" i="23"/>
  <c r="BC213" i="23"/>
  <c r="BC205" i="23"/>
  <c r="BC197" i="23"/>
  <c r="BC173" i="23"/>
  <c r="BC362" i="23" s="1"/>
  <c r="BC165" i="23"/>
  <c r="BC11" i="23"/>
  <c r="BC207" i="23"/>
  <c r="BC396" i="23" s="1"/>
  <c r="BC199" i="23"/>
  <c r="BC388" i="23" s="1"/>
  <c r="BC175" i="23"/>
  <c r="BC167" i="23"/>
  <c r="BC356" i="23" s="1"/>
  <c r="BC419" i="23" s="1"/>
  <c r="AT207" i="23"/>
  <c r="AT396" i="23" s="1"/>
  <c r="AT199" i="23"/>
  <c r="AT388" i="23" s="1"/>
  <c r="AT175" i="23"/>
  <c r="AT364" i="23" s="1"/>
  <c r="AT167" i="23"/>
  <c r="AT356" i="23" s="1"/>
  <c r="AT419" i="23" s="1"/>
  <c r="AT213" i="23"/>
  <c r="AT205" i="23"/>
  <c r="AT197" i="23"/>
  <c r="AT173" i="23"/>
  <c r="AT362" i="23" s="1"/>
  <c r="AT165" i="23"/>
  <c r="R209" i="23"/>
  <c r="R201" i="23"/>
  <c r="R175" i="23"/>
  <c r="R364" i="23" s="1"/>
  <c r="R167" i="23"/>
  <c r="R356" i="23" s="1"/>
  <c r="R419" i="23" s="1"/>
  <c r="R211" i="23"/>
  <c r="R203" i="23"/>
  <c r="R392" i="23" s="1"/>
  <c r="R177" i="23"/>
  <c r="R169" i="23"/>
  <c r="R358" i="23" s="1"/>
  <c r="AH209" i="23"/>
  <c r="AH398" i="23" s="1"/>
  <c r="AH201" i="23"/>
  <c r="AH175" i="23"/>
  <c r="AH364" i="23" s="1"/>
  <c r="AH167" i="23"/>
  <c r="AH356" i="23" s="1"/>
  <c r="AH419" i="23" s="1"/>
  <c r="AH211" i="23"/>
  <c r="AH203" i="23"/>
  <c r="AH392" i="23" s="1"/>
  <c r="AH177" i="23"/>
  <c r="AH169" i="23"/>
  <c r="AV209" i="23"/>
  <c r="AV398" i="23" s="1"/>
  <c r="AV201" i="23"/>
  <c r="AV177" i="23"/>
  <c r="AV366" i="23" s="1"/>
  <c r="AV169" i="23"/>
  <c r="AV358" i="23" s="1"/>
  <c r="AV207" i="23"/>
  <c r="AV396" i="23" s="1"/>
  <c r="AV199" i="23"/>
  <c r="AV175" i="23"/>
  <c r="AV364" i="23" s="1"/>
  <c r="AV167" i="23"/>
  <c r="AV356" i="23" s="1"/>
  <c r="AV419" i="23" s="1"/>
  <c r="BL213" i="23"/>
  <c r="BL402" i="23" s="1"/>
  <c r="BL205" i="23"/>
  <c r="BL197" i="23"/>
  <c r="BL386" i="23" s="1"/>
  <c r="BL171" i="23"/>
  <c r="BL211" i="23"/>
  <c r="BL203" i="23"/>
  <c r="BL392" i="23" s="1"/>
  <c r="BL177" i="23"/>
  <c r="BL169" i="23"/>
  <c r="BM207" i="23"/>
  <c r="BM396" i="23" s="1"/>
  <c r="BM197" i="23"/>
  <c r="BM386" i="23" s="1"/>
  <c r="BM213" i="23"/>
  <c r="BM205" i="23"/>
  <c r="BM175" i="23"/>
  <c r="BM364" i="23" s="1"/>
  <c r="BM177" i="23"/>
  <c r="BM169" i="23"/>
  <c r="BE211" i="23"/>
  <c r="BE400" i="23" s="1"/>
  <c r="BE203" i="23"/>
  <c r="BE392" i="23" s="1"/>
  <c r="BE171" i="23"/>
  <c r="BE213" i="23"/>
  <c r="BE205" i="23"/>
  <c r="BE197" i="23"/>
  <c r="BE173" i="23"/>
  <c r="BE362" i="23" s="1"/>
  <c r="BE165" i="23"/>
  <c r="BE11" i="23"/>
  <c r="BE625" i="23" s="1"/>
  <c r="AW211" i="23"/>
  <c r="AW400" i="23" s="1"/>
  <c r="AW203" i="23"/>
  <c r="AW392" i="23" s="1"/>
  <c r="AW177" i="23"/>
  <c r="AW169" i="23"/>
  <c r="AW358" i="23" s="1"/>
  <c r="AW213" i="23"/>
  <c r="AW205" i="23"/>
  <c r="AW197" i="23"/>
  <c r="AW171" i="23"/>
  <c r="AW360" i="23" s="1"/>
  <c r="AO213" i="23"/>
  <c r="AO205" i="23"/>
  <c r="AO197" i="23"/>
  <c r="AO386" i="23" s="1"/>
  <c r="AO173" i="23"/>
  <c r="AO362" i="23" s="1"/>
  <c r="AO165" i="23"/>
  <c r="AO11" i="23"/>
  <c r="AO207" i="23"/>
  <c r="AO396" i="23" s="1"/>
  <c r="AO199" i="23"/>
  <c r="AO388" i="23" s="1"/>
  <c r="AO175" i="23"/>
  <c r="AO364" i="23" s="1"/>
  <c r="AO167" i="23"/>
  <c r="AO356" i="23" s="1"/>
  <c r="AO419" i="23" s="1"/>
  <c r="AG209" i="23"/>
  <c r="AG201" i="23"/>
  <c r="AG177" i="23"/>
  <c r="AG169" i="23"/>
  <c r="AG211" i="23"/>
  <c r="AG203" i="23"/>
  <c r="AG392" i="23" s="1"/>
  <c r="AG171" i="23"/>
  <c r="Y209" i="23"/>
  <c r="Y201" i="23"/>
  <c r="Y177" i="23"/>
  <c r="Y169" i="23"/>
  <c r="Y211" i="23"/>
  <c r="Y203" i="23"/>
  <c r="Y392" i="23" s="1"/>
  <c r="Y171" i="23"/>
  <c r="Y360" i="23" s="1"/>
  <c r="AL209" i="23"/>
  <c r="AL201" i="23"/>
  <c r="AL177" i="23"/>
  <c r="AL366" i="23" s="1"/>
  <c r="AL169" i="23"/>
  <c r="AL358" i="23" s="1"/>
  <c r="AL211" i="23"/>
  <c r="AL400" i="23" s="1"/>
  <c r="AL203" i="23"/>
  <c r="AL392" i="23" s="1"/>
  <c r="AL171" i="23"/>
  <c r="BP201" i="23"/>
  <c r="BP169" i="23"/>
  <c r="BP213" i="23"/>
  <c r="BP402" i="23" s="1"/>
  <c r="BP197" i="23"/>
  <c r="BP386" i="23" s="1"/>
  <c r="BP165" i="23"/>
  <c r="BP211" i="23"/>
  <c r="BP203" i="23"/>
  <c r="BP392" i="23" s="1"/>
  <c r="BP171" i="23"/>
  <c r="BP360" i="23" s="1"/>
  <c r="BO203" i="23"/>
  <c r="BO392" i="23" s="1"/>
  <c r="BO169" i="23"/>
  <c r="BO358" i="23" s="1"/>
  <c r="BO207" i="23"/>
  <c r="BO396" i="23" s="1"/>
  <c r="BO173" i="23"/>
  <c r="BO362" i="23" s="1"/>
  <c r="BO11" i="23"/>
  <c r="BO213" i="23"/>
  <c r="BO205" i="23"/>
  <c r="BO197" i="23"/>
  <c r="BO171" i="23"/>
  <c r="BO360" i="23" s="1"/>
  <c r="AY213" i="23"/>
  <c r="AY205" i="23"/>
  <c r="AY197" i="23"/>
  <c r="AY173" i="23"/>
  <c r="AY362" i="23" s="1"/>
  <c r="AY165" i="23"/>
  <c r="AY11" i="23"/>
  <c r="AY625" i="23" s="1"/>
  <c r="AY207" i="23"/>
  <c r="AY396" i="23" s="1"/>
  <c r="AY199" i="23"/>
  <c r="AY175" i="23"/>
  <c r="AY167" i="23"/>
  <c r="AY356" i="23" s="1"/>
  <c r="AY419" i="23" s="1"/>
  <c r="AI211" i="23"/>
  <c r="AI203" i="23"/>
  <c r="AI177" i="23"/>
  <c r="AI169" i="23"/>
  <c r="AI209" i="23"/>
  <c r="AI201" i="23"/>
  <c r="AI175" i="23"/>
  <c r="AI167" i="23"/>
  <c r="U213" i="23"/>
  <c r="U205" i="23"/>
  <c r="U197" i="23"/>
  <c r="U386" i="23" s="1"/>
  <c r="U171" i="23"/>
  <c r="U360" i="23" s="1"/>
  <c r="U163" i="23"/>
  <c r="U352" i="23" s="1"/>
  <c r="U415" i="23" s="1"/>
  <c r="U211" i="23"/>
  <c r="U203" i="23"/>
  <c r="U392" i="23" s="1"/>
  <c r="U177" i="23"/>
  <c r="U169" i="23"/>
  <c r="U358" i="23" s="1"/>
  <c r="M213" i="23"/>
  <c r="M205" i="23"/>
  <c r="M197" i="23"/>
  <c r="M171" i="23"/>
  <c r="M360" i="23" s="1"/>
  <c r="M211" i="23"/>
  <c r="M400" i="23" s="1"/>
  <c r="M463" i="23" s="1"/>
  <c r="M203" i="23"/>
  <c r="M392" i="23" s="1"/>
  <c r="M177" i="23"/>
  <c r="M169" i="23"/>
  <c r="R163" i="23"/>
  <c r="R352" i="23" s="1"/>
  <c r="R415" i="23" s="1"/>
  <c r="O207" i="23"/>
  <c r="O396" i="23" s="1"/>
  <c r="O199" i="23"/>
  <c r="O175" i="23"/>
  <c r="O167" i="23"/>
  <c r="O356" i="23" s="1"/>
  <c r="O419" i="23" s="1"/>
  <c r="O209" i="23"/>
  <c r="O201" i="23"/>
  <c r="O390" i="23" s="1"/>
  <c r="O177" i="23"/>
  <c r="O366" i="23" s="1"/>
  <c r="O169" i="23"/>
  <c r="AM213" i="23"/>
  <c r="AM205" i="23"/>
  <c r="AM197" i="23"/>
  <c r="AM173" i="23"/>
  <c r="AM362" i="23" s="1"/>
  <c r="AM165" i="23"/>
  <c r="AM11" i="23"/>
  <c r="AM207" i="23"/>
  <c r="AM396" i="23" s="1"/>
  <c r="AM199" i="23"/>
  <c r="AM175" i="23"/>
  <c r="AM364" i="23" s="1"/>
  <c r="AM167" i="23"/>
  <c r="AM356" i="23" s="1"/>
  <c r="AM419" i="23" s="1"/>
  <c r="Z209" i="23"/>
  <c r="Z201" i="23"/>
  <c r="Z175" i="23"/>
  <c r="Z364" i="23" s="1"/>
  <c r="Z167" i="23"/>
  <c r="Z356" i="23" s="1"/>
  <c r="Z419" i="23" s="1"/>
  <c r="Z211" i="23"/>
  <c r="Z203" i="23"/>
  <c r="Z392" i="23" s="1"/>
  <c r="Z177" i="23"/>
  <c r="Z169" i="23"/>
  <c r="AP207" i="23"/>
  <c r="AP396" i="23" s="1"/>
  <c r="AP199" i="23"/>
  <c r="AP209" i="23"/>
  <c r="AP201" i="23"/>
  <c r="AP173" i="23"/>
  <c r="AP362" i="23" s="1"/>
  <c r="AP171" i="23"/>
  <c r="AP360" i="23" s="1"/>
  <c r="AP165" i="23"/>
  <c r="AP11" i="23"/>
  <c r="BD209" i="23"/>
  <c r="BD398" i="23" s="1"/>
  <c r="BD201" i="23"/>
  <c r="BD177" i="23"/>
  <c r="BD366" i="23" s="1"/>
  <c r="BD169" i="23"/>
  <c r="BD207" i="23"/>
  <c r="BD396" i="23" s="1"/>
  <c r="BD199" i="23"/>
  <c r="BD175" i="23"/>
  <c r="BD364" i="23" s="1"/>
  <c r="BD167" i="23"/>
  <c r="BD356" i="23" s="1"/>
  <c r="BD419" i="23" s="1"/>
  <c r="BQ213" i="23"/>
  <c r="BQ197" i="23"/>
  <c r="BQ386" i="23" s="1"/>
  <c r="BQ201" i="23"/>
  <c r="BQ167" i="23"/>
  <c r="BQ356" i="23" s="1"/>
  <c r="BQ419" i="23" s="1"/>
  <c r="BQ207" i="23"/>
  <c r="BQ396" i="23" s="1"/>
  <c r="BQ199" i="23"/>
  <c r="BQ388" i="23" s="1"/>
  <c r="BQ173" i="23"/>
  <c r="BQ362" i="23" s="1"/>
  <c r="BQ165" i="23"/>
  <c r="BQ11" i="23"/>
  <c r="BI209" i="23"/>
  <c r="BI398" i="23" s="1"/>
  <c r="BI201" i="23"/>
  <c r="BI177" i="23"/>
  <c r="BI169" i="23"/>
  <c r="BI358" i="23" s="1"/>
  <c r="BI211" i="23"/>
  <c r="BI203" i="23"/>
  <c r="BI392" i="23" s="1"/>
  <c r="BI171" i="23"/>
  <c r="BI360" i="23" s="1"/>
  <c r="BA207" i="23"/>
  <c r="BA396" i="23" s="1"/>
  <c r="BA199" i="23"/>
  <c r="BA173" i="23"/>
  <c r="BA362" i="23" s="1"/>
  <c r="BA165" i="23"/>
  <c r="BA11" i="23"/>
  <c r="BA209" i="23"/>
  <c r="BA201" i="23"/>
  <c r="BA175" i="23"/>
  <c r="BA364" i="23" s="1"/>
  <c r="BA167" i="23"/>
  <c r="BA356" i="23" s="1"/>
  <c r="BA419" i="23" s="1"/>
  <c r="AS209" i="23"/>
  <c r="AS201" i="23"/>
  <c r="AS175" i="23"/>
  <c r="AS167" i="23"/>
  <c r="AS356" i="23" s="1"/>
  <c r="AS419" i="23" s="1"/>
  <c r="AS207" i="23"/>
  <c r="AS396" i="23" s="1"/>
  <c r="AS199" i="23"/>
  <c r="AS388" i="23" s="1"/>
  <c r="AS173" i="23"/>
  <c r="AS362" i="23" s="1"/>
  <c r="AS165" i="23"/>
  <c r="AS11" i="23"/>
  <c r="AK211" i="23"/>
  <c r="AK203" i="23"/>
  <c r="AK392" i="23" s="1"/>
  <c r="AK177" i="23"/>
  <c r="AK366" i="23" s="1"/>
  <c r="AK169" i="23"/>
  <c r="AK209" i="23"/>
  <c r="AK201" i="23"/>
  <c r="AK175" i="23"/>
  <c r="AK167" i="23"/>
  <c r="AK356" i="23" s="1"/>
  <c r="AK419" i="23" s="1"/>
  <c r="AC213" i="23"/>
  <c r="AC402" i="23" s="1"/>
  <c r="AC205" i="23"/>
  <c r="AC197" i="23"/>
  <c r="AC171" i="23"/>
  <c r="AC211" i="23"/>
  <c r="AC400" i="23" s="1"/>
  <c r="AC203" i="23"/>
  <c r="AC392" i="23" s="1"/>
  <c r="AC177" i="23"/>
  <c r="AC366" i="23" s="1"/>
  <c r="AC169" i="23"/>
  <c r="AC358" i="23" s="1"/>
  <c r="V213" i="23"/>
  <c r="V205" i="23"/>
  <c r="V197" i="23"/>
  <c r="V386" i="23" s="1"/>
  <c r="V173" i="23"/>
  <c r="V362" i="23" s="1"/>
  <c r="V165" i="23"/>
  <c r="V207" i="23"/>
  <c r="V396" i="23" s="1"/>
  <c r="V199" i="23"/>
  <c r="V175" i="23"/>
  <c r="V167" i="23"/>
  <c r="AZ209" i="23"/>
  <c r="AZ201" i="23"/>
  <c r="AZ177" i="23"/>
  <c r="AZ169" i="23"/>
  <c r="AZ207" i="23"/>
  <c r="AZ396" i="23" s="1"/>
  <c r="AZ199" i="23"/>
  <c r="AZ175" i="23"/>
  <c r="AZ167" i="23"/>
  <c r="BG207" i="23"/>
  <c r="BG199" i="23"/>
  <c r="BG175" i="23"/>
  <c r="BG167" i="23"/>
  <c r="BG209" i="23"/>
  <c r="BG201" i="23"/>
  <c r="BG177" i="23"/>
  <c r="BG169" i="23"/>
  <c r="AQ209" i="23"/>
  <c r="AQ201" i="23"/>
  <c r="AQ175" i="23"/>
  <c r="AQ167" i="23"/>
  <c r="AQ207" i="23"/>
  <c r="AQ396" i="23" s="1"/>
  <c r="AQ199" i="23"/>
  <c r="AQ173" i="23"/>
  <c r="AQ362" i="23" s="1"/>
  <c r="AQ165" i="23"/>
  <c r="AQ11" i="23"/>
  <c r="AA207" i="23"/>
  <c r="AA396" i="23" s="1"/>
  <c r="AA199" i="23"/>
  <c r="AA388" i="23" s="1"/>
  <c r="AA173" i="23"/>
  <c r="AA362" i="23" s="1"/>
  <c r="AA165" i="23"/>
  <c r="AA11" i="23"/>
  <c r="AA213" i="23"/>
  <c r="AA205" i="23"/>
  <c r="AA197" i="23"/>
  <c r="AA386" i="23" s="1"/>
  <c r="AA171" i="23"/>
  <c r="AA360" i="23" s="1"/>
  <c r="Q213" i="23"/>
  <c r="Q402" i="23" s="1"/>
  <c r="Q205" i="23"/>
  <c r="Q197" i="23"/>
  <c r="Q173" i="23"/>
  <c r="Q362" i="23" s="1"/>
  <c r="Q165" i="23"/>
  <c r="Q207" i="23"/>
  <c r="Q396" i="23" s="1"/>
  <c r="Q199" i="23"/>
  <c r="Q175" i="23"/>
  <c r="Q364" i="23" s="1"/>
  <c r="Q167" i="23"/>
  <c r="J33" i="20"/>
  <c r="J52" i="20" s="1"/>
  <c r="J53" i="20" s="1"/>
  <c r="K401" i="23"/>
  <c r="K464" i="23" s="1"/>
  <c r="BO210" i="23"/>
  <c r="N210" i="23"/>
  <c r="N399" i="23" s="1"/>
  <c r="Q210" i="23"/>
  <c r="Q399" i="23" s="1"/>
  <c r="W210" i="23"/>
  <c r="M210" i="23"/>
  <c r="S210" i="23"/>
  <c r="Z210" i="23"/>
  <c r="Z399" i="23" s="1"/>
  <c r="AD210" i="23"/>
  <c r="AG210" i="23"/>
  <c r="AM210" i="23"/>
  <c r="AT210" i="23"/>
  <c r="AT399" i="23" s="1"/>
  <c r="BA210" i="23"/>
  <c r="BA399" i="23" s="1"/>
  <c r="BH210" i="23"/>
  <c r="BH399" i="23" s="1"/>
  <c r="BL210" i="23"/>
  <c r="BQ210" i="23"/>
  <c r="BQ399" i="23" s="1"/>
  <c r="AH210" i="23"/>
  <c r="AK210" i="23"/>
  <c r="AK399" i="23" s="1"/>
  <c r="AQ210" i="23"/>
  <c r="AU210" i="23"/>
  <c r="AY210" i="23"/>
  <c r="AY399" i="23" s="1"/>
  <c r="BC210" i="23"/>
  <c r="BM210" i="23"/>
  <c r="BO204" i="23"/>
  <c r="M204" i="23"/>
  <c r="S204" i="23"/>
  <c r="S393" i="23" s="1"/>
  <c r="Z204" i="23"/>
  <c r="Z393" i="23" s="1"/>
  <c r="N204" i="23"/>
  <c r="N393" i="23" s="1"/>
  <c r="Q204" i="23"/>
  <c r="Q393" i="23" s="1"/>
  <c r="W204" i="23"/>
  <c r="AC204" i="23"/>
  <c r="AI204" i="23"/>
  <c r="AP204" i="23"/>
  <c r="AS204" i="23"/>
  <c r="AS393" i="23" s="1"/>
  <c r="AV204" i="23"/>
  <c r="AV393" i="23" s="1"/>
  <c r="AZ204" i="23"/>
  <c r="AZ393" i="23" s="1"/>
  <c r="BD204" i="23"/>
  <c r="BD393" i="23" s="1"/>
  <c r="BI204" i="23"/>
  <c r="BI393" i="23" s="1"/>
  <c r="AD204" i="23"/>
  <c r="AG204" i="23"/>
  <c r="AM204" i="23"/>
  <c r="AT204" i="23"/>
  <c r="BA204" i="23"/>
  <c r="BA393" i="23" s="1"/>
  <c r="BM204" i="23"/>
  <c r="BM393" i="23" s="1"/>
  <c r="BO200" i="23"/>
  <c r="BO389" i="23" s="1"/>
  <c r="M200" i="23"/>
  <c r="M389" i="23" s="1"/>
  <c r="S200" i="23"/>
  <c r="S389" i="23" s="1"/>
  <c r="Z200" i="23"/>
  <c r="O200" i="23"/>
  <c r="V200" i="23"/>
  <c r="V389" i="23" s="1"/>
  <c r="Y200" i="23"/>
  <c r="AC200" i="23"/>
  <c r="AI200" i="23"/>
  <c r="AP200" i="23"/>
  <c r="AP389" i="23" s="1"/>
  <c r="AS200" i="23"/>
  <c r="AV200" i="23"/>
  <c r="AZ200" i="23"/>
  <c r="AZ389" i="23" s="1"/>
  <c r="BD200" i="23"/>
  <c r="BD389" i="23" s="1"/>
  <c r="AE200" i="23"/>
  <c r="AE389" i="23" s="1"/>
  <c r="AL200" i="23"/>
  <c r="AL389" i="23" s="1"/>
  <c r="AO200" i="23"/>
  <c r="AW200" i="23"/>
  <c r="AW389" i="23" s="1"/>
  <c r="BE200" i="23"/>
  <c r="BO212" i="23"/>
  <c r="BO401" i="23" s="1"/>
  <c r="BO527" i="23" s="1"/>
  <c r="BK212" i="23"/>
  <c r="BK401" i="23" s="1"/>
  <c r="O212" i="23"/>
  <c r="V212" i="23"/>
  <c r="Y212" i="23"/>
  <c r="R212" i="23"/>
  <c r="U212" i="23"/>
  <c r="AA212" i="23"/>
  <c r="AA401" i="23" s="1"/>
  <c r="AE212" i="23"/>
  <c r="AL212" i="23"/>
  <c r="AO212" i="23"/>
  <c r="AO401" i="23" s="1"/>
  <c r="AW212" i="23"/>
  <c r="AW401" i="23" s="1"/>
  <c r="BE212" i="23"/>
  <c r="BE401" i="23" s="1"/>
  <c r="BI212" i="23"/>
  <c r="BI401" i="23" s="1"/>
  <c r="AC212" i="23"/>
  <c r="AC401" i="23" s="1"/>
  <c r="AI212" i="23"/>
  <c r="AP212" i="23"/>
  <c r="AP401" i="23" s="1"/>
  <c r="AS212" i="23"/>
  <c r="AS401" i="23" s="1"/>
  <c r="AV212" i="23"/>
  <c r="AZ212" i="23"/>
  <c r="BD212" i="23"/>
  <c r="BD401" i="23" s="1"/>
  <c r="BO208" i="23"/>
  <c r="BK208" i="23"/>
  <c r="BK397" i="23" s="1"/>
  <c r="O208" i="23"/>
  <c r="V208" i="23"/>
  <c r="V397" i="23" s="1"/>
  <c r="Y208" i="23"/>
  <c r="R208" i="23"/>
  <c r="U208" i="23"/>
  <c r="U397" i="23" s="1"/>
  <c r="AA208" i="23"/>
  <c r="AA397" i="23" s="1"/>
  <c r="AE208" i="23"/>
  <c r="AE397" i="23" s="1"/>
  <c r="AL208" i="23"/>
  <c r="AO208" i="23"/>
  <c r="AO397" i="23" s="1"/>
  <c r="AW208" i="23"/>
  <c r="AW397" i="23" s="1"/>
  <c r="BE208" i="23"/>
  <c r="AH208" i="23"/>
  <c r="AH397" i="23" s="1"/>
  <c r="AK208" i="23"/>
  <c r="AQ208" i="23"/>
  <c r="AU208" i="23"/>
  <c r="AY208" i="23"/>
  <c r="AY397" i="23" s="1"/>
  <c r="BC208" i="23"/>
  <c r="BC397" i="23" s="1"/>
  <c r="BO202" i="23"/>
  <c r="BO391" i="23" s="1"/>
  <c r="BK202" i="23"/>
  <c r="R202" i="23"/>
  <c r="U202" i="23"/>
  <c r="U391" i="23" s="1"/>
  <c r="N202" i="23"/>
  <c r="Q202" i="23"/>
  <c r="W202" i="23"/>
  <c r="AA202" i="23"/>
  <c r="AA391" i="23" s="1"/>
  <c r="AH202" i="23"/>
  <c r="AH391" i="23" s="1"/>
  <c r="AK202" i="23"/>
  <c r="AQ202" i="23"/>
  <c r="AQ391" i="23" s="1"/>
  <c r="AU202" i="23"/>
  <c r="AY202" i="23"/>
  <c r="AY391" i="23" s="1"/>
  <c r="BC202" i="23"/>
  <c r="BH202" i="23"/>
  <c r="BH391" i="23" s="1"/>
  <c r="BL202" i="23"/>
  <c r="BL391" i="23" s="1"/>
  <c r="AE202" i="23"/>
  <c r="AE391" i="23" s="1"/>
  <c r="AL202" i="23"/>
  <c r="AL391" i="23" s="1"/>
  <c r="AO202" i="23"/>
  <c r="AW202" i="23"/>
  <c r="AW391" i="23" s="1"/>
  <c r="BE202" i="23"/>
  <c r="BE391" i="23" s="1"/>
  <c r="BP202" i="23"/>
  <c r="BP391" i="23" s="1"/>
  <c r="BK210" i="23"/>
  <c r="BG210" i="23"/>
  <c r="O210" i="23"/>
  <c r="V210" i="23"/>
  <c r="Y210" i="23"/>
  <c r="R210" i="23"/>
  <c r="U210" i="23"/>
  <c r="AA210" i="23"/>
  <c r="AA399" i="23" s="1"/>
  <c r="AE210" i="23"/>
  <c r="AL210" i="23"/>
  <c r="AO210" i="23"/>
  <c r="AO399" i="23" s="1"/>
  <c r="AW210" i="23"/>
  <c r="BE210" i="23"/>
  <c r="BE399" i="23" s="1"/>
  <c r="BI210" i="23"/>
  <c r="BP210" i="23"/>
  <c r="AC210" i="23"/>
  <c r="AI210" i="23"/>
  <c r="AP210" i="23"/>
  <c r="AS210" i="23"/>
  <c r="AV210" i="23"/>
  <c r="AV399" i="23" s="1"/>
  <c r="AZ210" i="23"/>
  <c r="BD210" i="23"/>
  <c r="BD399" i="23" s="1"/>
  <c r="BK204" i="23"/>
  <c r="BG204" i="23"/>
  <c r="R204" i="23"/>
  <c r="R393" i="23" s="1"/>
  <c r="U204" i="23"/>
  <c r="U393" i="23" s="1"/>
  <c r="AA204" i="23"/>
  <c r="O204" i="23"/>
  <c r="O393" i="23" s="1"/>
  <c r="V204" i="23"/>
  <c r="V393" i="23" s="1"/>
  <c r="Y204" i="23"/>
  <c r="Y393" i="23" s="1"/>
  <c r="AH204" i="23"/>
  <c r="AH393" i="23" s="1"/>
  <c r="AK204" i="23"/>
  <c r="AK393" i="23" s="1"/>
  <c r="AQ204" i="23"/>
  <c r="AQ393" i="23" s="1"/>
  <c r="AU204" i="23"/>
  <c r="AY204" i="23"/>
  <c r="AY393" i="23" s="1"/>
  <c r="BC204" i="23"/>
  <c r="BC393" i="23" s="1"/>
  <c r="BH204" i="23"/>
  <c r="BH393" i="23" s="1"/>
  <c r="BL204" i="23"/>
  <c r="AE204" i="23"/>
  <c r="AL204" i="23"/>
  <c r="AL393" i="23" s="1"/>
  <c r="AO204" i="23"/>
  <c r="AO393" i="23" s="1"/>
  <c r="AW204" i="23"/>
  <c r="BE204" i="23"/>
  <c r="BK200" i="23"/>
  <c r="BG200" i="23"/>
  <c r="R200" i="23"/>
  <c r="U200" i="23"/>
  <c r="U389" i="23" s="1"/>
  <c r="N200" i="23"/>
  <c r="N389" i="23" s="1"/>
  <c r="Q200" i="23"/>
  <c r="W200" i="23"/>
  <c r="AA200" i="23"/>
  <c r="AH200" i="23"/>
  <c r="AH389" i="23" s="1"/>
  <c r="AK200" i="23"/>
  <c r="AK389" i="23" s="1"/>
  <c r="AQ200" i="23"/>
  <c r="AQ389" i="23" s="1"/>
  <c r="AU200" i="23"/>
  <c r="AY200" i="23"/>
  <c r="BC200" i="23"/>
  <c r="AD200" i="23"/>
  <c r="AG200" i="23"/>
  <c r="AM200" i="23"/>
  <c r="AM389" i="23" s="1"/>
  <c r="AT200" i="23"/>
  <c r="BA200" i="23"/>
  <c r="BG212" i="23"/>
  <c r="N212" i="23"/>
  <c r="N401" i="23" s="1"/>
  <c r="Q212" i="23"/>
  <c r="W212" i="23"/>
  <c r="M212" i="23"/>
  <c r="M401" i="23" s="1"/>
  <c r="M464" i="23" s="1"/>
  <c r="S212" i="23"/>
  <c r="S401" i="23" s="1"/>
  <c r="Z212" i="23"/>
  <c r="AD212" i="23"/>
  <c r="AD401" i="23" s="1"/>
  <c r="AG212" i="23"/>
  <c r="AG401" i="23" s="1"/>
  <c r="AM212" i="23"/>
  <c r="AM401" i="23" s="1"/>
  <c r="AT212" i="23"/>
  <c r="AT401" i="23" s="1"/>
  <c r="BA212" i="23"/>
  <c r="BA401" i="23" s="1"/>
  <c r="BH212" i="23"/>
  <c r="BL212" i="23"/>
  <c r="AH212" i="23"/>
  <c r="AH401" i="23" s="1"/>
  <c r="AK212" i="23"/>
  <c r="AK401" i="23" s="1"/>
  <c r="AQ212" i="23"/>
  <c r="AU212" i="23"/>
  <c r="AY212" i="23"/>
  <c r="BC212" i="23"/>
  <c r="BM212" i="23"/>
  <c r="BG208" i="23"/>
  <c r="N208" i="23"/>
  <c r="N397" i="23" s="1"/>
  <c r="Q208" i="23"/>
  <c r="Q397" i="23" s="1"/>
  <c r="W208" i="23"/>
  <c r="M208" i="23"/>
  <c r="M397" i="23" s="1"/>
  <c r="S208" i="23"/>
  <c r="S397" i="23" s="1"/>
  <c r="Z208" i="23"/>
  <c r="Z397" i="23" s="1"/>
  <c r="AD208" i="23"/>
  <c r="AG208" i="23"/>
  <c r="AG397" i="23" s="1"/>
  <c r="AM208" i="23"/>
  <c r="AM397" i="23" s="1"/>
  <c r="AT208" i="23"/>
  <c r="AT397" i="23" s="1"/>
  <c r="BA208" i="23"/>
  <c r="AC208" i="23"/>
  <c r="AC397" i="23" s="1"/>
  <c r="AI208" i="23"/>
  <c r="AP208" i="23"/>
  <c r="AP397" i="23" s="1"/>
  <c r="AS208" i="23"/>
  <c r="AV208" i="23"/>
  <c r="AV397" i="23" s="1"/>
  <c r="AZ208" i="23"/>
  <c r="BD208" i="23"/>
  <c r="BG202" i="23"/>
  <c r="M202" i="23"/>
  <c r="M391" i="23" s="1"/>
  <c r="S202" i="23"/>
  <c r="S391" i="23" s="1"/>
  <c r="Z202" i="23"/>
  <c r="Z391" i="23" s="1"/>
  <c r="O202" i="23"/>
  <c r="O391" i="23" s="1"/>
  <c r="V202" i="23"/>
  <c r="V391" i="23" s="1"/>
  <c r="Y202" i="23"/>
  <c r="Y391" i="23" s="1"/>
  <c r="AC202" i="23"/>
  <c r="AC391" i="23" s="1"/>
  <c r="AI202" i="23"/>
  <c r="AP202" i="23"/>
  <c r="AP391" i="23" s="1"/>
  <c r="AS202" i="23"/>
  <c r="AV202" i="23"/>
  <c r="AV391" i="23" s="1"/>
  <c r="AZ202" i="23"/>
  <c r="BD202" i="23"/>
  <c r="BI202" i="23"/>
  <c r="BI391" i="23" s="1"/>
  <c r="AD202" i="23"/>
  <c r="AD391" i="23" s="1"/>
  <c r="AG202" i="23"/>
  <c r="AM202" i="23"/>
  <c r="AM391" i="23" s="1"/>
  <c r="AT202" i="23"/>
  <c r="AT391" i="23" s="1"/>
  <c r="BA202" i="23"/>
  <c r="BA391" i="23" s="1"/>
  <c r="BM202" i="23"/>
  <c r="BM391" i="23" s="1"/>
  <c r="BQ202" i="23"/>
  <c r="BQ391" i="23" s="1"/>
  <c r="L13" i="18"/>
  <c r="K14" i="18"/>
  <c r="J14" i="18"/>
  <c r="BG214" i="23"/>
  <c r="R214" i="23"/>
  <c r="R403" i="23" s="1"/>
  <c r="U214" i="23"/>
  <c r="U403" i="23" s="1"/>
  <c r="AA214" i="23"/>
  <c r="AA403" i="23" s="1"/>
  <c r="AH214" i="23"/>
  <c r="AH403" i="23" s="1"/>
  <c r="AK214" i="23"/>
  <c r="AK403" i="23" s="1"/>
  <c r="AQ214" i="23"/>
  <c r="AQ403" i="23" s="1"/>
  <c r="AU214" i="23"/>
  <c r="AY214" i="23"/>
  <c r="AY403" i="23" s="1"/>
  <c r="BC214" i="23"/>
  <c r="BC403" i="23" s="1"/>
  <c r="BH214" i="23"/>
  <c r="BH403" i="23" s="1"/>
  <c r="BL214" i="23"/>
  <c r="BL403" i="23" s="1"/>
  <c r="BQ214" i="23"/>
  <c r="BQ403" i="23" s="1"/>
  <c r="N214" i="23"/>
  <c r="Q214" i="23"/>
  <c r="Q403" i="23" s="1"/>
  <c r="W214" i="23"/>
  <c r="AD214" i="23"/>
  <c r="AD403" i="23" s="1"/>
  <c r="AG214" i="23"/>
  <c r="AG403" i="23" s="1"/>
  <c r="AM214" i="23"/>
  <c r="AM403" i="23" s="1"/>
  <c r="AT214" i="23"/>
  <c r="AT403" i="23" s="1"/>
  <c r="BA214" i="23"/>
  <c r="BA403" i="23" s="1"/>
  <c r="BM214" i="23"/>
  <c r="BM403" i="23" s="1"/>
  <c r="O215" i="23"/>
  <c r="O404" i="23" s="1"/>
  <c r="O467" i="23" s="1"/>
  <c r="V215" i="23"/>
  <c r="V404" i="23" s="1"/>
  <c r="V467" i="23" s="1"/>
  <c r="Y215" i="23"/>
  <c r="Y404" i="23" s="1"/>
  <c r="AE215" i="23"/>
  <c r="AE404" i="23" s="1"/>
  <c r="AL215" i="23"/>
  <c r="AO215" i="23"/>
  <c r="AO404" i="23" s="1"/>
  <c r="AW215" i="23"/>
  <c r="BE215" i="23"/>
  <c r="BE404" i="23" s="1"/>
  <c r="K215" i="23"/>
  <c r="R215" i="23"/>
  <c r="R404" i="23" s="1"/>
  <c r="R467" i="23" s="1"/>
  <c r="U215" i="23"/>
  <c r="U404" i="23" s="1"/>
  <c r="U467" i="23" s="1"/>
  <c r="AA215" i="23"/>
  <c r="AA404" i="23" s="1"/>
  <c r="AH215" i="23"/>
  <c r="AH404" i="23" s="1"/>
  <c r="AK215" i="23"/>
  <c r="AQ215" i="23"/>
  <c r="AQ404" i="23" s="1"/>
  <c r="AU215" i="23"/>
  <c r="AY215" i="23"/>
  <c r="AY404" i="23" s="1"/>
  <c r="BC215" i="23"/>
  <c r="BC404" i="23" s="1"/>
  <c r="BG215" i="23"/>
  <c r="BI215" i="23"/>
  <c r="BL215" i="23"/>
  <c r="BL404" i="23" s="1"/>
  <c r="BP215" i="23"/>
  <c r="BO214" i="23"/>
  <c r="BO403" i="23" s="1"/>
  <c r="M214" i="23"/>
  <c r="M403" i="23" s="1"/>
  <c r="M466" i="23" s="1"/>
  <c r="S214" i="23"/>
  <c r="S403" i="23" s="1"/>
  <c r="Z214" i="23"/>
  <c r="Z403" i="23" s="1"/>
  <c r="AC214" i="23"/>
  <c r="AC403" i="23" s="1"/>
  <c r="AI214" i="23"/>
  <c r="AP214" i="23"/>
  <c r="AP403" i="23" s="1"/>
  <c r="AS214" i="23"/>
  <c r="AS403" i="23" s="1"/>
  <c r="AV214" i="23"/>
  <c r="AV403" i="23" s="1"/>
  <c r="AZ214" i="23"/>
  <c r="AZ403" i="23" s="1"/>
  <c r="BD214" i="23"/>
  <c r="BD403" i="23" s="1"/>
  <c r="BI214" i="23"/>
  <c r="BI403" i="23" s="1"/>
  <c r="BP214" i="23"/>
  <c r="BP403" i="23" s="1"/>
  <c r="BK214" i="23"/>
  <c r="BK403" i="23" s="1"/>
  <c r="O214" i="23"/>
  <c r="O403" i="23" s="1"/>
  <c r="V214" i="23"/>
  <c r="V403" i="23" s="1"/>
  <c r="Y214" i="23"/>
  <c r="Y403" i="23" s="1"/>
  <c r="AE214" i="23"/>
  <c r="AE403" i="23" s="1"/>
  <c r="AL214" i="23"/>
  <c r="AL403" i="23" s="1"/>
  <c r="AO214" i="23"/>
  <c r="AO403" i="23" s="1"/>
  <c r="AW214" i="23"/>
  <c r="AW403" i="23" s="1"/>
  <c r="BE214" i="23"/>
  <c r="BE403" i="23" s="1"/>
  <c r="N215" i="23"/>
  <c r="Q215" i="23"/>
  <c r="Q404" i="23" s="1"/>
  <c r="Q467" i="23" s="1"/>
  <c r="W215" i="23"/>
  <c r="AD215" i="23"/>
  <c r="AD404" i="23" s="1"/>
  <c r="AG215" i="23"/>
  <c r="AG404" i="23" s="1"/>
  <c r="AM215" i="23"/>
  <c r="AT215" i="23"/>
  <c r="AT404" i="23" s="1"/>
  <c r="BA215" i="23"/>
  <c r="BM215" i="23"/>
  <c r="BM404" i="23" s="1"/>
  <c r="M215" i="23"/>
  <c r="S215" i="23"/>
  <c r="Z215" i="23"/>
  <c r="AC215" i="23"/>
  <c r="AI215" i="23"/>
  <c r="AP215" i="23"/>
  <c r="AS215" i="23"/>
  <c r="AV215" i="23"/>
  <c r="AV404" i="23" s="1"/>
  <c r="AZ215" i="23"/>
  <c r="AZ404" i="23" s="1"/>
  <c r="BD215" i="23"/>
  <c r="BH215" i="23"/>
  <c r="BK215" i="23"/>
  <c r="BK404" i="23" s="1"/>
  <c r="BO215" i="23"/>
  <c r="BO404" i="23" s="1"/>
  <c r="BQ215" i="23"/>
  <c r="K540" i="23"/>
  <c r="AI384" i="23"/>
  <c r="BD376" i="23"/>
  <c r="BD439" i="23" s="1"/>
  <c r="AS376" i="23"/>
  <c r="AS439" i="23" s="1"/>
  <c r="AI376" i="23"/>
  <c r="AD376" i="23"/>
  <c r="AQ376" i="23"/>
  <c r="AQ439" i="23" s="1"/>
  <c r="M376" i="23"/>
  <c r="AZ376" i="23"/>
  <c r="AZ439" i="23" s="1"/>
  <c r="AP376" i="23"/>
  <c r="AP439" i="23" s="1"/>
  <c r="AG376" i="23"/>
  <c r="M181" i="23"/>
  <c r="O181" i="23"/>
  <c r="O370" i="23" s="1"/>
  <c r="O433" i="23" s="1"/>
  <c r="Q181" i="23"/>
  <c r="S181" i="23"/>
  <c r="S370" i="23" s="1"/>
  <c r="S433" i="23" s="1"/>
  <c r="V181" i="23"/>
  <c r="W181" i="23"/>
  <c r="Y181" i="23"/>
  <c r="Z181" i="23"/>
  <c r="AD181" i="23"/>
  <c r="AD370" i="23" s="1"/>
  <c r="AG181" i="23"/>
  <c r="AG370" i="23" s="1"/>
  <c r="AG433" i="23" s="1"/>
  <c r="AH181" i="23"/>
  <c r="AK181" i="23"/>
  <c r="AK370" i="23" s="1"/>
  <c r="AK433" i="23" s="1"/>
  <c r="AO181" i="23"/>
  <c r="AO370" i="23" s="1"/>
  <c r="AP181" i="23"/>
  <c r="AZ181" i="23"/>
  <c r="AZ370" i="23" s="1"/>
  <c r="AZ433" i="23" s="1"/>
  <c r="BC181" i="23"/>
  <c r="BD181" i="23"/>
  <c r="BD370" i="23" s="1"/>
  <c r="BD433" i="23" s="1"/>
  <c r="BG181" i="23"/>
  <c r="BH181" i="23"/>
  <c r="BH370" i="23" s="1"/>
  <c r="BM181" i="23"/>
  <c r="BP181" i="23"/>
  <c r="BQ181" i="23"/>
  <c r="K181" i="23"/>
  <c r="N181" i="23"/>
  <c r="N370" i="23" s="1"/>
  <c r="N433" i="23" s="1"/>
  <c r="R181" i="23"/>
  <c r="U181" i="23"/>
  <c r="AA181" i="23"/>
  <c r="AC181" i="23"/>
  <c r="AE181" i="23"/>
  <c r="AI181" i="23"/>
  <c r="AL181" i="23"/>
  <c r="AM181" i="23"/>
  <c r="AQ181" i="23"/>
  <c r="AQ370" i="23" s="1"/>
  <c r="AS181" i="23"/>
  <c r="AT181" i="23"/>
  <c r="AU181" i="23"/>
  <c r="AV181" i="23"/>
  <c r="AW181" i="23"/>
  <c r="AW370" i="23" s="1"/>
  <c r="AW433" i="23" s="1"/>
  <c r="AY181" i="23"/>
  <c r="BA181" i="23"/>
  <c r="BE181" i="23"/>
  <c r="BI181" i="23"/>
  <c r="BK181" i="23"/>
  <c r="BL181" i="23"/>
  <c r="BL370" i="23" s="1"/>
  <c r="BL433" i="23" s="1"/>
  <c r="BO181" i="23"/>
  <c r="BP156" i="23"/>
  <c r="BP345" i="23" s="1"/>
  <c r="BP408" i="23" s="1"/>
  <c r="M159" i="23"/>
  <c r="N159" i="23"/>
  <c r="Q159" i="23"/>
  <c r="S159" i="23"/>
  <c r="V159" i="23"/>
  <c r="O159" i="23"/>
  <c r="R159" i="23"/>
  <c r="U159" i="23"/>
  <c r="BO196" i="23"/>
  <c r="BG196" i="23"/>
  <c r="N196" i="23"/>
  <c r="N385" i="23" s="1"/>
  <c r="R196" i="23"/>
  <c r="R385" i="23" s="1"/>
  <c r="V196" i="23"/>
  <c r="V385" i="23" s="1"/>
  <c r="Z196" i="23"/>
  <c r="Z385" i="23" s="1"/>
  <c r="AD196" i="23"/>
  <c r="AD385" i="23" s="1"/>
  <c r="AH196" i="23"/>
  <c r="AH385" i="23" s="1"/>
  <c r="AL196" i="23"/>
  <c r="AL385" i="23" s="1"/>
  <c r="AP196" i="23"/>
  <c r="AP385" i="23" s="1"/>
  <c r="AT196" i="23"/>
  <c r="AT385" i="23" s="1"/>
  <c r="AZ196" i="23"/>
  <c r="AZ385" i="23" s="1"/>
  <c r="BC196" i="23"/>
  <c r="BC385" i="23" s="1"/>
  <c r="O196" i="23"/>
  <c r="O385" i="23" s="1"/>
  <c r="W196" i="23"/>
  <c r="AE196" i="23"/>
  <c r="AE385" i="23" s="1"/>
  <c r="AM196" i="23"/>
  <c r="AM385" i="23" s="1"/>
  <c r="AV196" i="23"/>
  <c r="AV385" i="23" s="1"/>
  <c r="AY196" i="23"/>
  <c r="AY385" i="23" s="1"/>
  <c r="BE196" i="23"/>
  <c r="BE385" i="23" s="1"/>
  <c r="BL196" i="23"/>
  <c r="BL385" i="23" s="1"/>
  <c r="BG385" i="23"/>
  <c r="BK196" i="23"/>
  <c r="BK385" i="23" s="1"/>
  <c r="M196" i="23"/>
  <c r="Q196" i="23"/>
  <c r="Q385" i="23" s="1"/>
  <c r="U196" i="23"/>
  <c r="U385" i="23" s="1"/>
  <c r="Y196" i="23"/>
  <c r="Y385" i="23" s="1"/>
  <c r="AC196" i="23"/>
  <c r="AC385" i="23" s="1"/>
  <c r="AG196" i="23"/>
  <c r="AG385" i="23" s="1"/>
  <c r="AK196" i="23"/>
  <c r="AK385" i="23" s="1"/>
  <c r="AO196" i="23"/>
  <c r="AO385" i="23" s="1"/>
  <c r="AS196" i="23"/>
  <c r="AS385" i="23" s="1"/>
  <c r="AU196" i="23"/>
  <c r="BA196" i="23"/>
  <c r="BA385" i="23" s="1"/>
  <c r="BI196" i="23"/>
  <c r="BI385" i="23" s="1"/>
  <c r="S196" i="23"/>
  <c r="S385" i="23" s="1"/>
  <c r="AA196" i="23"/>
  <c r="AA385" i="23" s="1"/>
  <c r="AI196" i="23"/>
  <c r="AQ196" i="23"/>
  <c r="AQ385" i="23" s="1"/>
  <c r="AW196" i="23"/>
  <c r="AW385" i="23" s="1"/>
  <c r="BD196" i="23"/>
  <c r="BD385" i="23" s="1"/>
  <c r="BH196" i="23"/>
  <c r="BH385" i="23" s="1"/>
  <c r="BM196" i="23"/>
  <c r="BM385" i="23" s="1"/>
  <c r="BG192" i="23"/>
  <c r="O192" i="23"/>
  <c r="O381" i="23" s="1"/>
  <c r="V192" i="23"/>
  <c r="Y192" i="23"/>
  <c r="AE192" i="23"/>
  <c r="AE381" i="23" s="1"/>
  <c r="AL192" i="23"/>
  <c r="AO192" i="23"/>
  <c r="AW192" i="23"/>
  <c r="BK192" i="23"/>
  <c r="BK381" i="23" s="1"/>
  <c r="R192" i="23"/>
  <c r="U192" i="23"/>
  <c r="AA192" i="23"/>
  <c r="AA381" i="23" s="1"/>
  <c r="AH192" i="23"/>
  <c r="AH381" i="23" s="1"/>
  <c r="AK192" i="23"/>
  <c r="AK381" i="23" s="1"/>
  <c r="AQ192" i="23"/>
  <c r="AQ381" i="23" s="1"/>
  <c r="AU192" i="23"/>
  <c r="AY192" i="23"/>
  <c r="AY381" i="23" s="1"/>
  <c r="BC192" i="23"/>
  <c r="BO192" i="23"/>
  <c r="N192" i="23"/>
  <c r="Q192" i="23"/>
  <c r="W192" i="23"/>
  <c r="AD192" i="23"/>
  <c r="AD381" i="23" s="1"/>
  <c r="AG192" i="23"/>
  <c r="AG381" i="23" s="1"/>
  <c r="AM192" i="23"/>
  <c r="AT192" i="23"/>
  <c r="BA192" i="23"/>
  <c r="M192" i="23"/>
  <c r="S192" i="23"/>
  <c r="Z192" i="23"/>
  <c r="AC192" i="23"/>
  <c r="AC381" i="23" s="1"/>
  <c r="AI192" i="23"/>
  <c r="AP192" i="23"/>
  <c r="AP381" i="23" s="1"/>
  <c r="AS192" i="23"/>
  <c r="AS381" i="23" s="1"/>
  <c r="AV192" i="23"/>
  <c r="AZ192" i="23"/>
  <c r="BD192" i="23"/>
  <c r="O188" i="23"/>
  <c r="W188" i="23"/>
  <c r="AE188" i="23"/>
  <c r="AE377" i="23" s="1"/>
  <c r="AM188" i="23"/>
  <c r="AV188" i="23"/>
  <c r="AY188" i="23"/>
  <c r="BH188" i="23"/>
  <c r="BL188" i="23"/>
  <c r="BK188" i="23"/>
  <c r="BK377" i="23" s="1"/>
  <c r="M188" i="23"/>
  <c r="Q188" i="23"/>
  <c r="U188" i="23"/>
  <c r="Y188" i="23"/>
  <c r="AC188" i="23"/>
  <c r="AC377" i="23" s="1"/>
  <c r="AG188" i="23"/>
  <c r="AG377" i="23" s="1"/>
  <c r="AK188" i="23"/>
  <c r="AO188" i="23"/>
  <c r="AS188" i="23"/>
  <c r="AU188" i="23"/>
  <c r="BA188" i="23"/>
  <c r="BA377" i="23" s="1"/>
  <c r="BE188" i="23"/>
  <c r="S188" i="23"/>
  <c r="AA188" i="23"/>
  <c r="AI188" i="23"/>
  <c r="AQ188" i="23"/>
  <c r="AW188" i="23"/>
  <c r="BD188" i="23"/>
  <c r="BD377" i="23" s="1"/>
  <c r="BI188" i="23"/>
  <c r="BO188" i="23"/>
  <c r="BG188" i="23"/>
  <c r="N188" i="23"/>
  <c r="N377" i="23" s="1"/>
  <c r="R188" i="23"/>
  <c r="R377" i="23" s="1"/>
  <c r="V188" i="23"/>
  <c r="Z188" i="23"/>
  <c r="AD188" i="23"/>
  <c r="AH188" i="23"/>
  <c r="AL188" i="23"/>
  <c r="AL377" i="23" s="1"/>
  <c r="AP188" i="23"/>
  <c r="AT188" i="23"/>
  <c r="AZ188" i="23"/>
  <c r="BC188" i="23"/>
  <c r="BM188" i="23"/>
  <c r="BO186" i="23"/>
  <c r="BO375" i="23" s="1"/>
  <c r="M186" i="23"/>
  <c r="M375" i="23" s="1"/>
  <c r="S186" i="23"/>
  <c r="S375" i="23" s="1"/>
  <c r="Z186" i="23"/>
  <c r="Z375" i="23" s="1"/>
  <c r="AC186" i="23"/>
  <c r="AC375" i="23" s="1"/>
  <c r="AI186" i="23"/>
  <c r="AP186" i="23"/>
  <c r="AP375" i="23" s="1"/>
  <c r="AS186" i="23"/>
  <c r="AS375" i="23" s="1"/>
  <c r="AV186" i="23"/>
  <c r="AV375" i="23" s="1"/>
  <c r="AZ186" i="23"/>
  <c r="AZ375" i="23" s="1"/>
  <c r="BD186" i="23"/>
  <c r="BD375" i="23" s="1"/>
  <c r="BH186" i="23"/>
  <c r="BH375" i="23" s="1"/>
  <c r="BM186" i="23"/>
  <c r="BM375" i="23" s="1"/>
  <c r="BK186" i="23"/>
  <c r="O186" i="23"/>
  <c r="O375" i="23" s="1"/>
  <c r="V186" i="23"/>
  <c r="V375" i="23" s="1"/>
  <c r="Y186" i="23"/>
  <c r="Y375" i="23" s="1"/>
  <c r="AE186" i="23"/>
  <c r="AE375" i="23" s="1"/>
  <c r="AL186" i="23"/>
  <c r="AL375" i="23" s="1"/>
  <c r="AO186" i="23"/>
  <c r="AO375" i="23" s="1"/>
  <c r="AW186" i="23"/>
  <c r="AW375" i="23" s="1"/>
  <c r="BI186" i="23"/>
  <c r="BI375" i="23" s="1"/>
  <c r="BG186" i="23"/>
  <c r="R186" i="23"/>
  <c r="R375" i="23" s="1"/>
  <c r="U186" i="23"/>
  <c r="U375" i="23" s="1"/>
  <c r="AA186" i="23"/>
  <c r="AA375" i="23" s="1"/>
  <c r="AH186" i="23"/>
  <c r="AH375" i="23" s="1"/>
  <c r="AK186" i="23"/>
  <c r="AK375" i="23" s="1"/>
  <c r="AQ186" i="23"/>
  <c r="AQ375" i="23" s="1"/>
  <c r="AU186" i="23"/>
  <c r="AY186" i="23"/>
  <c r="AY375" i="23" s="1"/>
  <c r="BC186" i="23"/>
  <c r="BC375" i="23" s="1"/>
  <c r="BE186" i="23"/>
  <c r="BE375" i="23" s="1"/>
  <c r="BL186" i="23"/>
  <c r="BL375" i="23" s="1"/>
  <c r="BP186" i="23"/>
  <c r="BP375" i="23" s="1"/>
  <c r="N186" i="23"/>
  <c r="N375" i="23" s="1"/>
  <c r="Q186" i="23"/>
  <c r="Q375" i="23" s="1"/>
  <c r="W186" i="23"/>
  <c r="AD186" i="23"/>
  <c r="AD375" i="23" s="1"/>
  <c r="AG186" i="23"/>
  <c r="AG375" i="23" s="1"/>
  <c r="AM186" i="23"/>
  <c r="AM375" i="23" s="1"/>
  <c r="AT186" i="23"/>
  <c r="AT375" i="23" s="1"/>
  <c r="BA186" i="23"/>
  <c r="BA375" i="23" s="1"/>
  <c r="BQ186" i="23"/>
  <c r="BQ375" i="23" s="1"/>
  <c r="N184" i="23"/>
  <c r="N373" i="23" s="1"/>
  <c r="R184" i="23"/>
  <c r="R373" i="23" s="1"/>
  <c r="V184" i="23"/>
  <c r="V373" i="23" s="1"/>
  <c r="Z184" i="23"/>
  <c r="Z373" i="23" s="1"/>
  <c r="AD184" i="23"/>
  <c r="AD373" i="23" s="1"/>
  <c r="AH184" i="23"/>
  <c r="AH373" i="23" s="1"/>
  <c r="AL184" i="23"/>
  <c r="AL373" i="23" s="1"/>
  <c r="AP184" i="23"/>
  <c r="AP373" i="23" s="1"/>
  <c r="AT184" i="23"/>
  <c r="AT373" i="23" s="1"/>
  <c r="AW184" i="23"/>
  <c r="AW373" i="23" s="1"/>
  <c r="BD184" i="23"/>
  <c r="BD373" i="23" s="1"/>
  <c r="BP184" i="23"/>
  <c r="BP373" i="23" s="1"/>
  <c r="BO184" i="23"/>
  <c r="BO373" i="23" s="1"/>
  <c r="BG184" i="23"/>
  <c r="S184" i="23"/>
  <c r="S373" i="23" s="1"/>
  <c r="AA184" i="23"/>
  <c r="AA373" i="23" s="1"/>
  <c r="AI184" i="23"/>
  <c r="AQ184" i="23"/>
  <c r="AQ373" i="23" s="1"/>
  <c r="AZ184" i="23"/>
  <c r="AZ373" i="23" s="1"/>
  <c r="BC184" i="23"/>
  <c r="BC373" i="23" s="1"/>
  <c r="BH184" i="23"/>
  <c r="BH373" i="23" s="1"/>
  <c r="BL184" i="23"/>
  <c r="BL373" i="23" s="1"/>
  <c r="M184" i="23"/>
  <c r="M373" i="23" s="1"/>
  <c r="Q184" i="23"/>
  <c r="Q373" i="23" s="1"/>
  <c r="U184" i="23"/>
  <c r="U373" i="23" s="1"/>
  <c r="Y184" i="23"/>
  <c r="Y373" i="23" s="1"/>
  <c r="Y499" i="23" s="1"/>
  <c r="AC184" i="23"/>
  <c r="AC373" i="23" s="1"/>
  <c r="AG184" i="23"/>
  <c r="AG373" i="23" s="1"/>
  <c r="AK184" i="23"/>
  <c r="AK373" i="23" s="1"/>
  <c r="AO184" i="23"/>
  <c r="AO373" i="23" s="1"/>
  <c r="AS184" i="23"/>
  <c r="AS373" i="23" s="1"/>
  <c r="AV184" i="23"/>
  <c r="AV373" i="23" s="1"/>
  <c r="AY184" i="23"/>
  <c r="AY373" i="23" s="1"/>
  <c r="BM184" i="23"/>
  <c r="BM373" i="23" s="1"/>
  <c r="BQ184" i="23"/>
  <c r="BQ373" i="23" s="1"/>
  <c r="BK184" i="23"/>
  <c r="BK373" i="23" s="1"/>
  <c r="O184" i="23"/>
  <c r="O373" i="23" s="1"/>
  <c r="W184" i="23"/>
  <c r="AE184" i="23"/>
  <c r="AE373" i="23" s="1"/>
  <c r="AM184" i="23"/>
  <c r="AM373" i="23" s="1"/>
  <c r="AU184" i="23"/>
  <c r="BA184" i="23"/>
  <c r="BA373" i="23" s="1"/>
  <c r="BE184" i="23"/>
  <c r="BE373" i="23" s="1"/>
  <c r="BI184" i="23"/>
  <c r="BI373" i="23" s="1"/>
  <c r="K184" i="23"/>
  <c r="AD156" i="23"/>
  <c r="AD345" i="23" s="1"/>
  <c r="V156" i="23"/>
  <c r="V345" i="23" s="1"/>
  <c r="V408" i="23" s="1"/>
  <c r="BF156" i="23"/>
  <c r="BF345" i="23" s="1"/>
  <c r="T156" i="23"/>
  <c r="T345" i="23" s="1"/>
  <c r="T408" i="23" s="1"/>
  <c r="AB156" i="23"/>
  <c r="AX156" i="23"/>
  <c r="AX345" i="23" s="1"/>
  <c r="AX408" i="23" s="1"/>
  <c r="BL156" i="23"/>
  <c r="K359" i="23"/>
  <c r="K485" i="23" s="1"/>
  <c r="BP393" i="23"/>
  <c r="AT156" i="23"/>
  <c r="BD156" i="23"/>
  <c r="BJ156" i="23"/>
  <c r="Q157" i="23"/>
  <c r="V157" i="23"/>
  <c r="AC157" i="23"/>
  <c r="AD157" i="23"/>
  <c r="AG157" i="23"/>
  <c r="AH157" i="23"/>
  <c r="AL157" i="23"/>
  <c r="AQ157" i="23"/>
  <c r="AS157" i="23"/>
  <c r="AT157" i="23"/>
  <c r="AU157" i="23"/>
  <c r="AV157" i="23"/>
  <c r="AY157" i="23"/>
  <c r="AZ157" i="23"/>
  <c r="BA157" i="23"/>
  <c r="BC157" i="23"/>
  <c r="BE157" i="23"/>
  <c r="BK157" i="23"/>
  <c r="BL157" i="23"/>
  <c r="BP157" i="23"/>
  <c r="BQ157" i="23"/>
  <c r="M157" i="23"/>
  <c r="N157" i="23"/>
  <c r="R157" i="23"/>
  <c r="U157" i="23"/>
  <c r="W157" i="23"/>
  <c r="Y157" i="23"/>
  <c r="Z157" i="23"/>
  <c r="AK157" i="23"/>
  <c r="AO157" i="23"/>
  <c r="AP157" i="23"/>
  <c r="AW157" i="23"/>
  <c r="BD157" i="23"/>
  <c r="BG157" i="23"/>
  <c r="BH157" i="23"/>
  <c r="BI157" i="23"/>
  <c r="BM157" i="23"/>
  <c r="BO157" i="23"/>
  <c r="S157" i="23"/>
  <c r="AE157" i="23"/>
  <c r="O157" i="23"/>
  <c r="AA157" i="23"/>
  <c r="AI157" i="23"/>
  <c r="AM157" i="23"/>
  <c r="M156" i="23"/>
  <c r="Q156" i="23"/>
  <c r="Y156" i="23"/>
  <c r="AG156" i="23"/>
  <c r="AK156" i="23"/>
  <c r="AK345" i="23" s="1"/>
  <c r="AK408" i="23" s="1"/>
  <c r="AO156" i="23"/>
  <c r="AS156" i="23"/>
  <c r="BA156" i="23"/>
  <c r="BG156" i="23"/>
  <c r="K156" i="23"/>
  <c r="O156" i="23"/>
  <c r="O345" i="23" s="1"/>
  <c r="S156" i="23"/>
  <c r="AA156" i="23"/>
  <c r="AI156" i="23"/>
  <c r="AM156" i="23"/>
  <c r="AQ156" i="23"/>
  <c r="AW156" i="23"/>
  <c r="BC156" i="23"/>
  <c r="BC345" i="23" s="1"/>
  <c r="BC408" i="23" s="1"/>
  <c r="BQ156" i="23"/>
  <c r="Z159" i="23"/>
  <c r="AA159" i="23"/>
  <c r="AC159" i="23"/>
  <c r="AE159" i="23"/>
  <c r="AG159" i="23"/>
  <c r="AK159" i="23"/>
  <c r="AP159" i="23"/>
  <c r="AQ159" i="23"/>
  <c r="AS159" i="23"/>
  <c r="AT159" i="23"/>
  <c r="AU159" i="23"/>
  <c r="AW159" i="23"/>
  <c r="AY159" i="23"/>
  <c r="AZ159" i="23"/>
  <c r="BA159" i="23"/>
  <c r="BD159" i="23"/>
  <c r="BI159" i="23"/>
  <c r="BK159" i="23"/>
  <c r="BO159" i="23"/>
  <c r="BP159" i="23"/>
  <c r="W159" i="23"/>
  <c r="Y159" i="23"/>
  <c r="AD159" i="23"/>
  <c r="AH159" i="23"/>
  <c r="AI159" i="23"/>
  <c r="AL159" i="23"/>
  <c r="AM159" i="23"/>
  <c r="AO159" i="23"/>
  <c r="AV159" i="23"/>
  <c r="BC159" i="23"/>
  <c r="BE159" i="23"/>
  <c r="BG159" i="23"/>
  <c r="BH159" i="23"/>
  <c r="BL159" i="23"/>
  <c r="BM159" i="23"/>
  <c r="BQ159" i="23"/>
  <c r="BM156" i="23"/>
  <c r="BB156" i="23"/>
  <c r="AU156" i="23"/>
  <c r="AP156" i="23"/>
  <c r="AH156" i="23"/>
  <c r="Z156" i="23"/>
  <c r="R156" i="23"/>
  <c r="BO156" i="23"/>
  <c r="BI156" i="23"/>
  <c r="AY156" i="23"/>
  <c r="AL156" i="23"/>
  <c r="AF156" i="23"/>
  <c r="X156" i="23"/>
  <c r="P156" i="23"/>
  <c r="BK156" i="23"/>
  <c r="BR156" i="23"/>
  <c r="BH156" i="23"/>
  <c r="AZ156" i="23"/>
  <c r="AR156" i="23"/>
  <c r="AN156" i="23"/>
  <c r="AE156" i="23"/>
  <c r="W156" i="23"/>
  <c r="N156" i="23"/>
  <c r="BN156" i="23"/>
  <c r="BE156" i="23"/>
  <c r="AV156" i="23"/>
  <c r="AJ156" i="23"/>
  <c r="AC156" i="23"/>
  <c r="U156" i="23"/>
  <c r="L156" i="23"/>
  <c r="BG164" i="23"/>
  <c r="R164" i="23"/>
  <c r="U164" i="23"/>
  <c r="AA164" i="23"/>
  <c r="AH164" i="23"/>
  <c r="AH353" i="23" s="1"/>
  <c r="AH416" i="23" s="1"/>
  <c r="AK164" i="23"/>
  <c r="AQ164" i="23"/>
  <c r="AW164" i="23"/>
  <c r="BK164" i="23"/>
  <c r="O164" i="23"/>
  <c r="V164" i="23"/>
  <c r="Y164" i="23"/>
  <c r="AE164" i="23"/>
  <c r="AL164" i="23"/>
  <c r="AO164" i="23"/>
  <c r="AU164" i="23"/>
  <c r="AY164" i="23"/>
  <c r="BC164" i="23"/>
  <c r="BC353" i="23" s="1"/>
  <c r="BC416" i="23" s="1"/>
  <c r="BO164" i="23"/>
  <c r="BO353" i="23" s="1"/>
  <c r="BO416" i="23" s="1"/>
  <c r="M164" i="23"/>
  <c r="S164" i="23"/>
  <c r="S353" i="23" s="1"/>
  <c r="S416" i="23" s="1"/>
  <c r="Z164" i="23"/>
  <c r="Z353" i="23" s="1"/>
  <c r="Z416" i="23" s="1"/>
  <c r="AC164" i="23"/>
  <c r="AI164" i="23"/>
  <c r="AP164" i="23"/>
  <c r="AS164" i="23"/>
  <c r="AS353" i="23" s="1"/>
  <c r="AS416" i="23" s="1"/>
  <c r="BA164" i="23"/>
  <c r="N164" i="23"/>
  <c r="N353" i="23" s="1"/>
  <c r="N416" i="23" s="1"/>
  <c r="Q164" i="23"/>
  <c r="W164" i="23"/>
  <c r="AD164" i="23"/>
  <c r="AG164" i="23"/>
  <c r="AM164" i="23"/>
  <c r="AM353" i="23" s="1"/>
  <c r="AM416" i="23" s="1"/>
  <c r="AT164" i="23"/>
  <c r="AT353" i="23" s="1"/>
  <c r="AT416" i="23" s="1"/>
  <c r="AV164" i="23"/>
  <c r="AZ164" i="23"/>
  <c r="BD164" i="23"/>
  <c r="O160" i="23"/>
  <c r="W160" i="23"/>
  <c r="AE160" i="23"/>
  <c r="AM160" i="23"/>
  <c r="AU160" i="23"/>
  <c r="BA160" i="23"/>
  <c r="BH160" i="23"/>
  <c r="BM160" i="23"/>
  <c r="BK160" i="23"/>
  <c r="M160" i="23"/>
  <c r="M349" i="23" s="1"/>
  <c r="M412" i="23" s="1"/>
  <c r="Q160" i="23"/>
  <c r="Q349" i="23" s="1"/>
  <c r="U160" i="23"/>
  <c r="Y160" i="23"/>
  <c r="AC160" i="23"/>
  <c r="AG160" i="23"/>
  <c r="AK160" i="23"/>
  <c r="AO160" i="23"/>
  <c r="AO349" i="23" s="1"/>
  <c r="AS160" i="23"/>
  <c r="AV160" i="23"/>
  <c r="AY160" i="23"/>
  <c r="BE160" i="23"/>
  <c r="S160" i="23"/>
  <c r="AA160" i="23"/>
  <c r="AI160" i="23"/>
  <c r="AQ160" i="23"/>
  <c r="AZ160" i="23"/>
  <c r="BC160" i="23"/>
  <c r="BL160" i="23"/>
  <c r="BO160" i="23"/>
  <c r="BG160" i="23"/>
  <c r="N160" i="23"/>
  <c r="R160" i="23"/>
  <c r="V160" i="23"/>
  <c r="Z160" i="23"/>
  <c r="AD160" i="23"/>
  <c r="AH160" i="23"/>
  <c r="AL160" i="23"/>
  <c r="AP160" i="23"/>
  <c r="AT160" i="23"/>
  <c r="AW160" i="23"/>
  <c r="BD160" i="23"/>
  <c r="BI160" i="23"/>
  <c r="BO158" i="23"/>
  <c r="M158" i="23"/>
  <c r="S158" i="23"/>
  <c r="Z158" i="23"/>
  <c r="AC158" i="23"/>
  <c r="AI158" i="23"/>
  <c r="AP158" i="23"/>
  <c r="AS158" i="23"/>
  <c r="BA158" i="23"/>
  <c r="BH158" i="23"/>
  <c r="BL158" i="23"/>
  <c r="BK158" i="23"/>
  <c r="O158" i="23"/>
  <c r="V158" i="23"/>
  <c r="Y158" i="23"/>
  <c r="AE158" i="23"/>
  <c r="AL158" i="23"/>
  <c r="AO158" i="23"/>
  <c r="AU158" i="23"/>
  <c r="AY158" i="23"/>
  <c r="BC158" i="23"/>
  <c r="BM158" i="23"/>
  <c r="BG158" i="23"/>
  <c r="R158" i="23"/>
  <c r="U158" i="23"/>
  <c r="AA158" i="23"/>
  <c r="AH158" i="23"/>
  <c r="AK158" i="23"/>
  <c r="AQ158" i="23"/>
  <c r="AW158" i="23"/>
  <c r="BE158" i="23"/>
  <c r="BI158" i="23"/>
  <c r="BP158" i="23"/>
  <c r="N158" i="23"/>
  <c r="Q158" i="23"/>
  <c r="W158" i="23"/>
  <c r="AD158" i="23"/>
  <c r="AG158" i="23"/>
  <c r="AM158" i="23"/>
  <c r="AT158" i="23"/>
  <c r="AV158" i="23"/>
  <c r="AZ158" i="23"/>
  <c r="BD158" i="23"/>
  <c r="BQ158" i="23"/>
  <c r="Q16" i="13"/>
  <c r="S15" i="13"/>
  <c r="X16" i="13"/>
  <c r="Z15" i="13"/>
  <c r="BI381" i="23"/>
  <c r="BP353" i="23"/>
  <c r="L213" i="23"/>
  <c r="L209" i="23"/>
  <c r="L204" i="23"/>
  <c r="L393" i="23" s="1"/>
  <c r="L519" i="23" s="1"/>
  <c r="L200" i="23"/>
  <c r="L389" i="23" s="1"/>
  <c r="L515" i="23" s="1"/>
  <c r="L195" i="23"/>
  <c r="L384" i="23" s="1"/>
  <c r="L510" i="23" s="1"/>
  <c r="L189" i="23"/>
  <c r="L185" i="23"/>
  <c r="L179" i="23"/>
  <c r="L368" i="23" s="1"/>
  <c r="L494" i="23" s="1"/>
  <c r="L171" i="23"/>
  <c r="L360" i="23" s="1"/>
  <c r="L486" i="23" s="1"/>
  <c r="L164" i="23"/>
  <c r="L353" i="23" s="1"/>
  <c r="L416" i="23" s="1"/>
  <c r="L158" i="23"/>
  <c r="L214" i="23"/>
  <c r="L403" i="23" s="1"/>
  <c r="L466" i="23" s="1"/>
  <c r="L210" i="23"/>
  <c r="L205" i="23"/>
  <c r="L394" i="23" s="1"/>
  <c r="L520" i="23" s="1"/>
  <c r="L201" i="23"/>
  <c r="L196" i="23"/>
  <c r="L385" i="23" s="1"/>
  <c r="L191" i="23"/>
  <c r="L186" i="23"/>
  <c r="L375" i="23" s="1"/>
  <c r="L181" i="23"/>
  <c r="L370" i="23" s="1"/>
  <c r="L173" i="23"/>
  <c r="L362" i="23" s="1"/>
  <c r="L488" i="23" s="1"/>
  <c r="L165" i="23"/>
  <c r="L159" i="23"/>
  <c r="T213" i="23"/>
  <c r="T402" i="23" s="1"/>
  <c r="T209" i="23"/>
  <c r="T204" i="23"/>
  <c r="T393" i="23" s="1"/>
  <c r="T200" i="23"/>
  <c r="T389" i="23" s="1"/>
  <c r="T195" i="23"/>
  <c r="T384" i="23" s="1"/>
  <c r="T189" i="23"/>
  <c r="T378" i="23" s="1"/>
  <c r="T185" i="23"/>
  <c r="T179" i="23"/>
  <c r="T368" i="23" s="1"/>
  <c r="T171" i="23"/>
  <c r="T360" i="23" s="1"/>
  <c r="T164" i="23"/>
  <c r="T158" i="23"/>
  <c r="T212" i="23"/>
  <c r="T401" i="23" s="1"/>
  <c r="T208" i="23"/>
  <c r="T397" i="23" s="1"/>
  <c r="T203" i="23"/>
  <c r="T392" i="23" s="1"/>
  <c r="T199" i="23"/>
  <c r="T193" i="23"/>
  <c r="T188" i="23"/>
  <c r="T377" i="23" s="1"/>
  <c r="T184" i="23"/>
  <c r="T373" i="23" s="1"/>
  <c r="T177" i="23"/>
  <c r="T169" i="23"/>
  <c r="T163" i="23"/>
  <c r="T352" i="23" s="1"/>
  <c r="T415" i="23" s="1"/>
  <c r="T157" i="23"/>
  <c r="AB212" i="23"/>
  <c r="AB208" i="23"/>
  <c r="AB203" i="23"/>
  <c r="AB392" i="23" s="1"/>
  <c r="AB199" i="23"/>
  <c r="AB388" i="23" s="1"/>
  <c r="AB193" i="23"/>
  <c r="AB188" i="23"/>
  <c r="AB184" i="23"/>
  <c r="AB373" i="23" s="1"/>
  <c r="AB177" i="23"/>
  <c r="AB366" i="23" s="1"/>
  <c r="AB169" i="23"/>
  <c r="AB163" i="23"/>
  <c r="AB352" i="23" s="1"/>
  <c r="AB415" i="23" s="1"/>
  <c r="AB157" i="23"/>
  <c r="AB213" i="23"/>
  <c r="AB209" i="23"/>
  <c r="AB398" i="23" s="1"/>
  <c r="AB204" i="23"/>
  <c r="AB200" i="23"/>
  <c r="AB389" i="23" s="1"/>
  <c r="AB515" i="23" s="1"/>
  <c r="AB195" i="23"/>
  <c r="AB189" i="23"/>
  <c r="AB378" i="23" s="1"/>
  <c r="AB185" i="23"/>
  <c r="AB179" i="23"/>
  <c r="AB368" i="23" s="1"/>
  <c r="AB171" i="23"/>
  <c r="AB360" i="23" s="1"/>
  <c r="AB164" i="23"/>
  <c r="AB353" i="23" s="1"/>
  <c r="AB158" i="23"/>
  <c r="AJ214" i="23"/>
  <c r="AJ403" i="23" s="1"/>
  <c r="AJ210" i="23"/>
  <c r="AJ205" i="23"/>
  <c r="AJ201" i="23"/>
  <c r="AJ196" i="23"/>
  <c r="AJ385" i="23" s="1"/>
  <c r="AJ191" i="23"/>
  <c r="AJ380" i="23" s="1"/>
  <c r="AJ506" i="23" s="1"/>
  <c r="AJ186" i="23"/>
  <c r="AJ181" i="23"/>
  <c r="AJ173" i="23"/>
  <c r="AJ362" i="23" s="1"/>
  <c r="AJ488" i="23" s="1"/>
  <c r="AJ165" i="23"/>
  <c r="AJ159" i="23"/>
  <c r="AJ348" i="23" s="1"/>
  <c r="AJ215" i="23"/>
  <c r="AJ211" i="23"/>
  <c r="AJ207" i="23"/>
  <c r="AJ396" i="23" s="1"/>
  <c r="AJ522" i="23" s="1"/>
  <c r="AJ202" i="23"/>
  <c r="AJ391" i="23" s="1"/>
  <c r="AJ517" i="23" s="1"/>
  <c r="AJ197" i="23"/>
  <c r="AJ386" i="23" s="1"/>
  <c r="AJ512" i="23" s="1"/>
  <c r="AJ192" i="23"/>
  <c r="AJ187" i="23"/>
  <c r="AJ183" i="23"/>
  <c r="AJ175" i="23"/>
  <c r="AJ364" i="23" s="1"/>
  <c r="AJ490" i="23" s="1"/>
  <c r="AJ167" i="23"/>
  <c r="AJ356" i="23" s="1"/>
  <c r="AJ482" i="23" s="1"/>
  <c r="AJ160" i="23"/>
  <c r="AJ349" i="23" s="1"/>
  <c r="AJ475" i="23" s="1"/>
  <c r="AJ11" i="23"/>
  <c r="AR212" i="23"/>
  <c r="AR208" i="23"/>
  <c r="AR203" i="23"/>
  <c r="AR392" i="23" s="1"/>
  <c r="AR199" i="23"/>
  <c r="AR193" i="23"/>
  <c r="AR382" i="23" s="1"/>
  <c r="AR508" i="23" s="1"/>
  <c r="AR188" i="23"/>
  <c r="AR184" i="23"/>
  <c r="AR373" i="23" s="1"/>
  <c r="AR177" i="23"/>
  <c r="AR366" i="23" s="1"/>
  <c r="AR169" i="23"/>
  <c r="AR358" i="23" s="1"/>
  <c r="AR163" i="23"/>
  <c r="AR352" i="23" s="1"/>
  <c r="AR415" i="23" s="1"/>
  <c r="AR157" i="23"/>
  <c r="AR388" i="23"/>
  <c r="AR213" i="23"/>
  <c r="AR209" i="23"/>
  <c r="AR204" i="23"/>
  <c r="AR200" i="23"/>
  <c r="AR195" i="23"/>
  <c r="AR189" i="23"/>
  <c r="AR185" i="23"/>
  <c r="AR374" i="23" s="1"/>
  <c r="AR179" i="23"/>
  <c r="AR171" i="23"/>
  <c r="AR360" i="23" s="1"/>
  <c r="AR164" i="23"/>
  <c r="AR158" i="23"/>
  <c r="BB213" i="23"/>
  <c r="BB209" i="23"/>
  <c r="BB204" i="23"/>
  <c r="BB200" i="23"/>
  <c r="BB389" i="23" s="1"/>
  <c r="BB195" i="23"/>
  <c r="BB384" i="23" s="1"/>
  <c r="BB189" i="23"/>
  <c r="BB185" i="23"/>
  <c r="BB374" i="23" s="1"/>
  <c r="BB179" i="23"/>
  <c r="BB368" i="23" s="1"/>
  <c r="BB171" i="23"/>
  <c r="BB360" i="23" s="1"/>
  <c r="BB164" i="23"/>
  <c r="BB158" i="23"/>
  <c r="BB212" i="23"/>
  <c r="BB401" i="23" s="1"/>
  <c r="BB208" i="23"/>
  <c r="BB397" i="23" s="1"/>
  <c r="BB203" i="23"/>
  <c r="BB392" i="23" s="1"/>
  <c r="BB199" i="23"/>
  <c r="BB193" i="23"/>
  <c r="BB188" i="23"/>
  <c r="BB184" i="23"/>
  <c r="BB373" i="23" s="1"/>
  <c r="BB177" i="23"/>
  <c r="BB366" i="23" s="1"/>
  <c r="BB169" i="23"/>
  <c r="BB163" i="23"/>
  <c r="BB352" i="23" s="1"/>
  <c r="BB415" i="23" s="1"/>
  <c r="BB157" i="23"/>
  <c r="BJ213" i="23"/>
  <c r="BJ209" i="23"/>
  <c r="BJ203" i="23"/>
  <c r="BJ392" i="23" s="1"/>
  <c r="BJ518" i="23" s="1"/>
  <c r="BJ197" i="23"/>
  <c r="BJ191" i="23"/>
  <c r="BJ380" i="23" s="1"/>
  <c r="BJ506" i="23" s="1"/>
  <c r="BJ186" i="23"/>
  <c r="BJ181" i="23"/>
  <c r="BJ173" i="23"/>
  <c r="BJ362" i="23" s="1"/>
  <c r="BJ488" i="23" s="1"/>
  <c r="BJ165" i="23"/>
  <c r="BJ158" i="23"/>
  <c r="BJ214" i="23"/>
  <c r="BJ210" i="23"/>
  <c r="BJ204" i="23"/>
  <c r="BJ199" i="23"/>
  <c r="BJ193" i="23"/>
  <c r="BJ187" i="23"/>
  <c r="BJ183" i="23"/>
  <c r="BJ175" i="23"/>
  <c r="BJ167" i="23"/>
  <c r="BJ159" i="23"/>
  <c r="BR214" i="23"/>
  <c r="BR403" i="23" s="1"/>
  <c r="BR209" i="23"/>
  <c r="BR202" i="23"/>
  <c r="BR391" i="23" s="1"/>
  <c r="BR195" i="23"/>
  <c r="BR187" i="23"/>
  <c r="BR183" i="23"/>
  <c r="BR372" i="23" s="1"/>
  <c r="BR175" i="23"/>
  <c r="BR167" i="23"/>
  <c r="BR356" i="23" s="1"/>
  <c r="BR419" i="23" s="1"/>
  <c r="BR157" i="23"/>
  <c r="BR213" i="23"/>
  <c r="BR402" i="23" s="1"/>
  <c r="BR207" i="23"/>
  <c r="BR396" i="23" s="1"/>
  <c r="BR201" i="23"/>
  <c r="BR390" i="23" s="1"/>
  <c r="BR193" i="23"/>
  <c r="BR382" i="23" s="1"/>
  <c r="BR186" i="23"/>
  <c r="BR375" i="23" s="1"/>
  <c r="BR181" i="23"/>
  <c r="BR173" i="23"/>
  <c r="BR362" i="23" s="1"/>
  <c r="BR165" i="23"/>
  <c r="BR11" i="23"/>
  <c r="P213" i="23"/>
  <c r="P209" i="23"/>
  <c r="P398" i="23" s="1"/>
  <c r="P204" i="23"/>
  <c r="P200" i="23"/>
  <c r="P195" i="23"/>
  <c r="P384" i="23" s="1"/>
  <c r="P189" i="23"/>
  <c r="P185" i="23"/>
  <c r="P374" i="23" s="1"/>
  <c r="P179" i="23"/>
  <c r="P368" i="23" s="1"/>
  <c r="P171" i="23"/>
  <c r="P164" i="23"/>
  <c r="P158" i="23"/>
  <c r="P214" i="23"/>
  <c r="P403" i="23" s="1"/>
  <c r="P210" i="23"/>
  <c r="P205" i="23"/>
  <c r="P394" i="23" s="1"/>
  <c r="P201" i="23"/>
  <c r="P196" i="23"/>
  <c r="P385" i="23" s="1"/>
  <c r="P191" i="23"/>
  <c r="P380" i="23" s="1"/>
  <c r="P186" i="23"/>
  <c r="P375" i="23" s="1"/>
  <c r="P501" i="23" s="1"/>
  <c r="P181" i="23"/>
  <c r="P370" i="23" s="1"/>
  <c r="P173" i="23"/>
  <c r="P362" i="23" s="1"/>
  <c r="P165" i="23"/>
  <c r="P159" i="23"/>
  <c r="X212" i="23"/>
  <c r="X401" i="23" s="1"/>
  <c r="X527" i="23" s="1"/>
  <c r="X208" i="23"/>
  <c r="X397" i="23" s="1"/>
  <c r="X523" i="23" s="1"/>
  <c r="X203" i="23"/>
  <c r="X392" i="23" s="1"/>
  <c r="X518" i="23" s="1"/>
  <c r="X199" i="23"/>
  <c r="X388" i="23" s="1"/>
  <c r="X514" i="23" s="1"/>
  <c r="X193" i="23"/>
  <c r="X188" i="23"/>
  <c r="X377" i="23" s="1"/>
  <c r="X184" i="23"/>
  <c r="X373" i="23" s="1"/>
  <c r="X177" i="23"/>
  <c r="X169" i="23"/>
  <c r="X358" i="23" s="1"/>
  <c r="X163" i="23"/>
  <c r="X157" i="23"/>
  <c r="X215" i="23"/>
  <c r="X404" i="23" s="1"/>
  <c r="X530" i="23" s="1"/>
  <c r="X211" i="23"/>
  <c r="X207" i="23"/>
  <c r="X396" i="23" s="1"/>
  <c r="X522" i="23" s="1"/>
  <c r="X202" i="23"/>
  <c r="X197" i="23"/>
  <c r="X192" i="23"/>
  <c r="X187" i="23"/>
  <c r="X183" i="23"/>
  <c r="X372" i="23" s="1"/>
  <c r="X498" i="23" s="1"/>
  <c r="X175" i="23"/>
  <c r="X167" i="23"/>
  <c r="X356" i="23" s="1"/>
  <c r="X482" i="23" s="1"/>
  <c r="X160" i="23"/>
  <c r="X11" i="23"/>
  <c r="X622" i="23" s="1"/>
  <c r="AF212" i="23"/>
  <c r="AF208" i="23"/>
  <c r="AF397" i="23" s="1"/>
  <c r="AF203" i="23"/>
  <c r="AF392" i="23" s="1"/>
  <c r="AF199" i="23"/>
  <c r="AF193" i="23"/>
  <c r="AF188" i="23"/>
  <c r="AF377" i="23" s="1"/>
  <c r="AF184" i="23"/>
  <c r="AF373" i="23" s="1"/>
  <c r="AF177" i="23"/>
  <c r="AF366" i="23" s="1"/>
  <c r="AF169" i="23"/>
  <c r="AF358" i="23" s="1"/>
  <c r="AF163" i="23"/>
  <c r="AF352" i="23" s="1"/>
  <c r="AF415" i="23" s="1"/>
  <c r="AF157" i="23"/>
  <c r="AF213" i="23"/>
  <c r="AF402" i="23" s="1"/>
  <c r="AF209" i="23"/>
  <c r="AF398" i="23" s="1"/>
  <c r="AF204" i="23"/>
  <c r="AF393" i="23" s="1"/>
  <c r="AF200" i="23"/>
  <c r="AF195" i="23"/>
  <c r="AF384" i="23" s="1"/>
  <c r="AF189" i="23"/>
  <c r="AF185" i="23"/>
  <c r="AF374" i="23" s="1"/>
  <c r="AF179" i="23"/>
  <c r="AF171" i="23"/>
  <c r="AF360" i="23" s="1"/>
  <c r="AF164" i="23"/>
  <c r="AF158" i="23"/>
  <c r="AN214" i="23"/>
  <c r="AN403" i="23" s="1"/>
  <c r="AN210" i="23"/>
  <c r="AN205" i="23"/>
  <c r="AN394" i="23" s="1"/>
  <c r="AN201" i="23"/>
  <c r="AN390" i="23" s="1"/>
  <c r="AN196" i="23"/>
  <c r="AN385" i="23" s="1"/>
  <c r="AN191" i="23"/>
  <c r="AN380" i="23" s="1"/>
  <c r="AN186" i="23"/>
  <c r="AN375" i="23" s="1"/>
  <c r="AN181" i="23"/>
  <c r="AN173" i="23"/>
  <c r="AN362" i="23" s="1"/>
  <c r="AN165" i="23"/>
  <c r="AN159" i="23"/>
  <c r="AN215" i="23"/>
  <c r="AN404" i="23" s="1"/>
  <c r="AN211" i="23"/>
  <c r="AN400" i="23" s="1"/>
  <c r="AN207" i="23"/>
  <c r="AN396" i="23" s="1"/>
  <c r="AN202" i="23"/>
  <c r="AN391" i="23" s="1"/>
  <c r="AN197" i="23"/>
  <c r="AN192" i="23"/>
  <c r="AN381" i="23" s="1"/>
  <c r="AN187" i="23"/>
  <c r="AN183" i="23"/>
  <c r="AN372" i="23" s="1"/>
  <c r="AN175" i="23"/>
  <c r="AN364" i="23" s="1"/>
  <c r="AN167" i="23"/>
  <c r="AN160" i="23"/>
  <c r="AN11" i="23"/>
  <c r="AX215" i="23"/>
  <c r="AX404" i="23" s="1"/>
  <c r="AX530" i="23" s="1"/>
  <c r="AX211" i="23"/>
  <c r="AX400" i="23" s="1"/>
  <c r="AX526" i="23" s="1"/>
  <c r="AX207" i="23"/>
  <c r="AX396" i="23" s="1"/>
  <c r="AX522" i="23" s="1"/>
  <c r="AX202" i="23"/>
  <c r="AX391" i="23" s="1"/>
  <c r="AX197" i="23"/>
  <c r="AX192" i="23"/>
  <c r="AX187" i="23"/>
  <c r="AX183" i="23"/>
  <c r="AX372" i="23" s="1"/>
  <c r="AX498" i="23" s="1"/>
  <c r="AX175" i="23"/>
  <c r="AX167" i="23"/>
  <c r="AX356" i="23" s="1"/>
  <c r="AX482" i="23" s="1"/>
  <c r="AX160" i="23"/>
  <c r="AX11" i="23"/>
  <c r="AX625" i="23" s="1"/>
  <c r="AX214" i="23"/>
  <c r="AX403" i="23" s="1"/>
  <c r="AX210" i="23"/>
  <c r="AX205" i="23"/>
  <c r="AX394" i="23" s="1"/>
  <c r="AX520" i="23" s="1"/>
  <c r="AX201" i="23"/>
  <c r="AX196" i="23"/>
  <c r="AX191" i="23"/>
  <c r="AX186" i="23"/>
  <c r="AX375" i="23" s="1"/>
  <c r="AX181" i="23"/>
  <c r="AX173" i="23"/>
  <c r="AX362" i="23" s="1"/>
  <c r="AX488" i="23" s="1"/>
  <c r="AX165" i="23"/>
  <c r="AX159" i="23"/>
  <c r="BF214" i="23"/>
  <c r="BF403" i="23" s="1"/>
  <c r="BF210" i="23"/>
  <c r="BF204" i="23"/>
  <c r="BF393" i="23" s="1"/>
  <c r="BF199" i="23"/>
  <c r="BF193" i="23"/>
  <c r="BF382" i="23" s="1"/>
  <c r="BF187" i="23"/>
  <c r="BF183" i="23"/>
  <c r="BF372" i="23" s="1"/>
  <c r="BF175" i="23"/>
  <c r="BF167" i="23"/>
  <c r="BF356" i="23" s="1"/>
  <c r="BF419" i="23" s="1"/>
  <c r="BF159" i="23"/>
  <c r="BF215" i="23"/>
  <c r="BF404" i="23" s="1"/>
  <c r="BF211" i="23"/>
  <c r="BF400" i="23" s="1"/>
  <c r="BF205" i="23"/>
  <c r="BF394" i="23" s="1"/>
  <c r="BF201" i="23"/>
  <c r="BF390" i="23" s="1"/>
  <c r="BF195" i="23"/>
  <c r="BF188" i="23"/>
  <c r="BF184" i="23"/>
  <c r="BF373" i="23" s="1"/>
  <c r="BF177" i="23"/>
  <c r="BF366" i="23" s="1"/>
  <c r="BF169" i="23"/>
  <c r="BF358" i="23" s="1"/>
  <c r="BF160" i="23"/>
  <c r="BF11" i="23"/>
  <c r="BN210" i="23"/>
  <c r="BN213" i="23"/>
  <c r="BN201" i="23"/>
  <c r="BN390" i="23" s="1"/>
  <c r="BN214" i="23"/>
  <c r="BN403" i="23" s="1"/>
  <c r="BN209" i="23"/>
  <c r="BN202" i="23"/>
  <c r="BN195" i="23"/>
  <c r="BN384" i="23" s="1"/>
  <c r="BN187" i="23"/>
  <c r="BN183" i="23"/>
  <c r="BN372" i="23" s="1"/>
  <c r="BN175" i="23"/>
  <c r="BN167" i="23"/>
  <c r="BN356" i="23" s="1"/>
  <c r="BN419" i="23" s="1"/>
  <c r="BN158" i="23"/>
  <c r="BN197" i="23"/>
  <c r="BN189" i="23"/>
  <c r="BN378" i="23" s="1"/>
  <c r="BN184" i="23"/>
  <c r="BN373" i="23" s="1"/>
  <c r="BN177" i="23"/>
  <c r="BN169" i="23"/>
  <c r="BN159" i="23"/>
  <c r="L215" i="23"/>
  <c r="L211" i="23"/>
  <c r="L207" i="23"/>
  <c r="L396" i="23" s="1"/>
  <c r="L522" i="23" s="1"/>
  <c r="L202" i="23"/>
  <c r="L391" i="23" s="1"/>
  <c r="L197" i="23"/>
  <c r="L386" i="23" s="1"/>
  <c r="L512" i="23" s="1"/>
  <c r="L192" i="23"/>
  <c r="L187" i="23"/>
  <c r="L183" i="23"/>
  <c r="L175" i="23"/>
  <c r="L364" i="23" s="1"/>
  <c r="L490" i="23" s="1"/>
  <c r="L167" i="23"/>
  <c r="L160" i="23"/>
  <c r="L212" i="23"/>
  <c r="L401" i="23" s="1"/>
  <c r="L527" i="23" s="1"/>
  <c r="L208" i="23"/>
  <c r="L397" i="23" s="1"/>
  <c r="L523" i="23" s="1"/>
  <c r="L203" i="23"/>
  <c r="L392" i="23" s="1"/>
  <c r="L518" i="23" s="1"/>
  <c r="L199" i="23"/>
  <c r="L193" i="23"/>
  <c r="L188" i="23"/>
  <c r="L184" i="23"/>
  <c r="L373" i="23" s="1"/>
  <c r="L499" i="23" s="1"/>
  <c r="L177" i="23"/>
  <c r="L169" i="23"/>
  <c r="L163" i="23"/>
  <c r="L157" i="23"/>
  <c r="T215" i="23"/>
  <c r="T211" i="23"/>
  <c r="T207" i="23"/>
  <c r="T396" i="23" s="1"/>
  <c r="T202" i="23"/>
  <c r="T391" i="23" s="1"/>
  <c r="T197" i="23"/>
  <c r="T192" i="23"/>
  <c r="T187" i="23"/>
  <c r="T183" i="23"/>
  <c r="T372" i="23" s="1"/>
  <c r="T175" i="23"/>
  <c r="T364" i="23" s="1"/>
  <c r="T167" i="23"/>
  <c r="T356" i="23" s="1"/>
  <c r="T419" i="23" s="1"/>
  <c r="T160" i="23"/>
  <c r="T214" i="23"/>
  <c r="T403" i="23" s="1"/>
  <c r="T210" i="23"/>
  <c r="T205" i="23"/>
  <c r="T201" i="23"/>
  <c r="T390" i="23" s="1"/>
  <c r="T196" i="23"/>
  <c r="T385" i="23" s="1"/>
  <c r="T511" i="23" s="1"/>
  <c r="T191" i="23"/>
  <c r="T380" i="23" s="1"/>
  <c r="T186" i="23"/>
  <c r="T375" i="23" s="1"/>
  <c r="T181" i="23"/>
  <c r="T173" i="23"/>
  <c r="T362" i="23" s="1"/>
  <c r="T165" i="23"/>
  <c r="T159" i="23"/>
  <c r="AB214" i="23"/>
  <c r="AB403" i="23" s="1"/>
  <c r="AB210" i="23"/>
  <c r="AB205" i="23"/>
  <c r="AB201" i="23"/>
  <c r="AB390" i="23" s="1"/>
  <c r="AB196" i="23"/>
  <c r="AB385" i="23" s="1"/>
  <c r="AB511" i="23" s="1"/>
  <c r="AB191" i="23"/>
  <c r="AB380" i="23" s="1"/>
  <c r="AB186" i="23"/>
  <c r="AB375" i="23" s="1"/>
  <c r="AB501" i="23" s="1"/>
  <c r="AB181" i="23"/>
  <c r="AB173" i="23"/>
  <c r="AB362" i="23" s="1"/>
  <c r="AB165" i="23"/>
  <c r="AB159" i="23"/>
  <c r="AB215" i="23"/>
  <c r="AB404" i="23" s="1"/>
  <c r="AB211" i="23"/>
  <c r="AB400" i="23" s="1"/>
  <c r="AB207" i="23"/>
  <c r="AB202" i="23"/>
  <c r="AB391" i="23" s="1"/>
  <c r="AB517" i="23" s="1"/>
  <c r="AB197" i="23"/>
  <c r="AB192" i="23"/>
  <c r="AB381" i="23" s="1"/>
  <c r="AB187" i="23"/>
  <c r="AB183" i="23"/>
  <c r="AB372" i="23" s="1"/>
  <c r="AB175" i="23"/>
  <c r="AB364" i="23" s="1"/>
  <c r="AB167" i="23"/>
  <c r="AB356" i="23" s="1"/>
  <c r="AB419" i="23" s="1"/>
  <c r="AB160" i="23"/>
  <c r="AB11" i="23"/>
  <c r="AJ212" i="23"/>
  <c r="AJ208" i="23"/>
  <c r="AJ203" i="23"/>
  <c r="AJ392" i="23" s="1"/>
  <c r="AJ518" i="23" s="1"/>
  <c r="AJ199" i="23"/>
  <c r="AJ193" i="23"/>
  <c r="AJ188" i="23"/>
  <c r="AJ184" i="23"/>
  <c r="AJ373" i="23" s="1"/>
  <c r="AJ499" i="23" s="1"/>
  <c r="AJ177" i="23"/>
  <c r="AJ169" i="23"/>
  <c r="AJ163" i="23"/>
  <c r="AJ157" i="23"/>
  <c r="AJ213" i="23"/>
  <c r="AJ209" i="23"/>
  <c r="AJ204" i="23"/>
  <c r="AJ200" i="23"/>
  <c r="AJ195" i="23"/>
  <c r="AJ189" i="23"/>
  <c r="AJ185" i="23"/>
  <c r="AJ179" i="23"/>
  <c r="AJ171" i="23"/>
  <c r="AJ164" i="23"/>
  <c r="AJ353" i="23" s="1"/>
  <c r="AJ479" i="23" s="1"/>
  <c r="AJ158" i="23"/>
  <c r="AR214" i="23"/>
  <c r="AR403" i="23" s="1"/>
  <c r="AR210" i="23"/>
  <c r="AR205" i="23"/>
  <c r="AR394" i="23" s="1"/>
  <c r="AR201" i="23"/>
  <c r="AR196" i="23"/>
  <c r="AR385" i="23" s="1"/>
  <c r="AR511" i="23" s="1"/>
  <c r="AR191" i="23"/>
  <c r="AR380" i="23" s="1"/>
  <c r="AR186" i="23"/>
  <c r="AR375" i="23" s="1"/>
  <c r="AR501" i="23" s="1"/>
  <c r="AR181" i="23"/>
  <c r="AR370" i="23" s="1"/>
  <c r="AR173" i="23"/>
  <c r="AR362" i="23" s="1"/>
  <c r="AR165" i="23"/>
  <c r="AR159" i="23"/>
  <c r="AR215" i="23"/>
  <c r="AR211" i="23"/>
  <c r="AR400" i="23" s="1"/>
  <c r="AR207" i="23"/>
  <c r="AR396" i="23" s="1"/>
  <c r="AR202" i="23"/>
  <c r="AR391" i="23" s="1"/>
  <c r="AR517" i="23" s="1"/>
  <c r="AR197" i="23"/>
  <c r="AR386" i="23" s="1"/>
  <c r="AR192" i="23"/>
  <c r="AR187" i="23"/>
  <c r="AR183" i="23"/>
  <c r="AR175" i="23"/>
  <c r="AR364" i="23" s="1"/>
  <c r="AR167" i="23"/>
  <c r="AR160" i="23"/>
  <c r="AR11" i="23"/>
  <c r="BB215" i="23"/>
  <c r="BB404" i="23" s="1"/>
  <c r="BB211" i="23"/>
  <c r="BB207" i="23"/>
  <c r="BB396" i="23" s="1"/>
  <c r="BB202" i="23"/>
  <c r="BB391" i="23" s="1"/>
  <c r="BB517" i="23" s="1"/>
  <c r="BB197" i="23"/>
  <c r="BB192" i="23"/>
  <c r="BB381" i="23" s="1"/>
  <c r="BB187" i="23"/>
  <c r="BB183" i="23"/>
  <c r="BB372" i="23" s="1"/>
  <c r="BB175" i="23"/>
  <c r="BB167" i="23"/>
  <c r="BB160" i="23"/>
  <c r="BB11" i="23"/>
  <c r="BB214" i="23"/>
  <c r="BB403" i="23" s="1"/>
  <c r="BB210" i="23"/>
  <c r="BB205" i="23"/>
  <c r="BB201" i="23"/>
  <c r="BB390" i="23" s="1"/>
  <c r="BB196" i="23"/>
  <c r="BB385" i="23" s="1"/>
  <c r="BB191" i="23"/>
  <c r="BB380" i="23" s="1"/>
  <c r="BB186" i="23"/>
  <c r="BB375" i="23" s="1"/>
  <c r="BB501" i="23" s="1"/>
  <c r="BB181" i="23"/>
  <c r="BB173" i="23"/>
  <c r="BB362" i="23" s="1"/>
  <c r="BB165" i="23"/>
  <c r="BB159" i="23"/>
  <c r="BJ215" i="23"/>
  <c r="BJ211" i="23"/>
  <c r="BJ205" i="23"/>
  <c r="BJ201" i="23"/>
  <c r="BJ195" i="23"/>
  <c r="BJ384" i="23" s="1"/>
  <c r="BJ510" i="23" s="1"/>
  <c r="BJ188" i="23"/>
  <c r="BJ184" i="23"/>
  <c r="BJ177" i="23"/>
  <c r="BJ169" i="23"/>
  <c r="BJ358" i="23" s="1"/>
  <c r="BJ160" i="23"/>
  <c r="BJ11" i="23"/>
  <c r="BJ212" i="23"/>
  <c r="BJ207" i="23"/>
  <c r="BJ396" i="23" s="1"/>
  <c r="BJ522" i="23" s="1"/>
  <c r="BJ202" i="23"/>
  <c r="BJ391" i="23" s="1"/>
  <c r="BJ517" i="23" s="1"/>
  <c r="BJ196" i="23"/>
  <c r="BJ385" i="23" s="1"/>
  <c r="BJ189" i="23"/>
  <c r="BJ185" i="23"/>
  <c r="BJ374" i="23" s="1"/>
  <c r="BJ500" i="23" s="1"/>
  <c r="BJ179" i="23"/>
  <c r="BJ171" i="23"/>
  <c r="BJ163" i="23"/>
  <c r="BJ352" i="23" s="1"/>
  <c r="BJ478" i="23" s="1"/>
  <c r="BJ157" i="23"/>
  <c r="BR211" i="23"/>
  <c r="BR205" i="23"/>
  <c r="BR199" i="23"/>
  <c r="BR388" i="23" s="1"/>
  <c r="BR191" i="23"/>
  <c r="BR380" i="23" s="1"/>
  <c r="BR185" i="23"/>
  <c r="BR374" i="23" s="1"/>
  <c r="BR179" i="23"/>
  <c r="BR171" i="23"/>
  <c r="BR163" i="23"/>
  <c r="BR352" i="23" s="1"/>
  <c r="BR415" i="23" s="1"/>
  <c r="BR215" i="23"/>
  <c r="BR210" i="23"/>
  <c r="BR399" i="23" s="1"/>
  <c r="BR203" i="23"/>
  <c r="BR392" i="23" s="1"/>
  <c r="BR197" i="23"/>
  <c r="BR189" i="23"/>
  <c r="BR184" i="23"/>
  <c r="BR373" i="23" s="1"/>
  <c r="BR177" i="23"/>
  <c r="BR169" i="23"/>
  <c r="BR158" i="23"/>
  <c r="P215" i="23"/>
  <c r="P404" i="23" s="1"/>
  <c r="P467" i="23" s="1"/>
  <c r="P211" i="23"/>
  <c r="P207" i="23"/>
  <c r="P202" i="23"/>
  <c r="P391" i="23" s="1"/>
  <c r="P517" i="23" s="1"/>
  <c r="P197" i="23"/>
  <c r="P192" i="23"/>
  <c r="P381" i="23" s="1"/>
  <c r="P187" i="23"/>
  <c r="P183" i="23"/>
  <c r="P372" i="23" s="1"/>
  <c r="P175" i="23"/>
  <c r="P167" i="23"/>
  <c r="P356" i="23" s="1"/>
  <c r="P419" i="23" s="1"/>
  <c r="P160" i="23"/>
  <c r="P212" i="23"/>
  <c r="P401" i="23" s="1"/>
  <c r="P527" i="23" s="1"/>
  <c r="P208" i="23"/>
  <c r="P397" i="23" s="1"/>
  <c r="P523" i="23" s="1"/>
  <c r="P203" i="23"/>
  <c r="P392" i="23" s="1"/>
  <c r="P199" i="23"/>
  <c r="P388" i="23" s="1"/>
  <c r="P193" i="23"/>
  <c r="P188" i="23"/>
  <c r="P184" i="23"/>
  <c r="P373" i="23" s="1"/>
  <c r="P499" i="23" s="1"/>
  <c r="P177" i="23"/>
  <c r="P169" i="23"/>
  <c r="P163" i="23"/>
  <c r="P352" i="23" s="1"/>
  <c r="P415" i="23" s="1"/>
  <c r="P157" i="23"/>
  <c r="X214" i="23"/>
  <c r="X210" i="23"/>
  <c r="X205" i="23"/>
  <c r="X201" i="23"/>
  <c r="X196" i="23"/>
  <c r="X385" i="23" s="1"/>
  <c r="X511" i="23" s="1"/>
  <c r="X191" i="23"/>
  <c r="X380" i="23" s="1"/>
  <c r="X506" i="23" s="1"/>
  <c r="X186" i="23"/>
  <c r="X181" i="23"/>
  <c r="X173" i="23"/>
  <c r="X362" i="23" s="1"/>
  <c r="X488" i="23" s="1"/>
  <c r="X165" i="23"/>
  <c r="X159" i="23"/>
  <c r="X213" i="23"/>
  <c r="X209" i="23"/>
  <c r="X204" i="23"/>
  <c r="X200" i="23"/>
  <c r="X195" i="23"/>
  <c r="X189" i="23"/>
  <c r="X185" i="23"/>
  <c r="X179" i="23"/>
  <c r="X171" i="23"/>
  <c r="X164" i="23"/>
  <c r="X158" i="23"/>
  <c r="AF214" i="23"/>
  <c r="AF403" i="23" s="1"/>
  <c r="AF210" i="23"/>
  <c r="AF205" i="23"/>
  <c r="AF201" i="23"/>
  <c r="AF390" i="23" s="1"/>
  <c r="AF196" i="23"/>
  <c r="AF385" i="23" s="1"/>
  <c r="AF191" i="23"/>
  <c r="AF380" i="23" s="1"/>
  <c r="AF186" i="23"/>
  <c r="AF375" i="23" s="1"/>
  <c r="AF181" i="23"/>
  <c r="AF173" i="23"/>
  <c r="AF362" i="23" s="1"/>
  <c r="AF488" i="23" s="1"/>
  <c r="AF165" i="23"/>
  <c r="AF159" i="23"/>
  <c r="AF215" i="23"/>
  <c r="AF211" i="23"/>
  <c r="AF400" i="23" s="1"/>
  <c r="AF207" i="23"/>
  <c r="AF396" i="23" s="1"/>
  <c r="AF202" i="23"/>
  <c r="AF391" i="23" s="1"/>
  <c r="AF197" i="23"/>
  <c r="AF386" i="23" s="1"/>
  <c r="AF192" i="23"/>
  <c r="AF381" i="23" s="1"/>
  <c r="AF187" i="23"/>
  <c r="AF183" i="23"/>
  <c r="AF175" i="23"/>
  <c r="AF364" i="23" s="1"/>
  <c r="AF167" i="23"/>
  <c r="AF356" i="23" s="1"/>
  <c r="AF419" i="23" s="1"/>
  <c r="AF160" i="23"/>
  <c r="AF11" i="23"/>
  <c r="AF623" i="23" s="1"/>
  <c r="AN212" i="23"/>
  <c r="AN208" i="23"/>
  <c r="AN397" i="23" s="1"/>
  <c r="AN523" i="23" s="1"/>
  <c r="AN203" i="23"/>
  <c r="AN392" i="23" s="1"/>
  <c r="AN199" i="23"/>
  <c r="AN388" i="23" s="1"/>
  <c r="AN193" i="23"/>
  <c r="AN188" i="23"/>
  <c r="AN184" i="23"/>
  <c r="AN373" i="23" s="1"/>
  <c r="AN499" i="23" s="1"/>
  <c r="AN177" i="23"/>
  <c r="AN169" i="23"/>
  <c r="AN163" i="23"/>
  <c r="AN352" i="23" s="1"/>
  <c r="AN415" i="23" s="1"/>
  <c r="AN157" i="23"/>
  <c r="AN213" i="23"/>
  <c r="AN402" i="23" s="1"/>
  <c r="AN209" i="23"/>
  <c r="AN204" i="23"/>
  <c r="AN393" i="23" s="1"/>
  <c r="AN519" i="23" s="1"/>
  <c r="AN200" i="23"/>
  <c r="AN389" i="23" s="1"/>
  <c r="AN515" i="23" s="1"/>
  <c r="AN195" i="23"/>
  <c r="AN384" i="23" s="1"/>
  <c r="AN189" i="23"/>
  <c r="AN185" i="23"/>
  <c r="AN374" i="23" s="1"/>
  <c r="AN179" i="23"/>
  <c r="AN171" i="23"/>
  <c r="AN360" i="23" s="1"/>
  <c r="AN164" i="23"/>
  <c r="AN158" i="23"/>
  <c r="AX213" i="23"/>
  <c r="AX209" i="23"/>
  <c r="AX204" i="23"/>
  <c r="AX200" i="23"/>
  <c r="AX389" i="23" s="1"/>
  <c r="AX515" i="23" s="1"/>
  <c r="AX195" i="23"/>
  <c r="AX189" i="23"/>
  <c r="AX185" i="23"/>
  <c r="AX179" i="23"/>
  <c r="AX368" i="23" s="1"/>
  <c r="AX494" i="23" s="1"/>
  <c r="AX171" i="23"/>
  <c r="AX164" i="23"/>
  <c r="AX158" i="23"/>
  <c r="AX212" i="23"/>
  <c r="AX208" i="23"/>
  <c r="AX203" i="23"/>
  <c r="AX392" i="23" s="1"/>
  <c r="AX518" i="23" s="1"/>
  <c r="AX199" i="23"/>
  <c r="AX193" i="23"/>
  <c r="AX188" i="23"/>
  <c r="AX184" i="23"/>
  <c r="AX177" i="23"/>
  <c r="AX169" i="23"/>
  <c r="AX163" i="23"/>
  <c r="AX157" i="23"/>
  <c r="BF212" i="23"/>
  <c r="BF401" i="23" s="1"/>
  <c r="BF207" i="23"/>
  <c r="BF396" i="23" s="1"/>
  <c r="BF202" i="23"/>
  <c r="BF391" i="23" s="1"/>
  <c r="BF196" i="23"/>
  <c r="BF385" i="23" s="1"/>
  <c r="BF189" i="23"/>
  <c r="BF378" i="23" s="1"/>
  <c r="BF185" i="23"/>
  <c r="BF179" i="23"/>
  <c r="BF171" i="23"/>
  <c r="BF360" i="23" s="1"/>
  <c r="BF163" i="23"/>
  <c r="BF352" i="23" s="1"/>
  <c r="BF415" i="23" s="1"/>
  <c r="BF157" i="23"/>
  <c r="BF213" i="23"/>
  <c r="BF402" i="23" s="1"/>
  <c r="BF209" i="23"/>
  <c r="BF203" i="23"/>
  <c r="BF392" i="23" s="1"/>
  <c r="BF197" i="23"/>
  <c r="BF191" i="23"/>
  <c r="BF380" i="23" s="1"/>
  <c r="BF186" i="23"/>
  <c r="BF375" i="23" s="1"/>
  <c r="BF181" i="23"/>
  <c r="BF370" i="23" s="1"/>
  <c r="BF173" i="23"/>
  <c r="BF362" i="23" s="1"/>
  <c r="BF165" i="23"/>
  <c r="BF158" i="23"/>
  <c r="BN215" i="23"/>
  <c r="BN203" i="23"/>
  <c r="BN392" i="23" s="1"/>
  <c r="BN207" i="23"/>
  <c r="BN396" i="23" s="1"/>
  <c r="BN211" i="23"/>
  <c r="BN205" i="23"/>
  <c r="BN199" i="23"/>
  <c r="BN191" i="23"/>
  <c r="BN380" i="23" s="1"/>
  <c r="BN185" i="23"/>
  <c r="BN374" i="23" s="1"/>
  <c r="BN179" i="23"/>
  <c r="BN171" i="23"/>
  <c r="BN360" i="23" s="1"/>
  <c r="BN163" i="23"/>
  <c r="BN352" i="23" s="1"/>
  <c r="BN415" i="23" s="1"/>
  <c r="BN11" i="23"/>
  <c r="BN626" i="23" s="1"/>
  <c r="BN193" i="23"/>
  <c r="BN382" i="23" s="1"/>
  <c r="BN186" i="23"/>
  <c r="BN375" i="23" s="1"/>
  <c r="BN181" i="23"/>
  <c r="BN173" i="23"/>
  <c r="BN362" i="23" s="1"/>
  <c r="BN165" i="23"/>
  <c r="BN157" i="23"/>
  <c r="K384" i="23"/>
  <c r="K510" i="23" s="1"/>
  <c r="K392" i="23"/>
  <c r="BP377" i="23"/>
  <c r="BQ377" i="23"/>
  <c r="BK182" i="23"/>
  <c r="BK371" i="23" s="1"/>
  <c r="L182" i="23"/>
  <c r="L371" i="23" s="1"/>
  <c r="P182" i="23"/>
  <c r="P371" i="23" s="1"/>
  <c r="U182" i="23"/>
  <c r="U371" i="23" s="1"/>
  <c r="X182" i="23"/>
  <c r="X371" i="23" s="1"/>
  <c r="AC182" i="23"/>
  <c r="AC371" i="23" s="1"/>
  <c r="AF182" i="23"/>
  <c r="AF371" i="23" s="1"/>
  <c r="AJ182" i="23"/>
  <c r="AJ371" i="23" s="1"/>
  <c r="AN182" i="23"/>
  <c r="AN371" i="23" s="1"/>
  <c r="AR182" i="23"/>
  <c r="AR371" i="23" s="1"/>
  <c r="M182" i="23"/>
  <c r="M371" i="23" s="1"/>
  <c r="Q182" i="23"/>
  <c r="Q371" i="23" s="1"/>
  <c r="T182" i="23"/>
  <c r="T371" i="23" s="1"/>
  <c r="Y182" i="23"/>
  <c r="Y371" i="23" s="1"/>
  <c r="AB182" i="23"/>
  <c r="AB371" i="23" s="1"/>
  <c r="AG182" i="23"/>
  <c r="AG371" i="23" s="1"/>
  <c r="AK182" i="23"/>
  <c r="AK371" i="23" s="1"/>
  <c r="AO182" i="23"/>
  <c r="AO371" i="23" s="1"/>
  <c r="AV182" i="23"/>
  <c r="AV371" i="23" s="1"/>
  <c r="AZ182" i="23"/>
  <c r="AZ371" i="23" s="1"/>
  <c r="BB182" i="23"/>
  <c r="BB371" i="23" s="1"/>
  <c r="AT182" i="23"/>
  <c r="AT371" i="23" s="1"/>
  <c r="AX182" i="23"/>
  <c r="AX371" i="23" s="1"/>
  <c r="BD182" i="23"/>
  <c r="BD371" i="23" s="1"/>
  <c r="BI182" i="23"/>
  <c r="BI371" i="23" s="1"/>
  <c r="BN182" i="23"/>
  <c r="BN371" i="23" s="1"/>
  <c r="BR182" i="23"/>
  <c r="BR371" i="23" s="1"/>
  <c r="BF182" i="23"/>
  <c r="BF371" i="23" s="1"/>
  <c r="BM182" i="23"/>
  <c r="BM371" i="23" s="1"/>
  <c r="K182" i="23"/>
  <c r="BG166" i="23"/>
  <c r="L166" i="23"/>
  <c r="P166" i="23"/>
  <c r="U166" i="23"/>
  <c r="X166" i="23"/>
  <c r="AC166" i="23"/>
  <c r="AF166" i="23"/>
  <c r="AJ166" i="23"/>
  <c r="AN166" i="23"/>
  <c r="AR166" i="23"/>
  <c r="M166" i="23"/>
  <c r="Q166" i="23"/>
  <c r="T166" i="23"/>
  <c r="Y166" i="23"/>
  <c r="AB166" i="23"/>
  <c r="AG166" i="23"/>
  <c r="AK166" i="23"/>
  <c r="AO166" i="23"/>
  <c r="AV166" i="23"/>
  <c r="AZ166" i="23"/>
  <c r="BB166" i="23"/>
  <c r="AT166" i="23"/>
  <c r="AX166" i="23"/>
  <c r="BD166" i="23"/>
  <c r="BI166" i="23"/>
  <c r="BP166" i="23"/>
  <c r="BF166" i="23"/>
  <c r="BM166" i="23"/>
  <c r="BQ166" i="23"/>
  <c r="BO194" i="23"/>
  <c r="BG194" i="23"/>
  <c r="N194" i="23"/>
  <c r="N383" i="23" s="1"/>
  <c r="R194" i="23"/>
  <c r="R383" i="23" s="1"/>
  <c r="W194" i="23"/>
  <c r="Z194" i="23"/>
  <c r="Z383" i="23" s="1"/>
  <c r="AE194" i="23"/>
  <c r="AE383" i="23" s="1"/>
  <c r="AH194" i="23"/>
  <c r="AH383" i="23" s="1"/>
  <c r="AL194" i="23"/>
  <c r="AL383" i="23" s="1"/>
  <c r="AP194" i="23"/>
  <c r="AP383" i="23" s="1"/>
  <c r="O194" i="23"/>
  <c r="O383" i="23" s="1"/>
  <c r="S194" i="23"/>
  <c r="V194" i="23"/>
  <c r="AA194" i="23"/>
  <c r="AD194" i="23"/>
  <c r="AI194" i="23"/>
  <c r="AM194" i="23"/>
  <c r="AM383" i="23" s="1"/>
  <c r="AQ194" i="23"/>
  <c r="AQ383" i="23" s="1"/>
  <c r="AT194" i="23"/>
  <c r="AX194" i="23"/>
  <c r="BD194" i="23"/>
  <c r="BD383" i="23" s="1"/>
  <c r="AV194" i="23"/>
  <c r="AZ194" i="23"/>
  <c r="AZ383" i="23" s="1"/>
  <c r="BB194" i="23"/>
  <c r="BE194" i="23"/>
  <c r="BL194" i="23"/>
  <c r="BL383" i="23" s="1"/>
  <c r="BN194" i="23"/>
  <c r="BN383" i="23" s="1"/>
  <c r="BR194" i="23"/>
  <c r="BI194" i="23"/>
  <c r="BI383" i="23" s="1"/>
  <c r="BP194" i="23"/>
  <c r="BP383" i="23" s="1"/>
  <c r="BK168" i="23"/>
  <c r="O168" i="23"/>
  <c r="S168" i="23"/>
  <c r="S357" i="23" s="1"/>
  <c r="V168" i="23"/>
  <c r="AA168" i="23"/>
  <c r="AA357" i="23" s="1"/>
  <c r="AD168" i="23"/>
  <c r="AD357" i="23" s="1"/>
  <c r="AI168" i="23"/>
  <c r="AM168" i="23"/>
  <c r="AQ168" i="23"/>
  <c r="AQ357" i="23" s="1"/>
  <c r="AS168" i="23"/>
  <c r="M168" i="23"/>
  <c r="M357" i="23" s="1"/>
  <c r="Q168" i="23"/>
  <c r="Q357" i="23" s="1"/>
  <c r="T168" i="23"/>
  <c r="T357" i="23" s="1"/>
  <c r="Y168" i="23"/>
  <c r="Y357" i="23" s="1"/>
  <c r="AB168" i="23"/>
  <c r="AG168" i="23"/>
  <c r="AK168" i="23"/>
  <c r="AK357" i="23" s="1"/>
  <c r="AO168" i="23"/>
  <c r="AO357" i="23" s="1"/>
  <c r="AV168" i="23"/>
  <c r="AZ168" i="23"/>
  <c r="BB168" i="23"/>
  <c r="BB357" i="23" s="1"/>
  <c r="AT168" i="23"/>
  <c r="AT357" i="23" s="1"/>
  <c r="AX168" i="23"/>
  <c r="AX357" i="23" s="1"/>
  <c r="BD168" i="23"/>
  <c r="BD357" i="23" s="1"/>
  <c r="BI168" i="23"/>
  <c r="BI357" i="23" s="1"/>
  <c r="BE168" i="23"/>
  <c r="BL168" i="23"/>
  <c r="BL357" i="23" s="1"/>
  <c r="BO182" i="23"/>
  <c r="BO371" i="23" s="1"/>
  <c r="BG182" i="23"/>
  <c r="O182" i="23"/>
  <c r="O371" i="23" s="1"/>
  <c r="S182" i="23"/>
  <c r="S371" i="23" s="1"/>
  <c r="V182" i="23"/>
  <c r="V371" i="23" s="1"/>
  <c r="AA182" i="23"/>
  <c r="AA371" i="23" s="1"/>
  <c r="AD182" i="23"/>
  <c r="AD371" i="23" s="1"/>
  <c r="AI182" i="23"/>
  <c r="AM182" i="23"/>
  <c r="AM371" i="23" s="1"/>
  <c r="AQ182" i="23"/>
  <c r="AQ371" i="23" s="1"/>
  <c r="AS182" i="23"/>
  <c r="AS371" i="23" s="1"/>
  <c r="N182" i="23"/>
  <c r="N371" i="23" s="1"/>
  <c r="R182" i="23"/>
  <c r="R371" i="23" s="1"/>
  <c r="W182" i="23"/>
  <c r="Z182" i="23"/>
  <c r="Z371" i="23" s="1"/>
  <c r="AE182" i="23"/>
  <c r="AE371" i="23" s="1"/>
  <c r="AH182" i="23"/>
  <c r="AH371" i="23" s="1"/>
  <c r="AL182" i="23"/>
  <c r="AL371" i="23" s="1"/>
  <c r="AP182" i="23"/>
  <c r="AP371" i="23" s="1"/>
  <c r="AW182" i="23"/>
  <c r="AW371" i="23" s="1"/>
  <c r="BA182" i="23"/>
  <c r="BA371" i="23" s="1"/>
  <c r="BC182" i="23"/>
  <c r="BC371" i="23" s="1"/>
  <c r="AU182" i="23"/>
  <c r="AY182" i="23"/>
  <c r="AY371" i="23" s="1"/>
  <c r="BH182" i="23"/>
  <c r="BJ182" i="23"/>
  <c r="BJ371" i="23" s="1"/>
  <c r="BQ182" i="23"/>
  <c r="BQ371" i="23" s="1"/>
  <c r="BE182" i="23"/>
  <c r="BE371" i="23" s="1"/>
  <c r="BL182" i="23"/>
  <c r="BL371" i="23" s="1"/>
  <c r="BP182" i="23"/>
  <c r="BP371" i="23" s="1"/>
  <c r="BK166" i="23"/>
  <c r="BO166" i="23"/>
  <c r="O166" i="23"/>
  <c r="S166" i="23"/>
  <c r="V166" i="23"/>
  <c r="AA166" i="23"/>
  <c r="AD166" i="23"/>
  <c r="AI166" i="23"/>
  <c r="AM166" i="23"/>
  <c r="AQ166" i="23"/>
  <c r="AS166" i="23"/>
  <c r="N166" i="23"/>
  <c r="R166" i="23"/>
  <c r="W166" i="23"/>
  <c r="Z166" i="23"/>
  <c r="AE166" i="23"/>
  <c r="AH166" i="23"/>
  <c r="AL166" i="23"/>
  <c r="AP166" i="23"/>
  <c r="AW166" i="23"/>
  <c r="BA166" i="23"/>
  <c r="BC166" i="23"/>
  <c r="AU166" i="23"/>
  <c r="AY166" i="23"/>
  <c r="BH166" i="23"/>
  <c r="BJ166" i="23"/>
  <c r="BE166" i="23"/>
  <c r="BL166" i="23"/>
  <c r="BN166" i="23"/>
  <c r="BR166" i="23"/>
  <c r="BK194" i="23"/>
  <c r="M194" i="23"/>
  <c r="M383" i="23" s="1"/>
  <c r="Q194" i="23"/>
  <c r="Q383" i="23" s="1"/>
  <c r="T194" i="23"/>
  <c r="T383" i="23" s="1"/>
  <c r="Y194" i="23"/>
  <c r="Y383" i="23" s="1"/>
  <c r="AB194" i="23"/>
  <c r="AG194" i="23"/>
  <c r="AG383" i="23" s="1"/>
  <c r="AK194" i="23"/>
  <c r="AK383" i="23" s="1"/>
  <c r="AO194" i="23"/>
  <c r="AO383" i="23" s="1"/>
  <c r="L194" i="23"/>
  <c r="L383" i="23" s="1"/>
  <c r="L509" i="23" s="1"/>
  <c r="P194" i="23"/>
  <c r="U194" i="23"/>
  <c r="U383" i="23" s="1"/>
  <c r="X194" i="23"/>
  <c r="AC194" i="23"/>
  <c r="AF194" i="23"/>
  <c r="AF383" i="23" s="1"/>
  <c r="AJ194" i="23"/>
  <c r="AN194" i="23"/>
  <c r="AR194" i="23"/>
  <c r="AR383" i="23" s="1"/>
  <c r="AU194" i="23"/>
  <c r="AY194" i="23"/>
  <c r="AY383" i="23" s="1"/>
  <c r="AS194" i="23"/>
  <c r="AS383" i="23" s="1"/>
  <c r="AW194" i="23"/>
  <c r="AW383" i="23" s="1"/>
  <c r="BA194" i="23"/>
  <c r="BC194" i="23"/>
  <c r="BC383" i="23" s="1"/>
  <c r="BF194" i="23"/>
  <c r="BM194" i="23"/>
  <c r="BM383" i="23" s="1"/>
  <c r="BQ194" i="23"/>
  <c r="BQ383" i="23" s="1"/>
  <c r="BH194" i="23"/>
  <c r="BH383" i="23" s="1"/>
  <c r="BH509" i="23" s="1"/>
  <c r="BJ194" i="23"/>
  <c r="BJ383" i="23" s="1"/>
  <c r="BO168" i="23"/>
  <c r="BO357" i="23" s="1"/>
  <c r="BO483" i="23" s="1"/>
  <c r="L168" i="23"/>
  <c r="L357" i="23" s="1"/>
  <c r="L483" i="23" s="1"/>
  <c r="P168" i="23"/>
  <c r="P357" i="23" s="1"/>
  <c r="U168" i="23"/>
  <c r="X168" i="23"/>
  <c r="X357" i="23" s="1"/>
  <c r="X483" i="23" s="1"/>
  <c r="AC168" i="23"/>
  <c r="AF168" i="23"/>
  <c r="AF357" i="23" s="1"/>
  <c r="AJ168" i="23"/>
  <c r="AN168" i="23"/>
  <c r="AR168" i="23"/>
  <c r="AR357" i="23" s="1"/>
  <c r="BG168" i="23"/>
  <c r="N168" i="23"/>
  <c r="N357" i="23" s="1"/>
  <c r="R168" i="23"/>
  <c r="W168" i="23"/>
  <c r="Z168" i="23"/>
  <c r="Z357" i="23" s="1"/>
  <c r="AE168" i="23"/>
  <c r="AE357" i="23" s="1"/>
  <c r="AH168" i="23"/>
  <c r="AH357" i="23" s="1"/>
  <c r="AL168" i="23"/>
  <c r="AL357" i="23" s="1"/>
  <c r="AP168" i="23"/>
  <c r="AP357" i="23" s="1"/>
  <c r="AW168" i="23"/>
  <c r="AW357" i="23" s="1"/>
  <c r="BA168" i="23"/>
  <c r="BA357" i="23" s="1"/>
  <c r="BC168" i="23"/>
  <c r="BC357" i="23" s="1"/>
  <c r="AU168" i="23"/>
  <c r="AY168" i="23"/>
  <c r="AY357" i="23" s="1"/>
  <c r="BH168" i="23"/>
  <c r="BJ168" i="23"/>
  <c r="BJ357" i="23" s="1"/>
  <c r="BF168" i="23"/>
  <c r="BF357" i="23" s="1"/>
  <c r="BM168" i="23"/>
  <c r="M198" i="23"/>
  <c r="Q198" i="23"/>
  <c r="T198" i="23"/>
  <c r="Y198" i="23"/>
  <c r="BO198" i="23"/>
  <c r="L198" i="23"/>
  <c r="P198" i="23"/>
  <c r="P387" i="23" s="1"/>
  <c r="U198" i="23"/>
  <c r="U387" i="23" s="1"/>
  <c r="X198" i="23"/>
  <c r="AB198" i="23"/>
  <c r="AG198" i="23"/>
  <c r="AG387" i="23" s="1"/>
  <c r="AM198" i="23"/>
  <c r="AM387" i="23" s="1"/>
  <c r="AO198" i="23"/>
  <c r="AO387" i="23" s="1"/>
  <c r="AQ198" i="23"/>
  <c r="AS198" i="23"/>
  <c r="AS387" i="23" s="1"/>
  <c r="AD198" i="23"/>
  <c r="AI198" i="23"/>
  <c r="AI387" i="23" s="1"/>
  <c r="AK198" i="23"/>
  <c r="AT198" i="23"/>
  <c r="AX198" i="23"/>
  <c r="BA198" i="23"/>
  <c r="BC198" i="23"/>
  <c r="BC387" i="23" s="1"/>
  <c r="AW198" i="23"/>
  <c r="AW387" i="23" s="1"/>
  <c r="BD198" i="23"/>
  <c r="BD387" i="23" s="1"/>
  <c r="BF198" i="23"/>
  <c r="BJ198" i="23"/>
  <c r="BL198" i="23"/>
  <c r="BL387" i="23" s="1"/>
  <c r="BP198" i="23"/>
  <c r="BQ198" i="23"/>
  <c r="BQ387" i="23" s="1"/>
  <c r="BG180" i="23"/>
  <c r="N180" i="23"/>
  <c r="N369" i="23" s="1"/>
  <c r="R180" i="23"/>
  <c r="W180" i="23"/>
  <c r="Z180" i="23"/>
  <c r="BK180" i="23"/>
  <c r="O180" i="23"/>
  <c r="S180" i="23"/>
  <c r="V180" i="23"/>
  <c r="AB180" i="23"/>
  <c r="AG180" i="23"/>
  <c r="AG369" i="23" s="1"/>
  <c r="AM180" i="23"/>
  <c r="AO180" i="23"/>
  <c r="AQ180" i="23"/>
  <c r="AS180" i="23"/>
  <c r="AC180" i="23"/>
  <c r="AF180" i="23"/>
  <c r="AJ180" i="23"/>
  <c r="AJ369" i="23" s="1"/>
  <c r="AJ495" i="23" s="1"/>
  <c r="AL180" i="23"/>
  <c r="AU180" i="23"/>
  <c r="AZ180" i="23"/>
  <c r="BB180" i="23"/>
  <c r="BB369" i="23" s="1"/>
  <c r="AV180" i="23"/>
  <c r="AY180" i="23"/>
  <c r="BE180" i="23"/>
  <c r="BI180" i="23"/>
  <c r="BH180" i="23"/>
  <c r="BH369" i="23" s="1"/>
  <c r="BH495" i="23" s="1"/>
  <c r="BM180" i="23"/>
  <c r="BN180" i="23"/>
  <c r="BR180" i="23"/>
  <c r="M176" i="23"/>
  <c r="Q176" i="23"/>
  <c r="Q365" i="23" s="1"/>
  <c r="T176" i="23"/>
  <c r="Y176" i="23"/>
  <c r="Y365" i="23" s="1"/>
  <c r="BK176" i="23"/>
  <c r="L176" i="23"/>
  <c r="P176" i="23"/>
  <c r="P365" i="23" s="1"/>
  <c r="U176" i="23"/>
  <c r="X176" i="23"/>
  <c r="AE176" i="23"/>
  <c r="AH176" i="23"/>
  <c r="AN176" i="23"/>
  <c r="AP176" i="23"/>
  <c r="AR176" i="23"/>
  <c r="AA176" i="23"/>
  <c r="AD176" i="23"/>
  <c r="AI176" i="23"/>
  <c r="AK176" i="23"/>
  <c r="AT176" i="23"/>
  <c r="AT365" i="23" s="1"/>
  <c r="AX176" i="23"/>
  <c r="AX365" i="23" s="1"/>
  <c r="BA176" i="23"/>
  <c r="BA365" i="23" s="1"/>
  <c r="BC176" i="23"/>
  <c r="AW176" i="23"/>
  <c r="BD176" i="23"/>
  <c r="BD365" i="23" s="1"/>
  <c r="BF176" i="23"/>
  <c r="BF365" i="23" s="1"/>
  <c r="BJ176" i="23"/>
  <c r="BJ365" i="23" s="1"/>
  <c r="BL176" i="23"/>
  <c r="BP176" i="23"/>
  <c r="BP365" i="23" s="1"/>
  <c r="BQ176" i="23"/>
  <c r="BQ365" i="23" s="1"/>
  <c r="K176" i="23"/>
  <c r="K365" i="23" s="1"/>
  <c r="K491" i="23" s="1"/>
  <c r="M172" i="23"/>
  <c r="Q172" i="23"/>
  <c r="T172" i="23"/>
  <c r="T361" i="23" s="1"/>
  <c r="Y172" i="23"/>
  <c r="Y361" i="23" s="1"/>
  <c r="BK172" i="23"/>
  <c r="L172" i="23"/>
  <c r="L361" i="23" s="1"/>
  <c r="P172" i="23"/>
  <c r="U172" i="23"/>
  <c r="X172" i="23"/>
  <c r="AE172" i="23"/>
  <c r="AH172" i="23"/>
  <c r="AN172" i="23"/>
  <c r="AP172" i="23"/>
  <c r="AP361" i="23" s="1"/>
  <c r="AR172" i="23"/>
  <c r="AA172" i="23"/>
  <c r="AD172" i="23"/>
  <c r="AI172" i="23"/>
  <c r="AK172" i="23"/>
  <c r="AT172" i="23"/>
  <c r="AX172" i="23"/>
  <c r="BA172" i="23"/>
  <c r="BC172" i="23"/>
  <c r="AW172" i="23"/>
  <c r="AW361" i="23" s="1"/>
  <c r="BD172" i="23"/>
  <c r="BF172" i="23"/>
  <c r="BJ172" i="23"/>
  <c r="BL172" i="23"/>
  <c r="BL361" i="23" s="1"/>
  <c r="BP172" i="23"/>
  <c r="BN172" i="23"/>
  <c r="BN361" i="23" s="1"/>
  <c r="BR172" i="23"/>
  <c r="M162" i="23"/>
  <c r="M351" i="23" s="1"/>
  <c r="M414" i="23" s="1"/>
  <c r="Q162" i="23"/>
  <c r="T162" i="23"/>
  <c r="T351" i="23" s="1"/>
  <c r="T414" i="23" s="1"/>
  <c r="Y162" i="23"/>
  <c r="BK162" i="23"/>
  <c r="L162" i="23"/>
  <c r="L351" i="23" s="1"/>
  <c r="L414" i="23" s="1"/>
  <c r="P162" i="23"/>
  <c r="U162" i="23"/>
  <c r="X162" i="23"/>
  <c r="X351" i="23" s="1"/>
  <c r="X414" i="23" s="1"/>
  <c r="AE162" i="23"/>
  <c r="AE351" i="23" s="1"/>
  <c r="AE414" i="23" s="1"/>
  <c r="AH162" i="23"/>
  <c r="AN162" i="23"/>
  <c r="AP162" i="23"/>
  <c r="AP351" i="23" s="1"/>
  <c r="AP414" i="23" s="1"/>
  <c r="AR162" i="23"/>
  <c r="AA162" i="23"/>
  <c r="AD162" i="23"/>
  <c r="AI162" i="23"/>
  <c r="AK162" i="23"/>
  <c r="AT162" i="23"/>
  <c r="AT351" i="23" s="1"/>
  <c r="AT414" i="23" s="1"/>
  <c r="AX162" i="23"/>
  <c r="AX351" i="23" s="1"/>
  <c r="AX414" i="23" s="1"/>
  <c r="BA162" i="23"/>
  <c r="BA351" i="23" s="1"/>
  <c r="BA414" i="23" s="1"/>
  <c r="BC162" i="23"/>
  <c r="AW162" i="23"/>
  <c r="BD162" i="23"/>
  <c r="BD351" i="23" s="1"/>
  <c r="BD414" i="23" s="1"/>
  <c r="BF162" i="23"/>
  <c r="BJ162" i="23"/>
  <c r="BJ351" i="23" s="1"/>
  <c r="BJ414" i="23" s="1"/>
  <c r="BL162" i="23"/>
  <c r="BP162" i="23"/>
  <c r="BP351" i="23" s="1"/>
  <c r="BP414" i="23" s="1"/>
  <c r="BQ162" i="23"/>
  <c r="BK206" i="23"/>
  <c r="BK395" i="23" s="1"/>
  <c r="M206" i="23"/>
  <c r="M395" i="23" s="1"/>
  <c r="Q206" i="23"/>
  <c r="Q395" i="23" s="1"/>
  <c r="T206" i="23"/>
  <c r="T395" i="23" s="1"/>
  <c r="Y206" i="23"/>
  <c r="Y395" i="23" s="1"/>
  <c r="BO206" i="23"/>
  <c r="BO395" i="23" s="1"/>
  <c r="O206" i="23"/>
  <c r="O395" i="23" s="1"/>
  <c r="S206" i="23"/>
  <c r="S395" i="23" s="1"/>
  <c r="V206" i="23"/>
  <c r="V395" i="23" s="1"/>
  <c r="AA206" i="23"/>
  <c r="AA395" i="23" s="1"/>
  <c r="AE206" i="23"/>
  <c r="AE395" i="23" s="1"/>
  <c r="AH206" i="23"/>
  <c r="AH395" i="23" s="1"/>
  <c r="AN206" i="23"/>
  <c r="AN395" i="23" s="1"/>
  <c r="AP206" i="23"/>
  <c r="AP395" i="23" s="1"/>
  <c r="AR206" i="23"/>
  <c r="AR395" i="23" s="1"/>
  <c r="AC206" i="23"/>
  <c r="AC395" i="23" s="1"/>
  <c r="AF206" i="23"/>
  <c r="AF395" i="23" s="1"/>
  <c r="AJ206" i="23"/>
  <c r="AL206" i="23"/>
  <c r="AL395" i="23" s="1"/>
  <c r="AU206" i="23"/>
  <c r="AZ206" i="23"/>
  <c r="AZ395" i="23" s="1"/>
  <c r="BB206" i="23"/>
  <c r="BB395" i="23" s="1"/>
  <c r="AV206" i="23"/>
  <c r="AY206" i="23"/>
  <c r="AY395" i="23" s="1"/>
  <c r="BE206" i="23"/>
  <c r="BE395" i="23" s="1"/>
  <c r="BI206" i="23"/>
  <c r="BI395" i="23" s="1"/>
  <c r="BI521" i="23" s="1"/>
  <c r="BH206" i="23"/>
  <c r="BH395" i="23" s="1"/>
  <c r="BH521" i="23" s="1"/>
  <c r="BM206" i="23"/>
  <c r="BM395" i="23" s="1"/>
  <c r="BN206" i="23"/>
  <c r="BN395" i="23" s="1"/>
  <c r="BR206" i="23"/>
  <c r="BR395" i="23" s="1"/>
  <c r="M190" i="23"/>
  <c r="M379" i="23" s="1"/>
  <c r="Q190" i="23"/>
  <c r="T190" i="23"/>
  <c r="Y190" i="23"/>
  <c r="Y379" i="23" s="1"/>
  <c r="BK190" i="23"/>
  <c r="BK379" i="23" s="1"/>
  <c r="L190" i="23"/>
  <c r="P190" i="23"/>
  <c r="P379" i="23" s="1"/>
  <c r="U190" i="23"/>
  <c r="U379" i="23" s="1"/>
  <c r="X190" i="23"/>
  <c r="X379" i="23" s="1"/>
  <c r="AE190" i="23"/>
  <c r="AE379" i="23" s="1"/>
  <c r="AH190" i="23"/>
  <c r="AN190" i="23"/>
  <c r="AN379" i="23" s="1"/>
  <c r="AP190" i="23"/>
  <c r="AP379" i="23" s="1"/>
  <c r="AR190" i="23"/>
  <c r="AR379" i="23" s="1"/>
  <c r="AA190" i="23"/>
  <c r="AD190" i="23"/>
  <c r="AD379" i="23" s="1"/>
  <c r="AI190" i="23"/>
  <c r="AK190" i="23"/>
  <c r="AK379" i="23" s="1"/>
  <c r="AT190" i="23"/>
  <c r="AT379" i="23" s="1"/>
  <c r="AX190" i="23"/>
  <c r="BA190" i="23"/>
  <c r="BA379" i="23" s="1"/>
  <c r="BC190" i="23"/>
  <c r="AW190" i="23"/>
  <c r="BD190" i="23"/>
  <c r="BD379" i="23" s="1"/>
  <c r="BF190" i="23"/>
  <c r="BJ190" i="23"/>
  <c r="BJ379" i="23" s="1"/>
  <c r="BL190" i="23"/>
  <c r="BP190" i="23"/>
  <c r="BP379" i="23" s="1"/>
  <c r="BQ190" i="23"/>
  <c r="BQ379" i="23" s="1"/>
  <c r="BK178" i="23"/>
  <c r="M178" i="23"/>
  <c r="M367" i="23" s="1"/>
  <c r="Q178" i="23"/>
  <c r="T178" i="23"/>
  <c r="Y178" i="23"/>
  <c r="Y367" i="23" s="1"/>
  <c r="BO178" i="23"/>
  <c r="O178" i="23"/>
  <c r="S178" i="23"/>
  <c r="V178" i="23"/>
  <c r="AB178" i="23"/>
  <c r="AG178" i="23"/>
  <c r="AM178" i="23"/>
  <c r="AO178" i="23"/>
  <c r="AQ178" i="23"/>
  <c r="AS178" i="23"/>
  <c r="AC178" i="23"/>
  <c r="AF178" i="23"/>
  <c r="AF367" i="23" s="1"/>
  <c r="AJ178" i="23"/>
  <c r="AL178" i="23"/>
  <c r="AL540" i="23" s="1"/>
  <c r="AU178" i="23"/>
  <c r="AZ178" i="23"/>
  <c r="BB178" i="23"/>
  <c r="AV178" i="23"/>
  <c r="AV540" i="23" s="1"/>
  <c r="AY178" i="23"/>
  <c r="BE178" i="23"/>
  <c r="BI178" i="23"/>
  <c r="BH178" i="23"/>
  <c r="BH540" i="23" s="1"/>
  <c r="BM178" i="23"/>
  <c r="BN178" i="23"/>
  <c r="BR178" i="23"/>
  <c r="BR367" i="23" s="1"/>
  <c r="BG174" i="23"/>
  <c r="N174" i="23"/>
  <c r="N363" i="23" s="1"/>
  <c r="R174" i="23"/>
  <c r="R363" i="23" s="1"/>
  <c r="W174" i="23"/>
  <c r="Z174" i="23"/>
  <c r="Z363" i="23" s="1"/>
  <c r="L174" i="23"/>
  <c r="L363" i="23" s="1"/>
  <c r="P174" i="23"/>
  <c r="P363" i="23" s="1"/>
  <c r="U174" i="23"/>
  <c r="U363" i="23" s="1"/>
  <c r="X174" i="23"/>
  <c r="X363" i="23" s="1"/>
  <c r="AE174" i="23"/>
  <c r="AE363" i="23" s="1"/>
  <c r="AH174" i="23"/>
  <c r="AH363" i="23" s="1"/>
  <c r="AN174" i="23"/>
  <c r="AN363" i="23" s="1"/>
  <c r="AP174" i="23"/>
  <c r="AP363" i="23" s="1"/>
  <c r="AR174" i="23"/>
  <c r="AR363" i="23" s="1"/>
  <c r="AA174" i="23"/>
  <c r="AA363" i="23" s="1"/>
  <c r="AD174" i="23"/>
  <c r="AD363" i="23" s="1"/>
  <c r="AI174" i="23"/>
  <c r="AK174" i="23"/>
  <c r="AK363" i="23" s="1"/>
  <c r="AT174" i="23"/>
  <c r="AT363" i="23" s="1"/>
  <c r="AX174" i="23"/>
  <c r="AX363" i="23" s="1"/>
  <c r="BA174" i="23"/>
  <c r="BA363" i="23" s="1"/>
  <c r="BC174" i="23"/>
  <c r="BC363" i="23" s="1"/>
  <c r="AW174" i="23"/>
  <c r="AW363" i="23" s="1"/>
  <c r="BD174" i="23"/>
  <c r="BD363" i="23" s="1"/>
  <c r="BF174" i="23"/>
  <c r="BF363" i="23" s="1"/>
  <c r="BJ174" i="23"/>
  <c r="BJ363" i="23" s="1"/>
  <c r="BL174" i="23"/>
  <c r="BL363" i="23" s="1"/>
  <c r="BP174" i="23"/>
  <c r="BP363" i="23" s="1"/>
  <c r="BQ174" i="23"/>
  <c r="BQ363" i="23" s="1"/>
  <c r="BK170" i="23"/>
  <c r="BK359" i="23" s="1"/>
  <c r="M170" i="23"/>
  <c r="M359" i="23" s="1"/>
  <c r="Q170" i="23"/>
  <c r="Q359" i="23" s="1"/>
  <c r="T170" i="23"/>
  <c r="T359" i="23" s="1"/>
  <c r="Y170" i="23"/>
  <c r="Y359" i="23" s="1"/>
  <c r="BO170" i="23"/>
  <c r="BO359" i="23" s="1"/>
  <c r="O170" i="23"/>
  <c r="O359" i="23" s="1"/>
  <c r="S170" i="23"/>
  <c r="S359" i="23" s="1"/>
  <c r="V170" i="23"/>
  <c r="V359" i="23" s="1"/>
  <c r="AB170" i="23"/>
  <c r="AB359" i="23" s="1"/>
  <c r="AG170" i="23"/>
  <c r="AG359" i="23" s="1"/>
  <c r="AM170" i="23"/>
  <c r="AM359" i="23" s="1"/>
  <c r="AO170" i="23"/>
  <c r="AO359" i="23" s="1"/>
  <c r="AQ170" i="23"/>
  <c r="AQ359" i="23" s="1"/>
  <c r="AS170" i="23"/>
  <c r="AS359" i="23" s="1"/>
  <c r="AC170" i="23"/>
  <c r="AC359" i="23" s="1"/>
  <c r="AF170" i="23"/>
  <c r="AF359" i="23" s="1"/>
  <c r="AJ170" i="23"/>
  <c r="AJ359" i="23" s="1"/>
  <c r="AL170" i="23"/>
  <c r="AL359" i="23" s="1"/>
  <c r="AU170" i="23"/>
  <c r="AZ170" i="23"/>
  <c r="AZ359" i="23" s="1"/>
  <c r="BB170" i="23"/>
  <c r="BB359" i="23" s="1"/>
  <c r="AV170" i="23"/>
  <c r="AV359" i="23" s="1"/>
  <c r="AY170" i="23"/>
  <c r="AY359" i="23" s="1"/>
  <c r="BE170" i="23"/>
  <c r="BE359" i="23" s="1"/>
  <c r="BI170" i="23"/>
  <c r="BI359" i="23" s="1"/>
  <c r="BH170" i="23"/>
  <c r="BM170" i="23"/>
  <c r="BM359" i="23" s="1"/>
  <c r="BN170" i="23"/>
  <c r="BN359" i="23" s="1"/>
  <c r="BR170" i="23"/>
  <c r="BR359" i="23" s="1"/>
  <c r="K367" i="23"/>
  <c r="K493" i="23" s="1"/>
  <c r="K399" i="23"/>
  <c r="K462" i="23" s="1"/>
  <c r="BG198" i="23"/>
  <c r="N198" i="23"/>
  <c r="N387" i="23" s="1"/>
  <c r="R198" i="23"/>
  <c r="R387" i="23" s="1"/>
  <c r="W198" i="23"/>
  <c r="Z198" i="23"/>
  <c r="Z387" i="23" s="1"/>
  <c r="BK198" i="23"/>
  <c r="O198" i="23"/>
  <c r="O387" i="23" s="1"/>
  <c r="S198" i="23"/>
  <c r="V198" i="23"/>
  <c r="V387" i="23" s="1"/>
  <c r="AA198" i="23"/>
  <c r="AE198" i="23"/>
  <c r="AH198" i="23"/>
  <c r="AH387" i="23" s="1"/>
  <c r="AN198" i="23"/>
  <c r="AN387" i="23" s="1"/>
  <c r="AP198" i="23"/>
  <c r="AR198" i="23"/>
  <c r="AR387" i="23" s="1"/>
  <c r="AC198" i="23"/>
  <c r="AF198" i="23"/>
  <c r="AJ198" i="23"/>
  <c r="AL198" i="23"/>
  <c r="AU198" i="23"/>
  <c r="AZ198" i="23"/>
  <c r="AZ387" i="23" s="1"/>
  <c r="BB198" i="23"/>
  <c r="AV198" i="23"/>
  <c r="AY198" i="23"/>
  <c r="BE198" i="23"/>
  <c r="BE387" i="23" s="1"/>
  <c r="BI198" i="23"/>
  <c r="BI387" i="23" s="1"/>
  <c r="BH198" i="23"/>
  <c r="BM198" i="23"/>
  <c r="BN198" i="23"/>
  <c r="BN387" i="23" s="1"/>
  <c r="BR198" i="23"/>
  <c r="BR387" i="23" s="1"/>
  <c r="M180" i="23"/>
  <c r="Q180" i="23"/>
  <c r="T180" i="23"/>
  <c r="T369" i="23" s="1"/>
  <c r="Y180" i="23"/>
  <c r="BO180" i="23"/>
  <c r="BO369" i="23" s="1"/>
  <c r="L180" i="23"/>
  <c r="P180" i="23"/>
  <c r="U180" i="23"/>
  <c r="X180" i="23"/>
  <c r="AE180" i="23"/>
  <c r="AE369" i="23" s="1"/>
  <c r="AH180" i="23"/>
  <c r="AH369" i="23" s="1"/>
  <c r="AN180" i="23"/>
  <c r="AP180" i="23"/>
  <c r="AR180" i="23"/>
  <c r="AA180" i="23"/>
  <c r="AA369" i="23" s="1"/>
  <c r="AD180" i="23"/>
  <c r="AD369" i="23" s="1"/>
  <c r="AI180" i="23"/>
  <c r="AK180" i="23"/>
  <c r="AT180" i="23"/>
  <c r="AT369" i="23" s="1"/>
  <c r="AX180" i="23"/>
  <c r="BA180" i="23"/>
  <c r="BA369" i="23" s="1"/>
  <c r="BC180" i="23"/>
  <c r="BC369" i="23" s="1"/>
  <c r="AW180" i="23"/>
  <c r="AW369" i="23" s="1"/>
  <c r="BD180" i="23"/>
  <c r="BF180" i="23"/>
  <c r="BJ180" i="23"/>
  <c r="BL180" i="23"/>
  <c r="BP180" i="23"/>
  <c r="BQ180" i="23"/>
  <c r="BO176" i="23"/>
  <c r="BO365" i="23" s="1"/>
  <c r="N176" i="23"/>
  <c r="R176" i="23"/>
  <c r="W176" i="23"/>
  <c r="Z176" i="23"/>
  <c r="BG176" i="23"/>
  <c r="O176" i="23"/>
  <c r="S176" i="23"/>
  <c r="S365" i="23" s="1"/>
  <c r="V176" i="23"/>
  <c r="V365" i="23" s="1"/>
  <c r="AB176" i="23"/>
  <c r="AG176" i="23"/>
  <c r="AG365" i="23" s="1"/>
  <c r="AM176" i="23"/>
  <c r="AO176" i="23"/>
  <c r="AO365" i="23" s="1"/>
  <c r="AQ176" i="23"/>
  <c r="AS176" i="23"/>
  <c r="AC176" i="23"/>
  <c r="AF176" i="23"/>
  <c r="AF365" i="23" s="1"/>
  <c r="AJ176" i="23"/>
  <c r="AL176" i="23"/>
  <c r="AL365" i="23" s="1"/>
  <c r="AU176" i="23"/>
  <c r="AZ176" i="23"/>
  <c r="AZ365" i="23" s="1"/>
  <c r="BB176" i="23"/>
  <c r="AV176" i="23"/>
  <c r="AY176" i="23"/>
  <c r="AY365" i="23" s="1"/>
  <c r="BE176" i="23"/>
  <c r="BI176" i="23"/>
  <c r="BI365" i="23" s="1"/>
  <c r="BH176" i="23"/>
  <c r="BM176" i="23"/>
  <c r="BN176" i="23"/>
  <c r="BN365" i="23" s="1"/>
  <c r="BR176" i="23"/>
  <c r="BO172" i="23"/>
  <c r="N172" i="23"/>
  <c r="R172" i="23"/>
  <c r="W172" i="23"/>
  <c r="Z172" i="23"/>
  <c r="BG172" i="23"/>
  <c r="O172" i="23"/>
  <c r="O361" i="23" s="1"/>
  <c r="S172" i="23"/>
  <c r="V172" i="23"/>
  <c r="AB172" i="23"/>
  <c r="AB361" i="23" s="1"/>
  <c r="AG172" i="23"/>
  <c r="AG361" i="23" s="1"/>
  <c r="AM172" i="23"/>
  <c r="AM361" i="23" s="1"/>
  <c r="AO172" i="23"/>
  <c r="AQ172" i="23"/>
  <c r="AS172" i="23"/>
  <c r="AS361" i="23" s="1"/>
  <c r="AC172" i="23"/>
  <c r="AF172" i="23"/>
  <c r="AJ172" i="23"/>
  <c r="AL172" i="23"/>
  <c r="AU172" i="23"/>
  <c r="AZ172" i="23"/>
  <c r="BB172" i="23"/>
  <c r="BB361" i="23" s="1"/>
  <c r="AV172" i="23"/>
  <c r="AY172" i="23"/>
  <c r="BE172" i="23"/>
  <c r="BE361" i="23" s="1"/>
  <c r="BI172" i="23"/>
  <c r="BH172" i="23"/>
  <c r="BM172" i="23"/>
  <c r="K172" i="23"/>
  <c r="K542" i="23" s="1"/>
  <c r="BQ172" i="23"/>
  <c r="BQ361" i="23" s="1"/>
  <c r="BO162" i="23"/>
  <c r="N162" i="23"/>
  <c r="R162" i="23"/>
  <c r="W162" i="23"/>
  <c r="Z162" i="23"/>
  <c r="BG162" i="23"/>
  <c r="O162" i="23"/>
  <c r="S162" i="23"/>
  <c r="V162" i="23"/>
  <c r="AB162" i="23"/>
  <c r="AG162" i="23"/>
  <c r="AM162" i="23"/>
  <c r="AO162" i="23"/>
  <c r="AQ162" i="23"/>
  <c r="AS162" i="23"/>
  <c r="AC162" i="23"/>
  <c r="AF162" i="23"/>
  <c r="AJ162" i="23"/>
  <c r="AL162" i="23"/>
  <c r="AU162" i="23"/>
  <c r="AZ162" i="23"/>
  <c r="BB162" i="23"/>
  <c r="AV162" i="23"/>
  <c r="AY162" i="23"/>
  <c r="BE162" i="23"/>
  <c r="BI162" i="23"/>
  <c r="BH162" i="23"/>
  <c r="BM162" i="23"/>
  <c r="BN162" i="23"/>
  <c r="BR162" i="23"/>
  <c r="K385" i="23"/>
  <c r="K511" i="23" s="1"/>
  <c r="BG206" i="23"/>
  <c r="N206" i="23"/>
  <c r="N395" i="23" s="1"/>
  <c r="R206" i="23"/>
  <c r="R395" i="23" s="1"/>
  <c r="W206" i="23"/>
  <c r="Z206" i="23"/>
  <c r="Z395" i="23" s="1"/>
  <c r="L206" i="23"/>
  <c r="L395" i="23" s="1"/>
  <c r="L521" i="23" s="1"/>
  <c r="P206" i="23"/>
  <c r="P395" i="23" s="1"/>
  <c r="U206" i="23"/>
  <c r="U395" i="23" s="1"/>
  <c r="X206" i="23"/>
  <c r="AB206" i="23"/>
  <c r="AB395" i="23" s="1"/>
  <c r="AG206" i="23"/>
  <c r="AG395" i="23" s="1"/>
  <c r="AM206" i="23"/>
  <c r="AM395" i="23" s="1"/>
  <c r="AO206" i="23"/>
  <c r="AO395" i="23" s="1"/>
  <c r="AQ206" i="23"/>
  <c r="AQ395" i="23" s="1"/>
  <c r="AS206" i="23"/>
  <c r="AS395" i="23" s="1"/>
  <c r="AD206" i="23"/>
  <c r="AD395" i="23" s="1"/>
  <c r="AI206" i="23"/>
  <c r="AK206" i="23"/>
  <c r="AK395" i="23" s="1"/>
  <c r="AT206" i="23"/>
  <c r="AT395" i="23" s="1"/>
  <c r="AX206" i="23"/>
  <c r="AX395" i="23" s="1"/>
  <c r="BA206" i="23"/>
  <c r="BA395" i="23" s="1"/>
  <c r="BC206" i="23"/>
  <c r="BC395" i="23" s="1"/>
  <c r="AW206" i="23"/>
  <c r="AW395" i="23" s="1"/>
  <c r="BD206" i="23"/>
  <c r="BD395" i="23" s="1"/>
  <c r="BF206" i="23"/>
  <c r="BF395" i="23" s="1"/>
  <c r="BJ206" i="23"/>
  <c r="BJ395" i="23" s="1"/>
  <c r="BL206" i="23"/>
  <c r="BL395" i="23" s="1"/>
  <c r="BP206" i="23"/>
  <c r="BP395" i="23" s="1"/>
  <c r="BQ206" i="23"/>
  <c r="BQ395" i="23" s="1"/>
  <c r="BO190" i="23"/>
  <c r="BO379" i="23" s="1"/>
  <c r="N190" i="23"/>
  <c r="R190" i="23"/>
  <c r="W190" i="23"/>
  <c r="Z190" i="23"/>
  <c r="BG190" i="23"/>
  <c r="O190" i="23"/>
  <c r="S190" i="23"/>
  <c r="V190" i="23"/>
  <c r="AB190" i="23"/>
  <c r="AB379" i="23" s="1"/>
  <c r="AG190" i="23"/>
  <c r="AM190" i="23"/>
  <c r="AO190" i="23"/>
  <c r="AQ190" i="23"/>
  <c r="AQ379" i="23" s="1"/>
  <c r="AS190" i="23"/>
  <c r="AC190" i="23"/>
  <c r="AC379" i="23" s="1"/>
  <c r="AF190" i="23"/>
  <c r="AJ190" i="23"/>
  <c r="AL190" i="23"/>
  <c r="AU190" i="23"/>
  <c r="AZ190" i="23"/>
  <c r="BB190" i="23"/>
  <c r="AV190" i="23"/>
  <c r="AY190" i="23"/>
  <c r="BE190" i="23"/>
  <c r="BE379" i="23" s="1"/>
  <c r="BI190" i="23"/>
  <c r="BI379" i="23" s="1"/>
  <c r="BH190" i="23"/>
  <c r="BM190" i="23"/>
  <c r="BN190" i="23"/>
  <c r="BR190" i="23"/>
  <c r="BR379" i="23" s="1"/>
  <c r="BG178" i="23"/>
  <c r="N178" i="23"/>
  <c r="R178" i="23"/>
  <c r="W178" i="23"/>
  <c r="Z178" i="23"/>
  <c r="L178" i="23"/>
  <c r="P178" i="23"/>
  <c r="P367" i="23" s="1"/>
  <c r="U178" i="23"/>
  <c r="X178" i="23"/>
  <c r="AE178" i="23"/>
  <c r="AH178" i="23"/>
  <c r="AN178" i="23"/>
  <c r="AN367" i="23" s="1"/>
  <c r="AP178" i="23"/>
  <c r="AR178" i="23"/>
  <c r="AA178" i="23"/>
  <c r="AD178" i="23"/>
  <c r="AI178" i="23"/>
  <c r="AK178" i="23"/>
  <c r="AT178" i="23"/>
  <c r="AX178" i="23"/>
  <c r="AX367" i="23" s="1"/>
  <c r="BA178" i="23"/>
  <c r="BC178" i="23"/>
  <c r="AW178" i="23"/>
  <c r="BD178" i="23"/>
  <c r="BF178" i="23"/>
  <c r="BF367" i="23" s="1"/>
  <c r="BJ178" i="23"/>
  <c r="BJ367" i="23" s="1"/>
  <c r="BJ493" i="23" s="1"/>
  <c r="BL178" i="23"/>
  <c r="BP178" i="23"/>
  <c r="BQ178" i="23"/>
  <c r="BK174" i="23"/>
  <c r="BK363" i="23" s="1"/>
  <c r="M174" i="23"/>
  <c r="M363" i="23" s="1"/>
  <c r="Q174" i="23"/>
  <c r="Q363" i="23" s="1"/>
  <c r="T174" i="23"/>
  <c r="T363" i="23" s="1"/>
  <c r="Y174" i="23"/>
  <c r="Y363" i="23" s="1"/>
  <c r="Y489" i="23" s="1"/>
  <c r="BO174" i="23"/>
  <c r="BO363" i="23" s="1"/>
  <c r="O174" i="23"/>
  <c r="O363" i="23" s="1"/>
  <c r="S174" i="23"/>
  <c r="S363" i="23" s="1"/>
  <c r="V174" i="23"/>
  <c r="V363" i="23" s="1"/>
  <c r="AB174" i="23"/>
  <c r="AB363" i="23" s="1"/>
  <c r="AG174" i="23"/>
  <c r="AG363" i="23" s="1"/>
  <c r="AM174" i="23"/>
  <c r="AM363" i="23" s="1"/>
  <c r="AO174" i="23"/>
  <c r="AO363" i="23" s="1"/>
  <c r="AQ174" i="23"/>
  <c r="AQ363" i="23" s="1"/>
  <c r="AS174" i="23"/>
  <c r="AS363" i="23" s="1"/>
  <c r="AC174" i="23"/>
  <c r="AC363" i="23" s="1"/>
  <c r="AF174" i="23"/>
  <c r="AF363" i="23" s="1"/>
  <c r="AJ174" i="23"/>
  <c r="AL174" i="23"/>
  <c r="AL363" i="23" s="1"/>
  <c r="AU174" i="23"/>
  <c r="AZ174" i="23"/>
  <c r="AZ363" i="23" s="1"/>
  <c r="BB174" i="23"/>
  <c r="BB363" i="23" s="1"/>
  <c r="AV174" i="23"/>
  <c r="AY174" i="23"/>
  <c r="AY363" i="23" s="1"/>
  <c r="BE174" i="23"/>
  <c r="BE363" i="23" s="1"/>
  <c r="BI174" i="23"/>
  <c r="BI363" i="23" s="1"/>
  <c r="BH174" i="23"/>
  <c r="BH363" i="23" s="1"/>
  <c r="BH489" i="23" s="1"/>
  <c r="BM174" i="23"/>
  <c r="BM363" i="23" s="1"/>
  <c r="BN174" i="23"/>
  <c r="BN363" i="23" s="1"/>
  <c r="BR174" i="23"/>
  <c r="BR363" i="23" s="1"/>
  <c r="BG170" i="23"/>
  <c r="N170" i="23"/>
  <c r="N359" i="23" s="1"/>
  <c r="R170" i="23"/>
  <c r="R359" i="23" s="1"/>
  <c r="W170" i="23"/>
  <c r="Z170" i="23"/>
  <c r="Z359" i="23" s="1"/>
  <c r="L170" i="23"/>
  <c r="L359" i="23" s="1"/>
  <c r="L485" i="23" s="1"/>
  <c r="P170" i="23"/>
  <c r="P359" i="23" s="1"/>
  <c r="U170" i="23"/>
  <c r="U359" i="23" s="1"/>
  <c r="X170" i="23"/>
  <c r="X359" i="23" s="1"/>
  <c r="X485" i="23" s="1"/>
  <c r="AE170" i="23"/>
  <c r="AE359" i="23" s="1"/>
  <c r="AH170" i="23"/>
  <c r="AH359" i="23" s="1"/>
  <c r="AN170" i="23"/>
  <c r="AN359" i="23" s="1"/>
  <c r="AP170" i="23"/>
  <c r="AP359" i="23" s="1"/>
  <c r="AR170" i="23"/>
  <c r="AR359" i="23" s="1"/>
  <c r="AA170" i="23"/>
  <c r="AA359" i="23" s="1"/>
  <c r="AD170" i="23"/>
  <c r="AD359" i="23" s="1"/>
  <c r="AI170" i="23"/>
  <c r="AK170" i="23"/>
  <c r="AK359" i="23" s="1"/>
  <c r="AK485" i="23" s="1"/>
  <c r="AT170" i="23"/>
  <c r="AT359" i="23" s="1"/>
  <c r="AX170" i="23"/>
  <c r="AX359" i="23" s="1"/>
  <c r="BA170" i="23"/>
  <c r="BA359" i="23" s="1"/>
  <c r="BC170" i="23"/>
  <c r="BC359" i="23" s="1"/>
  <c r="AW170" i="23"/>
  <c r="AW359" i="23" s="1"/>
  <c r="AW485" i="23" s="1"/>
  <c r="BD170" i="23"/>
  <c r="BD359" i="23" s="1"/>
  <c r="BF170" i="23"/>
  <c r="BF359" i="23" s="1"/>
  <c r="BJ170" i="23"/>
  <c r="BJ359" i="23" s="1"/>
  <c r="BL170" i="23"/>
  <c r="BL359" i="23" s="1"/>
  <c r="BP170" i="23"/>
  <c r="BP359" i="23" s="1"/>
  <c r="BQ170" i="23"/>
  <c r="BQ359" i="23" s="1"/>
  <c r="G57" i="19"/>
  <c r="E102" i="27" s="1"/>
  <c r="K375" i="23"/>
  <c r="N161" i="23"/>
  <c r="M161" i="23"/>
  <c r="R161" i="23"/>
  <c r="V161" i="23"/>
  <c r="Z161" i="23"/>
  <c r="Q161" i="23"/>
  <c r="U161" i="23"/>
  <c r="Y161" i="23"/>
  <c r="AC161" i="23"/>
  <c r="AG161" i="23"/>
  <c r="AL161" i="23"/>
  <c r="AD161" i="23"/>
  <c r="AH161" i="23"/>
  <c r="AJ161" i="23"/>
  <c r="AO161" i="23"/>
  <c r="AS161" i="23"/>
  <c r="AU161" i="23"/>
  <c r="AY161" i="23"/>
  <c r="AP161" i="23"/>
  <c r="AW161" i="23"/>
  <c r="AZ161" i="23"/>
  <c r="BC161" i="23"/>
  <c r="BH161" i="23"/>
  <c r="BK161" i="23"/>
  <c r="BF161" i="23"/>
  <c r="BI161" i="23"/>
  <c r="BP161" i="23"/>
  <c r="BL161" i="23"/>
  <c r="BO161" i="23"/>
  <c r="K161" i="23"/>
  <c r="K541" i="23" s="1"/>
  <c r="L161" i="23"/>
  <c r="L543" i="23" s="1"/>
  <c r="P161" i="23"/>
  <c r="P543" i="23" s="1"/>
  <c r="O161" i="23"/>
  <c r="S161" i="23"/>
  <c r="W161" i="23"/>
  <c r="AA161" i="23"/>
  <c r="T161" i="23"/>
  <c r="X161" i="23"/>
  <c r="AB161" i="23"/>
  <c r="AF161" i="23"/>
  <c r="AK161" i="23"/>
  <c r="AK543" i="23" s="1"/>
  <c r="AN161" i="23"/>
  <c r="AE161" i="23"/>
  <c r="AI161" i="23"/>
  <c r="AM161" i="23"/>
  <c r="AQ161" i="23"/>
  <c r="AT161" i="23"/>
  <c r="AV161" i="23"/>
  <c r="BA161" i="23"/>
  <c r="BA543" i="23" s="1"/>
  <c r="AR161" i="23"/>
  <c r="AX161" i="23"/>
  <c r="AX543" i="23" s="1"/>
  <c r="BB161" i="23"/>
  <c r="BB543" i="23" s="1"/>
  <c r="BE161" i="23"/>
  <c r="BE543" i="23" s="1"/>
  <c r="BJ161" i="23"/>
  <c r="BD161" i="23"/>
  <c r="BG161" i="23"/>
  <c r="BG543" i="23" s="1"/>
  <c r="BM161" i="23"/>
  <c r="BQ161" i="23"/>
  <c r="BN161" i="23"/>
  <c r="BR161" i="23"/>
  <c r="K369" i="23"/>
  <c r="K495" i="23" s="1"/>
  <c r="BX619" i="23" l="1"/>
  <c r="K376" i="23"/>
  <c r="K614" i="23"/>
  <c r="BM618" i="23"/>
  <c r="AR369" i="23"/>
  <c r="AX379" i="23"/>
  <c r="BN369" i="23"/>
  <c r="BR383" i="23"/>
  <c r="AN401" i="23"/>
  <c r="AN527" i="23" s="1"/>
  <c r="AF404" i="23"/>
  <c r="AW377" i="23"/>
  <c r="Y401" i="23"/>
  <c r="M394" i="23"/>
  <c r="AP364" i="23"/>
  <c r="AM360" i="23"/>
  <c r="M364" i="23"/>
  <c r="BP364" i="23"/>
  <c r="AK372" i="23"/>
  <c r="BQ368" i="23"/>
  <c r="BQ357" i="23"/>
  <c r="BQ420" i="23" s="1"/>
  <c r="BD368" i="23"/>
  <c r="BD431" i="23" s="1"/>
  <c r="BQ372" i="23"/>
  <c r="BQ435" i="23" s="1"/>
  <c r="BH353" i="23"/>
  <c r="BE353" i="23"/>
  <c r="BE416" i="23" s="1"/>
  <c r="AC404" i="23"/>
  <c r="AV368" i="23"/>
  <c r="AV431" i="23" s="1"/>
  <c r="M365" i="23"/>
  <c r="AX387" i="23"/>
  <c r="BR360" i="23"/>
  <c r="BN386" i="23"/>
  <c r="BI377" i="23"/>
  <c r="AZ397" i="23"/>
  <c r="Z401" i="23"/>
  <c r="AA398" i="23"/>
  <c r="AQ402" i="23"/>
  <c r="AK386" i="23"/>
  <c r="N358" i="23"/>
  <c r="AE358" i="23"/>
  <c r="AS374" i="23"/>
  <c r="BE384" i="23"/>
  <c r="BE447" i="23" s="1"/>
  <c r="BP374" i="23"/>
  <c r="AD386" i="23"/>
  <c r="E80" i="23"/>
  <c r="AD447" i="23"/>
  <c r="W368" i="23"/>
  <c r="AS368" i="23"/>
  <c r="AS431" i="23" s="1"/>
  <c r="AA376" i="23"/>
  <c r="AA439" i="23" s="1"/>
  <c r="BD617" i="23"/>
  <c r="P351" i="23"/>
  <c r="P414" i="23" s="1"/>
  <c r="W349" i="23"/>
  <c r="BK349" i="23"/>
  <c r="BJ348" i="23"/>
  <c r="BJ411" i="23" s="1"/>
  <c r="BR348" i="23"/>
  <c r="M347" i="23"/>
  <c r="AB345" i="23"/>
  <c r="M345" i="23"/>
  <c r="M408" i="23" s="1"/>
  <c r="M384" i="23"/>
  <c r="M447" i="23" s="1"/>
  <c r="B78" i="23"/>
  <c r="F79" i="23"/>
  <c r="C80" i="23"/>
  <c r="H32" i="18" s="1"/>
  <c r="D78" i="23"/>
  <c r="I30" i="18" s="1"/>
  <c r="D81" i="23"/>
  <c r="D79" i="23"/>
  <c r="C79" i="23"/>
  <c r="H31" i="18" s="1"/>
  <c r="D80" i="23"/>
  <c r="G78" i="23"/>
  <c r="L30" i="18" s="1"/>
  <c r="B80" i="23"/>
  <c r="G32" i="18" s="1"/>
  <c r="B81" i="23"/>
  <c r="G33" i="18" s="1"/>
  <c r="E81" i="23"/>
  <c r="U378" i="23"/>
  <c r="Y374" i="23"/>
  <c r="E79" i="23"/>
  <c r="J31" i="18" s="1"/>
  <c r="F80" i="23"/>
  <c r="K32" i="18" s="1"/>
  <c r="C78" i="23"/>
  <c r="H30" i="18" s="1"/>
  <c r="F78" i="23"/>
  <c r="K30" i="18" s="1"/>
  <c r="F81" i="23"/>
  <c r="B79" i="23"/>
  <c r="G79" i="23"/>
  <c r="L31" i="18" s="1"/>
  <c r="G80" i="23"/>
  <c r="L32" i="18" s="1"/>
  <c r="E78" i="23"/>
  <c r="J30" i="18" s="1"/>
  <c r="C81" i="23"/>
  <c r="H33" i="18" s="1"/>
  <c r="BS525" i="23"/>
  <c r="AM382" i="23"/>
  <c r="AM445" i="23" s="1"/>
  <c r="AH374" i="23"/>
  <c r="AH437" i="23" s="1"/>
  <c r="AK382" i="23"/>
  <c r="AK445" i="23" s="1"/>
  <c r="AD400" i="23"/>
  <c r="AD463" i="23" s="1"/>
  <c r="BG378" i="23"/>
  <c r="BG441" i="23" s="1"/>
  <c r="BA374" i="23"/>
  <c r="BA437" i="23" s="1"/>
  <c r="CA484" i="23"/>
  <c r="CC497" i="23"/>
  <c r="BI389" i="23"/>
  <c r="K393" i="23"/>
  <c r="K519" i="23" s="1"/>
  <c r="N384" i="23"/>
  <c r="N447" i="23" s="1"/>
  <c r="BP372" i="23"/>
  <c r="BP435" i="23" s="1"/>
  <c r="AL378" i="23"/>
  <c r="AL441" i="23" s="1"/>
  <c r="AG391" i="23"/>
  <c r="AZ391" i="23"/>
  <c r="AZ454" i="23" s="1"/>
  <c r="AE393" i="23"/>
  <c r="AE456" i="23" s="1"/>
  <c r="N391" i="23"/>
  <c r="BM366" i="23"/>
  <c r="AV388" i="23"/>
  <c r="AV514" i="23" s="1"/>
  <c r="V400" i="23"/>
  <c r="V463" i="23" s="1"/>
  <c r="BP356" i="23"/>
  <c r="BP419" i="23" s="1"/>
  <c r="N388" i="23"/>
  <c r="N376" i="23"/>
  <c r="N439" i="23" s="1"/>
  <c r="AY494" i="23"/>
  <c r="AV498" i="23"/>
  <c r="BM381" i="23"/>
  <c r="AO379" i="23"/>
  <c r="AO442" i="23" s="1"/>
  <c r="V379" i="23"/>
  <c r="V505" i="23" s="1"/>
  <c r="Q369" i="23"/>
  <c r="AC387" i="23"/>
  <c r="AA365" i="23"/>
  <c r="AA428" i="23" s="1"/>
  <c r="Z369" i="23"/>
  <c r="Z432" i="23" s="1"/>
  <c r="BJ387" i="23"/>
  <c r="BN368" i="23"/>
  <c r="BN394" i="23"/>
  <c r="BN520" i="23" s="1"/>
  <c r="AR390" i="23"/>
  <c r="AR453" i="23" s="1"/>
  <c r="AF388" i="23"/>
  <c r="BJ356" i="23"/>
  <c r="BJ482" i="23" s="1"/>
  <c r="Z377" i="23"/>
  <c r="Z440" i="23" s="1"/>
  <c r="BA370" i="23"/>
  <c r="BA433" i="23" s="1"/>
  <c r="Z370" i="23"/>
  <c r="Z433" i="23" s="1"/>
  <c r="S345" i="23"/>
  <c r="S408" i="23" s="1"/>
  <c r="AR365" i="23"/>
  <c r="AR491" i="23" s="1"/>
  <c r="S369" i="23"/>
  <c r="S432" i="23" s="1"/>
  <c r="AT383" i="23"/>
  <c r="AX353" i="23"/>
  <c r="AX479" i="23" s="1"/>
  <c r="BN391" i="23"/>
  <c r="BN454" i="23" s="1"/>
  <c r="AX399" i="23"/>
  <c r="AX525" i="23" s="1"/>
  <c r="AN356" i="23"/>
  <c r="AN419" i="23" s="1"/>
  <c r="AR393" i="23"/>
  <c r="AR519" i="23" s="1"/>
  <c r="AJ399" i="23"/>
  <c r="AJ525" i="23" s="1"/>
  <c r="AB384" i="23"/>
  <c r="AB510" i="23" s="1"/>
  <c r="Q353" i="23"/>
  <c r="Q416" i="23" s="1"/>
  <c r="AP353" i="23"/>
  <c r="AP416" i="23" s="1"/>
  <c r="AQ377" i="23"/>
  <c r="AQ440" i="23" s="1"/>
  <c r="R381" i="23"/>
  <c r="R444" i="23" s="1"/>
  <c r="BK370" i="23"/>
  <c r="BK433" i="23" s="1"/>
  <c r="AY370" i="23"/>
  <c r="AY433" i="23" s="1"/>
  <c r="AL404" i="23"/>
  <c r="AL467" i="23" s="1"/>
  <c r="AD389" i="23"/>
  <c r="AD515" i="23" s="1"/>
  <c r="AW393" i="23"/>
  <c r="AS389" i="23"/>
  <c r="AS515" i="23" s="1"/>
  <c r="Y389" i="23"/>
  <c r="Y452" i="23" s="1"/>
  <c r="AY364" i="23"/>
  <c r="AY490" i="23" s="1"/>
  <c r="AG366" i="23"/>
  <c r="AH400" i="23"/>
  <c r="AH463" i="23" s="1"/>
  <c r="AQ386" i="23"/>
  <c r="AQ512" i="23" s="1"/>
  <c r="AY366" i="23"/>
  <c r="AY429" i="23" s="1"/>
  <c r="AO400" i="23"/>
  <c r="AT358" i="23"/>
  <c r="AT421" i="23" s="1"/>
  <c r="AV376" i="23"/>
  <c r="AV439" i="23" s="1"/>
  <c r="AK376" i="23"/>
  <c r="AK439" i="23" s="1"/>
  <c r="AP372" i="23"/>
  <c r="BH366" i="23"/>
  <c r="BH429" i="23" s="1"/>
  <c r="BK358" i="23"/>
  <c r="BK421" i="23" s="1"/>
  <c r="BN377" i="23"/>
  <c r="BN440" i="23" s="1"/>
  <c r="W378" i="23"/>
  <c r="BR393" i="23"/>
  <c r="BR519" i="23" s="1"/>
  <c r="BQ384" i="23"/>
  <c r="BQ447" i="23" s="1"/>
  <c r="U376" i="23"/>
  <c r="U502" i="23" s="1"/>
  <c r="AG379" i="23"/>
  <c r="BB387" i="23"/>
  <c r="BB450" i="23" s="1"/>
  <c r="BN367" i="23"/>
  <c r="BN493" i="23" s="1"/>
  <c r="L379" i="23"/>
  <c r="AZ357" i="23"/>
  <c r="AG357" i="23"/>
  <c r="AG420" i="23" s="1"/>
  <c r="V357" i="23"/>
  <c r="V483" i="23" s="1"/>
  <c r="P400" i="23"/>
  <c r="P463" i="23" s="1"/>
  <c r="BB394" i="23"/>
  <c r="T399" i="23"/>
  <c r="T462" i="23" s="1"/>
  <c r="T404" i="23"/>
  <c r="T467" i="23" s="1"/>
  <c r="AN370" i="23"/>
  <c r="AN433" i="23" s="1"/>
  <c r="P390" i="23"/>
  <c r="BB388" i="23"/>
  <c r="BB451" i="23" s="1"/>
  <c r="BB393" i="23"/>
  <c r="BB456" i="23" s="1"/>
  <c r="AR353" i="23"/>
  <c r="AR416" i="23" s="1"/>
  <c r="AJ381" i="23"/>
  <c r="M353" i="23"/>
  <c r="M416" i="23" s="1"/>
  <c r="AK377" i="23"/>
  <c r="AK440" i="23" s="1"/>
  <c r="AM381" i="23"/>
  <c r="AM444" i="23" s="1"/>
  <c r="Q381" i="23"/>
  <c r="AP370" i="23"/>
  <c r="AP433" i="23" s="1"/>
  <c r="AT389" i="23"/>
  <c r="AT515" i="23" s="1"/>
  <c r="Q389" i="23"/>
  <c r="Q452" i="23" s="1"/>
  <c r="AO391" i="23"/>
  <c r="AL397" i="23"/>
  <c r="AL460" i="23" s="1"/>
  <c r="AT393" i="23"/>
  <c r="AT456" i="23" s="1"/>
  <c r="BA388" i="23"/>
  <c r="BA451" i="23" s="1"/>
  <c r="BI400" i="23"/>
  <c r="BD388" i="23"/>
  <c r="BD451" i="23" s="1"/>
  <c r="AM388" i="23"/>
  <c r="AM451" i="23" s="1"/>
  <c r="Y366" i="23"/>
  <c r="Y429" i="23" s="1"/>
  <c r="V360" i="23"/>
  <c r="V366" i="23"/>
  <c r="V429" i="23" s="1"/>
  <c r="AC356" i="23"/>
  <c r="AC419" i="23" s="1"/>
  <c r="BM388" i="23"/>
  <c r="BM514" i="23" s="1"/>
  <c r="BL356" i="23"/>
  <c r="BL419" i="23" s="1"/>
  <c r="AH388" i="23"/>
  <c r="AH451" i="23" s="1"/>
  <c r="AE378" i="23"/>
  <c r="AE441" i="23" s="1"/>
  <c r="S388" i="23"/>
  <c r="S451" i="23" s="1"/>
  <c r="BL381" i="23"/>
  <c r="K377" i="23"/>
  <c r="K440" i="23" s="1"/>
  <c r="BM353" i="23"/>
  <c r="BM479" i="23" s="1"/>
  <c r="S376" i="23"/>
  <c r="S502" i="23" s="1"/>
  <c r="BD378" i="23"/>
  <c r="BD441" i="23" s="1"/>
  <c r="BB379" i="23"/>
  <c r="BB442" i="23" s="1"/>
  <c r="BR365" i="23"/>
  <c r="BR491" i="23" s="1"/>
  <c r="BB365" i="23"/>
  <c r="BB491" i="23" s="1"/>
  <c r="AJ365" i="23"/>
  <c r="AJ491" i="23" s="1"/>
  <c r="N365" i="23"/>
  <c r="BR369" i="23"/>
  <c r="BR432" i="23" s="1"/>
  <c r="BI369" i="23"/>
  <c r="BI495" i="23" s="1"/>
  <c r="BK369" i="23"/>
  <c r="AT387" i="23"/>
  <c r="AT450" i="23" s="1"/>
  <c r="V383" i="23"/>
  <c r="V446" i="23" s="1"/>
  <c r="AN377" i="23"/>
  <c r="AN440" i="23" s="1"/>
  <c r="BR368" i="23"/>
  <c r="BB400" i="23"/>
  <c r="BB463" i="23" s="1"/>
  <c r="AX370" i="23"/>
  <c r="AX496" i="23" s="1"/>
  <c r="AF378" i="23"/>
  <c r="AF504" i="23" s="1"/>
  <c r="X364" i="23"/>
  <c r="X490" i="23" s="1"/>
  <c r="BR384" i="23"/>
  <c r="BR447" i="23" s="1"/>
  <c r="BJ376" i="23"/>
  <c r="BJ502" i="23" s="1"/>
  <c r="BB353" i="23"/>
  <c r="BB416" i="23" s="1"/>
  <c r="BB378" i="23"/>
  <c r="AR384" i="23"/>
  <c r="AR447" i="23" s="1"/>
  <c r="AJ370" i="23"/>
  <c r="AJ433" i="23" s="1"/>
  <c r="AB374" i="23"/>
  <c r="AB500" i="23" s="1"/>
  <c r="L378" i="23"/>
  <c r="AV353" i="23"/>
  <c r="AV416" i="23" s="1"/>
  <c r="AO353" i="23"/>
  <c r="AO416" i="23" s="1"/>
  <c r="AZ381" i="23"/>
  <c r="AZ444" i="23" s="1"/>
  <c r="M381" i="23"/>
  <c r="N381" i="23"/>
  <c r="N444" i="23" s="1"/>
  <c r="BO370" i="23"/>
  <c r="BO433" i="23" s="1"/>
  <c r="V370" i="23"/>
  <c r="V433" i="23" s="1"/>
  <c r="M370" i="23"/>
  <c r="M433" i="23" s="1"/>
  <c r="BL401" i="23"/>
  <c r="BL464" i="23" s="1"/>
  <c r="AY389" i="23"/>
  <c r="AY515" i="23" s="1"/>
  <c r="BK389" i="23"/>
  <c r="BK452" i="23" s="1"/>
  <c r="AC399" i="23"/>
  <c r="V399" i="23"/>
  <c r="V462" i="23" s="1"/>
  <c r="AL401" i="23"/>
  <c r="AL464" i="23" s="1"/>
  <c r="R401" i="23"/>
  <c r="R527" i="23" s="1"/>
  <c r="AO389" i="23"/>
  <c r="AP393" i="23"/>
  <c r="AP456" i="23" s="1"/>
  <c r="M393" i="23"/>
  <c r="M456" i="23" s="1"/>
  <c r="AH399" i="23"/>
  <c r="AH525" i="23" s="1"/>
  <c r="AQ388" i="23"/>
  <c r="AQ390" i="23"/>
  <c r="AQ453" i="23" s="1"/>
  <c r="AZ388" i="23"/>
  <c r="AZ451" i="23" s="1"/>
  <c r="BL366" i="23"/>
  <c r="BL429" i="23" s="1"/>
  <c r="AZ400" i="23"/>
  <c r="BQ366" i="23"/>
  <c r="BQ492" i="23" s="1"/>
  <c r="AP400" i="23"/>
  <c r="AP463" i="23" s="1"/>
  <c r="O400" i="23"/>
  <c r="O463" i="23" s="1"/>
  <c r="AE400" i="23"/>
  <c r="BK378" i="23"/>
  <c r="BK441" i="23" s="1"/>
  <c r="AT384" i="23"/>
  <c r="AT447" i="23" s="1"/>
  <c r="BG368" i="23"/>
  <c r="BG431" i="23" s="1"/>
  <c r="S368" i="23"/>
  <c r="S431" i="23" s="1"/>
  <c r="BR389" i="23"/>
  <c r="BR452" i="23" s="1"/>
  <c r="BM376" i="23"/>
  <c r="BM439" i="23" s="1"/>
  <c r="BJ381" i="23"/>
  <c r="BJ507" i="23" s="1"/>
  <c r="BP381" i="23"/>
  <c r="BP444" i="23" s="1"/>
  <c r="AT374" i="23"/>
  <c r="AT437" i="23" s="1"/>
  <c r="BN379" i="23"/>
  <c r="BN442" i="23" s="1"/>
  <c r="AZ379" i="23"/>
  <c r="AZ505" i="23" s="1"/>
  <c r="BE365" i="23"/>
  <c r="Z365" i="23"/>
  <c r="Z491" i="23" s="1"/>
  <c r="L369" i="23"/>
  <c r="L432" i="23" s="1"/>
  <c r="BM387" i="23"/>
  <c r="BM450" i="23" s="1"/>
  <c r="AY387" i="23"/>
  <c r="S387" i="23"/>
  <c r="S450" i="23" s="1"/>
  <c r="AZ369" i="23"/>
  <c r="AZ432" i="23" s="1"/>
  <c r="AF369" i="23"/>
  <c r="AF495" i="23" s="1"/>
  <c r="AO369" i="23"/>
  <c r="Q387" i="23"/>
  <c r="Q513" i="23" s="1"/>
  <c r="AB357" i="23"/>
  <c r="AB420" i="23" s="1"/>
  <c r="BE383" i="23"/>
  <c r="BE509" i="23" s="1"/>
  <c r="BO383" i="23"/>
  <c r="P377" i="23"/>
  <c r="P503" i="23" s="1"/>
  <c r="P364" i="23"/>
  <c r="P427" i="23" s="1"/>
  <c r="BJ394" i="23"/>
  <c r="BJ520" i="23" s="1"/>
  <c r="BB356" i="23"/>
  <c r="BB419" i="23" s="1"/>
  <c r="AR356" i="23"/>
  <c r="AR419" i="23" s="1"/>
  <c r="AR381" i="23"/>
  <c r="AR507" i="23" s="1"/>
  <c r="L381" i="23"/>
  <c r="L444" i="23" s="1"/>
  <c r="AF401" i="23"/>
  <c r="X366" i="23"/>
  <c r="X492" i="23" s="1"/>
  <c r="P378" i="23"/>
  <c r="P441" i="23" s="1"/>
  <c r="AB393" i="23"/>
  <c r="AB519" i="23" s="1"/>
  <c r="AB377" i="23"/>
  <c r="BA353" i="23"/>
  <c r="BA416" i="23" s="1"/>
  <c r="AC353" i="23"/>
  <c r="AC416" i="23" s="1"/>
  <c r="AT377" i="23"/>
  <c r="AT440" i="23" s="1"/>
  <c r="AD377" i="23"/>
  <c r="Q377" i="23"/>
  <c r="Q503" i="23" s="1"/>
  <c r="AW381" i="23"/>
  <c r="AW444" i="23" s="1"/>
  <c r="AV370" i="23"/>
  <c r="AV433" i="23" s="1"/>
  <c r="AE370" i="23"/>
  <c r="AE433" i="23" s="1"/>
  <c r="BQ404" i="23"/>
  <c r="BQ530" i="23" s="1"/>
  <c r="BL393" i="23"/>
  <c r="BL519" i="23" s="1"/>
  <c r="AP399" i="23"/>
  <c r="AP462" i="23" s="1"/>
  <c r="BI399" i="23"/>
  <c r="R399" i="23"/>
  <c r="R525" i="23" s="1"/>
  <c r="O397" i="23"/>
  <c r="O460" i="23" s="1"/>
  <c r="AZ401" i="23"/>
  <c r="AZ464" i="23" s="1"/>
  <c r="V401" i="23"/>
  <c r="AK400" i="23"/>
  <c r="AK463" i="23" s="1"/>
  <c r="Z366" i="23"/>
  <c r="Z429" i="23" s="1"/>
  <c r="AZ402" i="23"/>
  <c r="AZ465" i="23" s="1"/>
  <c r="AK388" i="23"/>
  <c r="AS394" i="23"/>
  <c r="AS457" i="23" s="1"/>
  <c r="BI364" i="23"/>
  <c r="BI427" i="23" s="1"/>
  <c r="BQ400" i="23"/>
  <c r="BQ526" i="23" s="1"/>
  <c r="AM366" i="23"/>
  <c r="O360" i="23"/>
  <c r="O423" i="23" s="1"/>
  <c r="BO364" i="23"/>
  <c r="BO427" i="23" s="1"/>
  <c r="AL356" i="23"/>
  <c r="AL419" i="23" s="1"/>
  <c r="W388" i="23"/>
  <c r="W514" i="23" s="1"/>
  <c r="BK366" i="23"/>
  <c r="BK492" i="23" s="1"/>
  <c r="R378" i="23"/>
  <c r="R441" i="23" s="1"/>
  <c r="AU368" i="23"/>
  <c r="AU431" i="23" s="1"/>
  <c r="BF353" i="23"/>
  <c r="AG384" i="23"/>
  <c r="AG510" i="23" s="1"/>
  <c r="K355" i="23"/>
  <c r="K418" i="23" s="1"/>
  <c r="AL376" i="23"/>
  <c r="AL439" i="23" s="1"/>
  <c r="BP397" i="23"/>
  <c r="BP460" i="23" s="1"/>
  <c r="K611" i="23"/>
  <c r="AR367" i="23"/>
  <c r="AR493" i="23" s="1"/>
  <c r="AM365" i="23"/>
  <c r="AM491" i="23" s="1"/>
  <c r="AP369" i="23"/>
  <c r="AL387" i="23"/>
  <c r="AL450" i="23" s="1"/>
  <c r="BL379" i="23"/>
  <c r="BL505" i="23" s="1"/>
  <c r="AW379" i="23"/>
  <c r="AW442" i="23" s="1"/>
  <c r="AH379" i="23"/>
  <c r="BC365" i="23"/>
  <c r="BC428" i="23" s="1"/>
  <c r="AK365" i="23"/>
  <c r="AK428" i="23" s="1"/>
  <c r="AC383" i="23"/>
  <c r="AC509" i="23" s="1"/>
  <c r="AX383" i="23"/>
  <c r="BR378" i="23"/>
  <c r="BR441" i="23" s="1"/>
  <c r="BJ377" i="23"/>
  <c r="BJ440" i="23" s="1"/>
  <c r="BF377" i="23"/>
  <c r="BF440" i="23" s="1"/>
  <c r="BF364" i="23"/>
  <c r="AX376" i="23"/>
  <c r="AX502" i="23" s="1"/>
  <c r="T388" i="23"/>
  <c r="T451" i="23" s="1"/>
  <c r="L399" i="23"/>
  <c r="L462" i="23" s="1"/>
  <c r="O353" i="23"/>
  <c r="O416" i="23" s="1"/>
  <c r="R353" i="23"/>
  <c r="R416" i="23" s="1"/>
  <c r="BM377" i="23"/>
  <c r="BM440" i="23" s="1"/>
  <c r="BC370" i="23"/>
  <c r="BC433" i="23" s="1"/>
  <c r="AM404" i="23"/>
  <c r="BP404" i="23"/>
  <c r="BP467" i="23" s="1"/>
  <c r="AK404" i="23"/>
  <c r="AK467" i="23" s="1"/>
  <c r="AS391" i="23"/>
  <c r="AS517" i="23" s="1"/>
  <c r="AY401" i="23"/>
  <c r="Q401" i="23"/>
  <c r="BC389" i="23"/>
  <c r="BC515" i="23" s="1"/>
  <c r="AZ399" i="23"/>
  <c r="AZ462" i="23" s="1"/>
  <c r="R391" i="23"/>
  <c r="AG399" i="23"/>
  <c r="AG462" i="23" s="1"/>
  <c r="M399" i="23"/>
  <c r="M462" i="23" s="1"/>
  <c r="AQ364" i="23"/>
  <c r="AQ427" i="23" s="1"/>
  <c r="AZ364" i="23"/>
  <c r="AZ366" i="23"/>
  <c r="AZ429" i="23" s="1"/>
  <c r="V364" i="23"/>
  <c r="V427" i="23" s="1"/>
  <c r="AC360" i="23"/>
  <c r="AC423" i="23" s="1"/>
  <c r="AP388" i="23"/>
  <c r="M402" i="23"/>
  <c r="M465" i="23" s="1"/>
  <c r="U400" i="23"/>
  <c r="U463" i="23" s="1"/>
  <c r="AY388" i="23"/>
  <c r="AY451" i="23" s="1"/>
  <c r="BL358" i="23"/>
  <c r="BL360" i="23"/>
  <c r="BL486" i="23" s="1"/>
  <c r="BI368" i="23"/>
  <c r="BI431" i="23" s="1"/>
  <c r="AK374" i="23"/>
  <c r="AK437" i="23" s="1"/>
  <c r="AI374" i="23"/>
  <c r="AP378" i="23"/>
  <c r="AP441" i="23" s="1"/>
  <c r="AW384" i="23"/>
  <c r="AW447" i="23" s="1"/>
  <c r="Q376" i="23"/>
  <c r="Q439" i="23" s="1"/>
  <c r="S372" i="23"/>
  <c r="S435" i="23" s="1"/>
  <c r="K388" i="23"/>
  <c r="K451" i="23" s="1"/>
  <c r="N379" i="23"/>
  <c r="N442" i="23" s="1"/>
  <c r="AQ365" i="23"/>
  <c r="AQ491" i="23" s="1"/>
  <c r="AB365" i="23"/>
  <c r="BL369" i="23"/>
  <c r="BL495" i="23" s="1"/>
  <c r="P369" i="23"/>
  <c r="P432" i="23" s="1"/>
  <c r="AF387" i="23"/>
  <c r="AF513" i="23" s="1"/>
  <c r="T367" i="23"/>
  <c r="BF379" i="23"/>
  <c r="BF442" i="23" s="1"/>
  <c r="AD365" i="23"/>
  <c r="AD428" i="23" s="1"/>
  <c r="AQ369" i="23"/>
  <c r="AQ495" i="23" s="1"/>
  <c r="AM357" i="23"/>
  <c r="AA383" i="23"/>
  <c r="AA446" i="23" s="1"/>
  <c r="BN370" i="23"/>
  <c r="BN433" i="23" s="1"/>
  <c r="AN368" i="23"/>
  <c r="AN431" i="23" s="1"/>
  <c r="BN398" i="23"/>
  <c r="BN399" i="23"/>
  <c r="BN525" i="23" s="1"/>
  <c r="AX386" i="23"/>
  <c r="AX512" i="23" s="1"/>
  <c r="X381" i="23"/>
  <c r="X444" i="23" s="1"/>
  <c r="BJ393" i="23"/>
  <c r="BJ519" i="23" s="1"/>
  <c r="AR377" i="23"/>
  <c r="AR440" i="23" s="1"/>
  <c r="AR397" i="23"/>
  <c r="AR523" i="23" s="1"/>
  <c r="L374" i="23"/>
  <c r="L500" i="23" s="1"/>
  <c r="AG353" i="23"/>
  <c r="AG416" i="23" s="1"/>
  <c r="AZ377" i="23"/>
  <c r="AZ440" i="23" s="1"/>
  <c r="BI370" i="23"/>
  <c r="BI433" i="23" s="1"/>
  <c r="U370" i="23"/>
  <c r="U433" i="23" s="1"/>
  <c r="BH404" i="23"/>
  <c r="AS404" i="23"/>
  <c r="AS530" i="23" s="1"/>
  <c r="BA397" i="23"/>
  <c r="BA460" i="23" s="1"/>
  <c r="AD397" i="23"/>
  <c r="AD460" i="23" s="1"/>
  <c r="AA389" i="23"/>
  <c r="AQ397" i="23"/>
  <c r="AQ460" i="23" s="1"/>
  <c r="AE401" i="23"/>
  <c r="AE464" i="23" s="1"/>
  <c r="AV389" i="23"/>
  <c r="AV515" i="23" s="1"/>
  <c r="AS364" i="23"/>
  <c r="BI356" i="23"/>
  <c r="BI419" i="23" s="1"/>
  <c r="BM400" i="23"/>
  <c r="BM463" i="23" s="1"/>
  <c r="BC366" i="23"/>
  <c r="BC429" i="23" s="1"/>
  <c r="N366" i="23"/>
  <c r="BH388" i="23"/>
  <c r="BH451" i="23" s="1"/>
  <c r="AE376" i="23"/>
  <c r="AE439" i="23" s="1"/>
  <c r="AW372" i="23"/>
  <c r="AW435" i="23" s="1"/>
  <c r="N368" i="23"/>
  <c r="K358" i="23"/>
  <c r="K421" i="23" s="1"/>
  <c r="BX513" i="23"/>
  <c r="AE506" i="23"/>
  <c r="N382" i="23"/>
  <c r="N445" i="23" s="1"/>
  <c r="BR353" i="23"/>
  <c r="BR416" i="23" s="1"/>
  <c r="BA376" i="23"/>
  <c r="BA439" i="23" s="1"/>
  <c r="AS384" i="23"/>
  <c r="AS447" i="23" s="1"/>
  <c r="BP384" i="23"/>
  <c r="BP447" i="23" s="1"/>
  <c r="BI384" i="23"/>
  <c r="BI447" i="23" s="1"/>
  <c r="BP401" i="23"/>
  <c r="BP527" i="23" s="1"/>
  <c r="AP382" i="23"/>
  <c r="AP445" i="23" s="1"/>
  <c r="Y368" i="23"/>
  <c r="BL384" i="23"/>
  <c r="BL447" i="23" s="1"/>
  <c r="AC384" i="23"/>
  <c r="AC447" i="23" s="1"/>
  <c r="BA400" i="23"/>
  <c r="BA463" i="23" s="1"/>
  <c r="BY619" i="23"/>
  <c r="AT368" i="23"/>
  <c r="AT431" i="23" s="1"/>
  <c r="BI372" i="23"/>
  <c r="BI435" i="23" s="1"/>
  <c r="CC619" i="23"/>
  <c r="AD623" i="23"/>
  <c r="BJ369" i="23"/>
  <c r="BJ495" i="23" s="1"/>
  <c r="AC357" i="23"/>
  <c r="AC420" i="23" s="1"/>
  <c r="BD391" i="23"/>
  <c r="BD454" i="23" s="1"/>
  <c r="AK391" i="23"/>
  <c r="AK517" i="23" s="1"/>
  <c r="BX611" i="23"/>
  <c r="CB619" i="23"/>
  <c r="CB611" i="23"/>
  <c r="BA447" i="23"/>
  <c r="BA510" i="23"/>
  <c r="BN404" i="23"/>
  <c r="BN530" i="23" s="1"/>
  <c r="AF370" i="23"/>
  <c r="AF433" i="23" s="1"/>
  <c r="AH377" i="23"/>
  <c r="U377" i="23"/>
  <c r="U440" i="23" s="1"/>
  <c r="BD381" i="23"/>
  <c r="BD507" i="23" s="1"/>
  <c r="S381" i="23"/>
  <c r="S444" i="23" s="1"/>
  <c r="AS370" i="23"/>
  <c r="AS433" i="23" s="1"/>
  <c r="BQ370" i="23"/>
  <c r="BQ433" i="23" s="1"/>
  <c r="BL388" i="23"/>
  <c r="BL451" i="23" s="1"/>
  <c r="W366" i="23"/>
  <c r="W492" i="23" s="1"/>
  <c r="AD455" i="23"/>
  <c r="AD518" i="23"/>
  <c r="BP437" i="23"/>
  <c r="BP500" i="23"/>
  <c r="BC391" i="23"/>
  <c r="Q391" i="23"/>
  <c r="Q454" i="23" s="1"/>
  <c r="O389" i="23"/>
  <c r="O452" i="23" s="1"/>
  <c r="AM393" i="23"/>
  <c r="AM456" i="23" s="1"/>
  <c r="AJ388" i="23"/>
  <c r="AJ514" i="23" s="1"/>
  <c r="AB394" i="23"/>
  <c r="AB457" i="23" s="1"/>
  <c r="P393" i="23"/>
  <c r="P456" i="23" s="1"/>
  <c r="BN400" i="23"/>
  <c r="BN463" i="23" s="1"/>
  <c r="AF394" i="23"/>
  <c r="BR394" i="23"/>
  <c r="BR520" i="23" s="1"/>
  <c r="BB399" i="23"/>
  <c r="AJ389" i="23"/>
  <c r="AJ515" i="23" s="1"/>
  <c r="AD353" i="23"/>
  <c r="AD416" i="23" s="1"/>
  <c r="AQ353" i="23"/>
  <c r="AQ416" i="23" s="1"/>
  <c r="AA377" i="23"/>
  <c r="AA503" i="23" s="1"/>
  <c r="BH377" i="23"/>
  <c r="BH440" i="23" s="1"/>
  <c r="Y381" i="23"/>
  <c r="BE370" i="23"/>
  <c r="BE433" i="23" s="1"/>
  <c r="R370" i="23"/>
  <c r="R433" i="23" s="1"/>
  <c r="BP370" i="23"/>
  <c r="BP433" i="23" s="1"/>
  <c r="AA394" i="23"/>
  <c r="BP400" i="23"/>
  <c r="BP526" i="23" s="1"/>
  <c r="BL400" i="23"/>
  <c r="R400" i="23"/>
  <c r="R463" i="23" s="1"/>
  <c r="AA366" i="23"/>
  <c r="AQ366" i="23"/>
  <c r="AQ492" i="23" s="1"/>
  <c r="BA366" i="23"/>
  <c r="BA429" i="23" s="1"/>
  <c r="BI402" i="23"/>
  <c r="BI465" i="23" s="1"/>
  <c r="U364" i="23"/>
  <c r="AO398" i="23"/>
  <c r="AO461" i="23" s="1"/>
  <c r="AW398" i="23"/>
  <c r="BM398" i="23"/>
  <c r="BM461" i="23" s="1"/>
  <c r="S400" i="23"/>
  <c r="BK360" i="23"/>
  <c r="BK423" i="23" s="1"/>
  <c r="AK384" i="23"/>
  <c r="AK447" i="23" s="1"/>
  <c r="BK506" i="23"/>
  <c r="Z510" i="23"/>
  <c r="BY492" i="23"/>
  <c r="BU492" i="23"/>
  <c r="CB492" i="23"/>
  <c r="CD492" i="23"/>
  <c r="BT492" i="23"/>
  <c r="CA492" i="23"/>
  <c r="BX492" i="23"/>
  <c r="AU372" i="23"/>
  <c r="BE382" i="23"/>
  <c r="BE445" i="23" s="1"/>
  <c r="Y384" i="23"/>
  <c r="K383" i="23"/>
  <c r="AC365" i="23"/>
  <c r="BF369" i="23"/>
  <c r="BF432" i="23" s="1"/>
  <c r="BH387" i="23"/>
  <c r="BH513" i="23" s="1"/>
  <c r="AU369" i="23"/>
  <c r="AU495" i="23" s="1"/>
  <c r="BO387" i="23"/>
  <c r="M387" i="23"/>
  <c r="M450" i="23" s="1"/>
  <c r="AN357" i="23"/>
  <c r="BE357" i="23"/>
  <c r="BE420" i="23" s="1"/>
  <c r="O357" i="23"/>
  <c r="AX360" i="23"/>
  <c r="AX423" i="23" s="1"/>
  <c r="AF399" i="23"/>
  <c r="BR404" i="23"/>
  <c r="BR467" i="23" s="1"/>
  <c r="BR400" i="23"/>
  <c r="BB364" i="23"/>
  <c r="BB490" i="23" s="1"/>
  <c r="AJ397" i="23"/>
  <c r="AJ523" i="23" s="1"/>
  <c r="T370" i="23"/>
  <c r="T433" i="23" s="1"/>
  <c r="BF388" i="23"/>
  <c r="AN399" i="23"/>
  <c r="AN462" i="23" s="1"/>
  <c r="P399" i="23"/>
  <c r="P525" i="23" s="1"/>
  <c r="BR370" i="23"/>
  <c r="BR433" i="23" s="1"/>
  <c r="BB377" i="23"/>
  <c r="AR389" i="23"/>
  <c r="AR452" i="23" s="1"/>
  <c r="AJ372" i="23"/>
  <c r="AJ394" i="23"/>
  <c r="AJ520" i="23" s="1"/>
  <c r="AB401" i="23"/>
  <c r="AB527" i="23" s="1"/>
  <c r="L402" i="23"/>
  <c r="L528" i="23" s="1"/>
  <c r="AL353" i="23"/>
  <c r="AL416" i="23" s="1"/>
  <c r="AK353" i="23"/>
  <c r="AK416" i="23" s="1"/>
  <c r="S377" i="23"/>
  <c r="AS377" i="23"/>
  <c r="AS440" i="23" s="1"/>
  <c r="M377" i="23"/>
  <c r="M440" i="23" s="1"/>
  <c r="AY377" i="23"/>
  <c r="AY503" i="23" s="1"/>
  <c r="AV381" i="23"/>
  <c r="U381" i="23"/>
  <c r="U444" i="23" s="1"/>
  <c r="AO381" i="23"/>
  <c r="V381" i="23"/>
  <c r="V507" i="23" s="1"/>
  <c r="AM370" i="23"/>
  <c r="AC370" i="23"/>
  <c r="AC433" i="23" s="1"/>
  <c r="BM370" i="23"/>
  <c r="BM433" i="23" s="1"/>
  <c r="AQ401" i="23"/>
  <c r="AQ464" i="23" s="1"/>
  <c r="AG389" i="23"/>
  <c r="BE393" i="23"/>
  <c r="BE456" i="23" s="1"/>
  <c r="AA393" i="23"/>
  <c r="AA456" i="23" s="1"/>
  <c r="BK393" i="23"/>
  <c r="BK456" i="23" s="1"/>
  <c r="AS399" i="23"/>
  <c r="U399" i="23"/>
  <c r="U462" i="23" s="1"/>
  <c r="AC389" i="23"/>
  <c r="AC515" i="23" s="1"/>
  <c r="Z389" i="23"/>
  <c r="Z515" i="23" s="1"/>
  <c r="AG393" i="23"/>
  <c r="AZ390" i="23"/>
  <c r="AZ453" i="23" s="1"/>
  <c r="V388" i="23"/>
  <c r="V451" i="23" s="1"/>
  <c r="AK364" i="23"/>
  <c r="AK427" i="23" s="1"/>
  <c r="BQ402" i="23"/>
  <c r="Z400" i="23"/>
  <c r="Z463" i="23" s="1"/>
  <c r="Y390" i="23"/>
  <c r="AG400" i="23"/>
  <c r="AG463" i="23" s="1"/>
  <c r="AW366" i="23"/>
  <c r="BM402" i="23"/>
  <c r="BM465" i="23" s="1"/>
  <c r="AH366" i="23"/>
  <c r="AH429" i="23" s="1"/>
  <c r="R366" i="23"/>
  <c r="R429" i="23" s="1"/>
  <c r="Q400" i="23"/>
  <c r="AS358" i="23"/>
  <c r="AS421" i="23" s="1"/>
  <c r="BI388" i="23"/>
  <c r="BI514" i="23" s="1"/>
  <c r="BQ358" i="23"/>
  <c r="BQ484" i="23" s="1"/>
  <c r="M388" i="23"/>
  <c r="U388" i="23"/>
  <c r="U451" i="23" s="1"/>
  <c r="BO366" i="23"/>
  <c r="BO492" i="23" s="1"/>
  <c r="BP388" i="23"/>
  <c r="BP451" i="23" s="1"/>
  <c r="BP394" i="23"/>
  <c r="AV402" i="23"/>
  <c r="AV465" i="23" s="1"/>
  <c r="AT366" i="23"/>
  <c r="AT492" i="23" s="1"/>
  <c r="BC400" i="23"/>
  <c r="BC526" i="23" s="1"/>
  <c r="BC384" i="23"/>
  <c r="BC447" i="23" s="1"/>
  <c r="N374" i="23"/>
  <c r="N437" i="23" s="1"/>
  <c r="AA368" i="23"/>
  <c r="AA431" i="23" s="1"/>
  <c r="BC368" i="23"/>
  <c r="BC431" i="23" s="1"/>
  <c r="AE388" i="23"/>
  <c r="AU358" i="23"/>
  <c r="AU484" i="23" s="1"/>
  <c r="AD356" i="23"/>
  <c r="AD419" i="23" s="1"/>
  <c r="AY510" i="23"/>
  <c r="BN357" i="23"/>
  <c r="K368" i="23"/>
  <c r="K431" i="23" s="1"/>
  <c r="K394" i="23"/>
  <c r="K457" i="23" s="1"/>
  <c r="BA500" i="23"/>
  <c r="K381" i="23"/>
  <c r="BH378" i="23"/>
  <c r="BH504" i="23" s="1"/>
  <c r="AG382" i="23"/>
  <c r="AM378" i="23"/>
  <c r="AM441" i="23" s="1"/>
  <c r="BJ353" i="23"/>
  <c r="BD384" i="23"/>
  <c r="BD447" i="23" s="1"/>
  <c r="BD372" i="23"/>
  <c r="O374" i="23"/>
  <c r="O437" i="23" s="1"/>
  <c r="Y372" i="23"/>
  <c r="Y435" i="23" s="1"/>
  <c r="BQ381" i="23"/>
  <c r="BQ444" i="23" s="1"/>
  <c r="BL389" i="23"/>
  <c r="BL452" i="23" s="1"/>
  <c r="AE368" i="23"/>
  <c r="AE431" i="23" s="1"/>
  <c r="V378" i="23"/>
  <c r="V441" i="23" s="1"/>
  <c r="K621" i="23"/>
  <c r="O368" i="23"/>
  <c r="O431" i="23" s="1"/>
  <c r="Z368" i="23"/>
  <c r="Z431" i="23" s="1"/>
  <c r="BN393" i="23"/>
  <c r="L367" i="23"/>
  <c r="L493" i="23" s="1"/>
  <c r="BA387" i="23"/>
  <c r="BA450" i="23" s="1"/>
  <c r="BH357" i="23"/>
  <c r="BH483" i="23" s="1"/>
  <c r="R357" i="23"/>
  <c r="AS357" i="23"/>
  <c r="AS420" i="23" s="1"/>
  <c r="X390" i="23"/>
  <c r="X516" i="23" s="1"/>
  <c r="BH379" i="23"/>
  <c r="BH442" i="23" s="1"/>
  <c r="AL379" i="23"/>
  <c r="AS379" i="23"/>
  <c r="AS442" i="23" s="1"/>
  <c r="V361" i="23"/>
  <c r="V424" i="23" s="1"/>
  <c r="Z361" i="23"/>
  <c r="Z487" i="23" s="1"/>
  <c r="BH365" i="23"/>
  <c r="BH491" i="23" s="1"/>
  <c r="AV365" i="23"/>
  <c r="AV491" i="23" s="1"/>
  <c r="O365" i="23"/>
  <c r="R365" i="23"/>
  <c r="R428" i="23" s="1"/>
  <c r="BD369" i="23"/>
  <c r="AX369" i="23"/>
  <c r="AX432" i="23" s="1"/>
  <c r="U369" i="23"/>
  <c r="U432" i="23" s="1"/>
  <c r="AP387" i="23"/>
  <c r="AP513" i="23" s="1"/>
  <c r="BK387" i="23"/>
  <c r="BC379" i="23"/>
  <c r="BC442" i="23" s="1"/>
  <c r="Q379" i="23"/>
  <c r="Q505" i="23" s="1"/>
  <c r="AP365" i="23"/>
  <c r="AP491" i="23" s="1"/>
  <c r="BK365" i="23"/>
  <c r="AV369" i="23"/>
  <c r="AV495" i="23" s="1"/>
  <c r="AL369" i="23"/>
  <c r="AL432" i="23" s="1"/>
  <c r="AS369" i="23"/>
  <c r="AS432" i="23" s="1"/>
  <c r="O369" i="23"/>
  <c r="R369" i="23"/>
  <c r="R432" i="23" s="1"/>
  <c r="BP387" i="23"/>
  <c r="BP450" i="23" s="1"/>
  <c r="AD387" i="23"/>
  <c r="AD513" i="23" s="1"/>
  <c r="Y387" i="23"/>
  <c r="BM357" i="23"/>
  <c r="BM420" i="23" s="1"/>
  <c r="U357" i="23"/>
  <c r="U483" i="23" s="1"/>
  <c r="BF383" i="23"/>
  <c r="BF509" i="23" s="1"/>
  <c r="AN383" i="23"/>
  <c r="BK383" i="23"/>
  <c r="BK509" i="23" s="1"/>
  <c r="BK357" i="23"/>
  <c r="BN388" i="23"/>
  <c r="BN451" i="23" s="1"/>
  <c r="BF374" i="23"/>
  <c r="X394" i="23"/>
  <c r="X520" i="23" s="1"/>
  <c r="P386" i="23"/>
  <c r="P512" i="23" s="1"/>
  <c r="BJ404" i="23"/>
  <c r="BJ530" i="23" s="1"/>
  <c r="BB370" i="23"/>
  <c r="AR372" i="23"/>
  <c r="AR435" i="23" s="1"/>
  <c r="AB386" i="23"/>
  <c r="AB370" i="23"/>
  <c r="AB433" i="23" s="1"/>
  <c r="T394" i="23"/>
  <c r="T381" i="23"/>
  <c r="T444" i="23" s="1"/>
  <c r="T400" i="23"/>
  <c r="BN364" i="23"/>
  <c r="BN427" i="23" s="1"/>
  <c r="BF384" i="23"/>
  <c r="AX381" i="23"/>
  <c r="AX444" i="23" s="1"/>
  <c r="AF368" i="23"/>
  <c r="AF431" i="23" s="1"/>
  <c r="AF389" i="23"/>
  <c r="AF515" i="23" s="1"/>
  <c r="P389" i="23"/>
  <c r="P515" i="23" s="1"/>
  <c r="BB382" i="23"/>
  <c r="BB445" i="23" s="1"/>
  <c r="T353" i="23"/>
  <c r="T416" i="23" s="1"/>
  <c r="T398" i="23"/>
  <c r="T524" i="23" s="1"/>
  <c r="BM347" i="23"/>
  <c r="BM410" i="23" s="1"/>
  <c r="BD353" i="23"/>
  <c r="BD416" i="23" s="1"/>
  <c r="AY353" i="23"/>
  <c r="BK353" i="23"/>
  <c r="BK416" i="23" s="1"/>
  <c r="BC377" i="23"/>
  <c r="BE377" i="23"/>
  <c r="BE503" i="23" s="1"/>
  <c r="Y377" i="23"/>
  <c r="Y440" i="23" s="1"/>
  <c r="Z381" i="23"/>
  <c r="Z444" i="23" s="1"/>
  <c r="BC381" i="23"/>
  <c r="AT370" i="23"/>
  <c r="AL370" i="23"/>
  <c r="AL433" i="23" s="1"/>
  <c r="AA370" i="23"/>
  <c r="AA433" i="23" s="1"/>
  <c r="AH370" i="23"/>
  <c r="AH433" i="23" s="1"/>
  <c r="Y370" i="23"/>
  <c r="Y433" i="23" s="1"/>
  <c r="Q370" i="23"/>
  <c r="Q433" i="23" s="1"/>
  <c r="M404" i="23"/>
  <c r="M467" i="23" s="1"/>
  <c r="BD397" i="23"/>
  <c r="BC401" i="23"/>
  <c r="BC464" i="23" s="1"/>
  <c r="BA389" i="23"/>
  <c r="BA452" i="23" s="1"/>
  <c r="R389" i="23"/>
  <c r="R452" i="23" s="1"/>
  <c r="AL399" i="23"/>
  <c r="AU391" i="23"/>
  <c r="AK397" i="23"/>
  <c r="BE389" i="23"/>
  <c r="BE452" i="23" s="1"/>
  <c r="AD393" i="23"/>
  <c r="AC393" i="23"/>
  <c r="AC456" i="23" s="1"/>
  <c r="BM399" i="23"/>
  <c r="AM399" i="23"/>
  <c r="AM525" i="23" s="1"/>
  <c r="Q388" i="23"/>
  <c r="V394" i="23"/>
  <c r="V520" i="23" s="1"/>
  <c r="BI366" i="23"/>
  <c r="BI429" i="23" s="1"/>
  <c r="AM394" i="23"/>
  <c r="AM457" i="23" s="1"/>
  <c r="O388" i="23"/>
  <c r="M366" i="23"/>
  <c r="U366" i="23"/>
  <c r="U492" i="23" s="1"/>
  <c r="Y400" i="23"/>
  <c r="Y463" i="23" s="1"/>
  <c r="BE360" i="23"/>
  <c r="AV390" i="23"/>
  <c r="AV453" i="23" s="1"/>
  <c r="AH390" i="23"/>
  <c r="AH453" i="23" s="1"/>
  <c r="BC364" i="23"/>
  <c r="BC490" i="23" s="1"/>
  <c r="Q358" i="23"/>
  <c r="AA358" i="23"/>
  <c r="AA421" i="23" s="1"/>
  <c r="AC388" i="23"/>
  <c r="AP394" i="23"/>
  <c r="AP457" i="23" s="1"/>
  <c r="AY400" i="23"/>
  <c r="AL388" i="23"/>
  <c r="AL451" i="23" s="1"/>
  <c r="AO360" i="23"/>
  <c r="AO486" i="23" s="1"/>
  <c r="AO366" i="23"/>
  <c r="AO429" i="23" s="1"/>
  <c r="BE358" i="23"/>
  <c r="BL364" i="23"/>
  <c r="BL427" i="23" s="1"/>
  <c r="W358" i="23"/>
  <c r="W484" i="23" s="1"/>
  <c r="N364" i="23"/>
  <c r="N427" i="23" s="1"/>
  <c r="BO384" i="23"/>
  <c r="BO447" i="23" s="1"/>
  <c r="Q372" i="23"/>
  <c r="AM372" i="23"/>
  <c r="AM498" i="23" s="1"/>
  <c r="S364" i="23"/>
  <c r="S427" i="23" s="1"/>
  <c r="BW475" i="23"/>
  <c r="AO506" i="23"/>
  <c r="AD368" i="23"/>
  <c r="AD372" i="23"/>
  <c r="AD498" i="23" s="1"/>
  <c r="AT378" i="23"/>
  <c r="AT441" i="23" s="1"/>
  <c r="Z378" i="23"/>
  <c r="Z441" i="23" s="1"/>
  <c r="AZ378" i="23"/>
  <c r="AZ441" i="23" s="1"/>
  <c r="BI378" i="23"/>
  <c r="BI441" i="23" s="1"/>
  <c r="AV382" i="23"/>
  <c r="Q384" i="23"/>
  <c r="Q447" i="23" s="1"/>
  <c r="BJ389" i="23"/>
  <c r="BJ452" i="23" s="1"/>
  <c r="AH384" i="23"/>
  <c r="AM374" i="23"/>
  <c r="AM437" i="23" s="1"/>
  <c r="BH368" i="23"/>
  <c r="BH431" i="23" s="1"/>
  <c r="BA368" i="23"/>
  <c r="BG372" i="23"/>
  <c r="BG498" i="23" s="1"/>
  <c r="BF397" i="23"/>
  <c r="AA378" i="23"/>
  <c r="AA441" i="23" s="1"/>
  <c r="AT382" i="23"/>
  <c r="BM372" i="23"/>
  <c r="BM498" i="23" s="1"/>
  <c r="K387" i="23"/>
  <c r="K513" i="23" s="1"/>
  <c r="O384" i="23"/>
  <c r="O447" i="23" s="1"/>
  <c r="BL382" i="23"/>
  <c r="CA619" i="23"/>
  <c r="BK374" i="23"/>
  <c r="BK437" i="23" s="1"/>
  <c r="W374" i="23"/>
  <c r="W437" i="23" s="1"/>
  <c r="BK368" i="23"/>
  <c r="BK431" i="23" s="1"/>
  <c r="AW368" i="23"/>
  <c r="AW431" i="23" s="1"/>
  <c r="BO399" i="23"/>
  <c r="BO525" i="23" s="1"/>
  <c r="AA372" i="23"/>
  <c r="BQ397" i="23"/>
  <c r="BQ523" i="23" s="1"/>
  <c r="AQ435" i="23"/>
  <c r="AQ498" i="23"/>
  <c r="AM447" i="23"/>
  <c r="AM510" i="23"/>
  <c r="BN448" i="23"/>
  <c r="BN511" i="23"/>
  <c r="AG435" i="23"/>
  <c r="AG498" i="23"/>
  <c r="BR624" i="23"/>
  <c r="BR625" i="23"/>
  <c r="BR621" i="23"/>
  <c r="BR622" i="23"/>
  <c r="BR623" i="23"/>
  <c r="AS626" i="23"/>
  <c r="AS621" i="23"/>
  <c r="AS623" i="23"/>
  <c r="AS622" i="23"/>
  <c r="AS625" i="23"/>
  <c r="BO622" i="23"/>
  <c r="BO623" i="23"/>
  <c r="BO621" i="23"/>
  <c r="BO625" i="23"/>
  <c r="BO624" i="23"/>
  <c r="BD622" i="23"/>
  <c r="BD623" i="23"/>
  <c r="BD624" i="23"/>
  <c r="BD626" i="23"/>
  <c r="BD621" i="23"/>
  <c r="AL621" i="23"/>
  <c r="AL622" i="23"/>
  <c r="AL626" i="23"/>
  <c r="AL625" i="23"/>
  <c r="AL623" i="23"/>
  <c r="AG622" i="23"/>
  <c r="AG621" i="23"/>
  <c r="AG624" i="23"/>
  <c r="AG625" i="23"/>
  <c r="AG626" i="23"/>
  <c r="AV622" i="23"/>
  <c r="AV623" i="23"/>
  <c r="AV625" i="23"/>
  <c r="AV626" i="23"/>
  <c r="AV621" i="23"/>
  <c r="CC622" i="23"/>
  <c r="CC624" i="23"/>
  <c r="CC621" i="23"/>
  <c r="CC625" i="23"/>
  <c r="CC626" i="23"/>
  <c r="CC623" i="23"/>
  <c r="BU622" i="23"/>
  <c r="BU621" i="23"/>
  <c r="BU623" i="23"/>
  <c r="BU624" i="23"/>
  <c r="BU625" i="23"/>
  <c r="BX622" i="23"/>
  <c r="BX623" i="23"/>
  <c r="BX624" i="23"/>
  <c r="BX625" i="23"/>
  <c r="BX626" i="23"/>
  <c r="BX621" i="23"/>
  <c r="BU626" i="23"/>
  <c r="AV624" i="23"/>
  <c r="I32" i="18"/>
  <c r="AF379" i="23"/>
  <c r="AF505" i="23" s="1"/>
  <c r="AK369" i="23"/>
  <c r="AK495" i="23" s="1"/>
  <c r="AN365" i="23"/>
  <c r="AN428" i="23" s="1"/>
  <c r="T387" i="23"/>
  <c r="T450" i="23" s="1"/>
  <c r="BB383" i="23"/>
  <c r="S383" i="23"/>
  <c r="S509" i="23" s="1"/>
  <c r="X399" i="23"/>
  <c r="X525" i="23" s="1"/>
  <c r="BJ401" i="23"/>
  <c r="BJ527" i="23" s="1"/>
  <c r="AR399" i="23"/>
  <c r="AR462" i="23" s="1"/>
  <c r="AB622" i="23"/>
  <c r="AB624" i="23"/>
  <c r="AB625" i="23"/>
  <c r="AB626" i="23"/>
  <c r="AB621" i="23"/>
  <c r="BF399" i="23"/>
  <c r="BF525" i="23" s="1"/>
  <c r="AR398" i="23"/>
  <c r="AR461" i="23" s="1"/>
  <c r="AE353" i="23"/>
  <c r="AE416" i="23" s="1"/>
  <c r="AP377" i="23"/>
  <c r="AP440" i="23" s="1"/>
  <c r="AE399" i="23"/>
  <c r="AE525" i="23" s="1"/>
  <c r="BL399" i="23"/>
  <c r="BL462" i="23" s="1"/>
  <c r="S399" i="23"/>
  <c r="S462" i="23" s="1"/>
  <c r="AA622" i="23"/>
  <c r="AA624" i="23"/>
  <c r="AA621" i="23"/>
  <c r="AA626" i="23"/>
  <c r="AA625" i="23"/>
  <c r="BA621" i="23"/>
  <c r="BA623" i="23"/>
  <c r="BA624" i="23"/>
  <c r="BA626" i="23"/>
  <c r="BA622" i="23"/>
  <c r="BQ625" i="23"/>
  <c r="BQ621" i="23"/>
  <c r="BQ623" i="23"/>
  <c r="BQ624" i="23"/>
  <c r="BQ622" i="23"/>
  <c r="AM386" i="23"/>
  <c r="O364" i="23"/>
  <c r="O427" i="23" s="1"/>
  <c r="U402" i="23"/>
  <c r="U465" i="23" s="1"/>
  <c r="AL360" i="23"/>
  <c r="AL423" i="23" s="1"/>
  <c r="BC622" i="23"/>
  <c r="BC623" i="23"/>
  <c r="BC626" i="23"/>
  <c r="BC624" i="23"/>
  <c r="BC621" i="23"/>
  <c r="AC364" i="23"/>
  <c r="AC427" i="23" s="1"/>
  <c r="BD360" i="23"/>
  <c r="BD423" i="23" s="1"/>
  <c r="AP386" i="23"/>
  <c r="AP449" i="23" s="1"/>
  <c r="W623" i="23"/>
  <c r="W624" i="23"/>
  <c r="W626" i="23"/>
  <c r="W625" i="23"/>
  <c r="W621" i="23"/>
  <c r="AS382" i="23"/>
  <c r="AS445" i="23" s="1"/>
  <c r="BA372" i="23"/>
  <c r="BA498" i="23" s="1"/>
  <c r="CA622" i="23"/>
  <c r="CA623" i="23"/>
  <c r="CA625" i="23"/>
  <c r="CA626" i="23"/>
  <c r="CA621" i="23"/>
  <c r="CA624" i="23"/>
  <c r="BV623" i="23"/>
  <c r="BV625" i="23"/>
  <c r="BV622" i="23"/>
  <c r="BV626" i="23"/>
  <c r="BV621" i="23"/>
  <c r="BV624" i="23"/>
  <c r="G31" i="18"/>
  <c r="BQ626" i="23"/>
  <c r="AG623" i="23"/>
  <c r="BM379" i="23"/>
  <c r="BM505" i="23" s="1"/>
  <c r="AY379" i="23"/>
  <c r="AY505" i="23" s="1"/>
  <c r="AM379" i="23"/>
  <c r="AM442" i="23" s="1"/>
  <c r="S379" i="23"/>
  <c r="S442" i="23" s="1"/>
  <c r="BM365" i="23"/>
  <c r="BM491" i="23" s="1"/>
  <c r="BQ369" i="23"/>
  <c r="BQ495" i="23" s="1"/>
  <c r="M369" i="23"/>
  <c r="M432" i="23" s="1"/>
  <c r="AE387" i="23"/>
  <c r="AE450" i="23" s="1"/>
  <c r="Q367" i="23"/>
  <c r="Q430" i="23" s="1"/>
  <c r="BK361" i="23"/>
  <c r="BL365" i="23"/>
  <c r="BL428" i="23" s="1"/>
  <c r="AW365" i="23"/>
  <c r="AW428" i="23" s="1"/>
  <c r="AH365" i="23"/>
  <c r="AH428" i="23" s="1"/>
  <c r="T365" i="23"/>
  <c r="BE369" i="23"/>
  <c r="BE432" i="23" s="1"/>
  <c r="V369" i="23"/>
  <c r="V432" i="23" s="1"/>
  <c r="BG369" i="23"/>
  <c r="BG432" i="23" s="1"/>
  <c r="AK387" i="23"/>
  <c r="AK450" i="23" s="1"/>
  <c r="AQ387" i="23"/>
  <c r="AQ513" i="23" s="1"/>
  <c r="AB387" i="23"/>
  <c r="AB450" i="23" s="1"/>
  <c r="L387" i="23"/>
  <c r="L513" i="23" s="1"/>
  <c r="BA383" i="23"/>
  <c r="P383" i="23"/>
  <c r="P446" i="23" s="1"/>
  <c r="AD383" i="23"/>
  <c r="AD446" i="23" s="1"/>
  <c r="BN623" i="23"/>
  <c r="BN622" i="23"/>
  <c r="BN624" i="23"/>
  <c r="BN621" i="23"/>
  <c r="BN625" i="23"/>
  <c r="BF398" i="23"/>
  <c r="BF524" i="23" s="1"/>
  <c r="AF622" i="23"/>
  <c r="AF624" i="23"/>
  <c r="AF625" i="23"/>
  <c r="AF626" i="23"/>
  <c r="AF621" i="23"/>
  <c r="AF372" i="23"/>
  <c r="AF435" i="23" s="1"/>
  <c r="BJ621" i="23"/>
  <c r="BJ624" i="23"/>
  <c r="BJ623" i="23"/>
  <c r="BJ622" i="23"/>
  <c r="BJ625" i="23"/>
  <c r="AB399" i="23"/>
  <c r="AB525" i="23" s="1"/>
  <c r="BF623" i="23"/>
  <c r="BF622" i="23"/>
  <c r="BF621" i="23"/>
  <c r="BF626" i="23"/>
  <c r="BF624" i="23"/>
  <c r="AX623" i="23"/>
  <c r="AX626" i="23"/>
  <c r="AX622" i="23"/>
  <c r="AX624" i="23"/>
  <c r="AX621" i="23"/>
  <c r="AN622" i="23"/>
  <c r="AN623" i="23"/>
  <c r="AN625" i="23"/>
  <c r="AN626" i="23"/>
  <c r="AN621" i="23"/>
  <c r="AN348" i="23"/>
  <c r="AN411" i="23" s="1"/>
  <c r="AF353" i="23"/>
  <c r="AF416" i="23" s="1"/>
  <c r="AF382" i="23"/>
  <c r="AF508" i="23" s="1"/>
  <c r="P353" i="23"/>
  <c r="P416" i="23" s="1"/>
  <c r="AR402" i="23"/>
  <c r="AR465" i="23" s="1"/>
  <c r="AR401" i="23"/>
  <c r="AR527" i="23" s="1"/>
  <c r="AJ404" i="23"/>
  <c r="AJ530" i="23" s="1"/>
  <c r="AB397" i="23"/>
  <c r="AB460" i="23" s="1"/>
  <c r="T382" i="23"/>
  <c r="AZ353" i="23"/>
  <c r="AZ416" i="23" s="1"/>
  <c r="Y353" i="23"/>
  <c r="Y416" i="23" s="1"/>
  <c r="AW353" i="23"/>
  <c r="AW416" i="23" s="1"/>
  <c r="AA353" i="23"/>
  <c r="AA416" i="23" s="1"/>
  <c r="AR345" i="23"/>
  <c r="AR408" i="23" s="1"/>
  <c r="Q345" i="23"/>
  <c r="Q408" i="23" s="1"/>
  <c r="V377" i="23"/>
  <c r="V440" i="23" s="1"/>
  <c r="BO377" i="23"/>
  <c r="BO440" i="23" s="1"/>
  <c r="AO377" i="23"/>
  <c r="AO503" i="23" s="1"/>
  <c r="AV377" i="23"/>
  <c r="AV440" i="23" s="1"/>
  <c r="O377" i="23"/>
  <c r="O440" i="23" s="1"/>
  <c r="AL381" i="23"/>
  <c r="AL507" i="23" s="1"/>
  <c r="Z404" i="23"/>
  <c r="Z530" i="23" s="1"/>
  <c r="BA404" i="23"/>
  <c r="BA467" i="23" s="1"/>
  <c r="BI404" i="23"/>
  <c r="BI467" i="23" s="1"/>
  <c r="AW399" i="23"/>
  <c r="AW462" i="23" s="1"/>
  <c r="R397" i="23"/>
  <c r="R460" i="23" s="1"/>
  <c r="AV401" i="23"/>
  <c r="AV464" i="23" s="1"/>
  <c r="U401" i="23"/>
  <c r="U527" i="23" s="1"/>
  <c r="O401" i="23"/>
  <c r="BC399" i="23"/>
  <c r="BC525" i="23" s="1"/>
  <c r="AQ622" i="23"/>
  <c r="AQ623" i="23"/>
  <c r="AQ625" i="23"/>
  <c r="AQ621" i="23"/>
  <c r="AQ626" i="23"/>
  <c r="AZ398" i="23"/>
  <c r="AZ524" i="23" s="1"/>
  <c r="AP623" i="23"/>
  <c r="AP622" i="23"/>
  <c r="AP625" i="23"/>
  <c r="AP621" i="23"/>
  <c r="AP626" i="23"/>
  <c r="AM622" i="23"/>
  <c r="AM623" i="23"/>
  <c r="AM626" i="23"/>
  <c r="AM621" i="23"/>
  <c r="AM625" i="23"/>
  <c r="AY622" i="23"/>
  <c r="AY623" i="23"/>
  <c r="AY626" i="23"/>
  <c r="AY624" i="23"/>
  <c r="AY621" i="23"/>
  <c r="AO622" i="23"/>
  <c r="AO625" i="23"/>
  <c r="AO621" i="23"/>
  <c r="AO626" i="23"/>
  <c r="AO623" i="23"/>
  <c r="AT386" i="23"/>
  <c r="BC402" i="23"/>
  <c r="BC465" i="23" s="1"/>
  <c r="BG622" i="23"/>
  <c r="BG623" i="23"/>
  <c r="BG624" i="23"/>
  <c r="BG621" i="23"/>
  <c r="BG626" i="23"/>
  <c r="AZ622" i="23"/>
  <c r="AZ623" i="23"/>
  <c r="AZ624" i="23"/>
  <c r="AZ626" i="23"/>
  <c r="AZ621" i="23"/>
  <c r="AS386" i="23"/>
  <c r="AS449" i="23" s="1"/>
  <c r="BQ398" i="23"/>
  <c r="BQ524" i="23" s="1"/>
  <c r="U398" i="23"/>
  <c r="U461" i="23" s="1"/>
  <c r="Y624" i="23"/>
  <c r="Y625" i="23"/>
  <c r="Y621" i="23"/>
  <c r="Y623" i="23"/>
  <c r="Y626" i="23"/>
  <c r="BM622" i="23"/>
  <c r="BM624" i="23"/>
  <c r="BM621" i="23"/>
  <c r="BM625" i="23"/>
  <c r="BM623" i="23"/>
  <c r="AH626" i="23"/>
  <c r="AH622" i="23"/>
  <c r="AH621" i="23"/>
  <c r="AH625" i="23"/>
  <c r="AH624" i="23"/>
  <c r="BC358" i="23"/>
  <c r="BC421" i="23" s="1"/>
  <c r="N386" i="23"/>
  <c r="N449" i="23" s="1"/>
  <c r="W382" i="23"/>
  <c r="W445" i="23" s="1"/>
  <c r="AI368" i="23"/>
  <c r="AI431" i="23" s="1"/>
  <c r="BK398" i="23"/>
  <c r="BK461" i="23" s="1"/>
  <c r="BY621" i="23"/>
  <c r="BY623" i="23"/>
  <c r="BY624" i="23"/>
  <c r="BY625" i="23"/>
  <c r="BY622" i="23"/>
  <c r="BY626" i="23"/>
  <c r="CB622" i="23"/>
  <c r="CB623" i="23"/>
  <c r="CB624" i="23"/>
  <c r="CB625" i="23"/>
  <c r="CB626" i="23"/>
  <c r="CB621" i="23"/>
  <c r="BT622" i="23"/>
  <c r="BT623" i="23"/>
  <c r="BT624" i="23"/>
  <c r="BT625" i="23"/>
  <c r="BT621" i="23"/>
  <c r="BU475" i="23"/>
  <c r="CC475" i="23"/>
  <c r="BZ475" i="23"/>
  <c r="BS475" i="23"/>
  <c r="CA475" i="23"/>
  <c r="V374" i="23"/>
  <c r="V437" i="23" s="1"/>
  <c r="Q500" i="23"/>
  <c r="BW513" i="23"/>
  <c r="BD500" i="23"/>
  <c r="AD364" i="23"/>
  <c r="AD427" i="23" s="1"/>
  <c r="BE381" i="23"/>
  <c r="BE507" i="23" s="1"/>
  <c r="O378" i="23"/>
  <c r="O441" i="23" s="1"/>
  <c r="AL382" i="23"/>
  <c r="AL445" i="23" s="1"/>
  <c r="Q382" i="23"/>
  <c r="Q445" i="23" s="1"/>
  <c r="BQ382" i="23"/>
  <c r="BQ445" i="23" s="1"/>
  <c r="BI353" i="23"/>
  <c r="BI416" i="23" s="1"/>
  <c r="W372" i="23"/>
  <c r="W435" i="23" s="1"/>
  <c r="BH372" i="23"/>
  <c r="BH435" i="23" s="1"/>
  <c r="AK368" i="23"/>
  <c r="AQ368" i="23"/>
  <c r="AQ431" i="23" s="1"/>
  <c r="AO624" i="23"/>
  <c r="BT626" i="23"/>
  <c r="BD625" i="23"/>
  <c r="AN624" i="23"/>
  <c r="BG625" i="23"/>
  <c r="AQ624" i="23"/>
  <c r="AA623" i="23"/>
  <c r="BM626" i="23"/>
  <c r="BJ626" i="23"/>
  <c r="G34" i="18"/>
  <c r="BQ374" i="23"/>
  <c r="J33" i="18"/>
  <c r="K34" i="18"/>
  <c r="L34" i="18"/>
  <c r="BB624" i="23"/>
  <c r="BB621" i="23"/>
  <c r="BB622" i="23"/>
  <c r="BB626" i="23"/>
  <c r="BB623" i="23"/>
  <c r="AR622" i="23"/>
  <c r="AR623" i="23"/>
  <c r="AR625" i="23"/>
  <c r="AR626" i="23"/>
  <c r="AR621" i="23"/>
  <c r="BE622" i="23"/>
  <c r="BE621" i="23"/>
  <c r="BE626" i="23"/>
  <c r="BE623" i="23"/>
  <c r="BE624" i="23"/>
  <c r="AK624" i="23"/>
  <c r="AK621" i="23"/>
  <c r="AK625" i="23"/>
  <c r="AK626" i="23"/>
  <c r="AK622" i="23"/>
  <c r="BL622" i="23"/>
  <c r="BL623" i="23"/>
  <c r="BL624" i="23"/>
  <c r="BL625" i="23"/>
  <c r="BL621" i="23"/>
  <c r="BO626" i="23"/>
  <c r="BR626" i="23"/>
  <c r="BB625" i="23"/>
  <c r="AL624" i="23"/>
  <c r="I33" i="18"/>
  <c r="Z379" i="23"/>
  <c r="Z442" i="23" s="1"/>
  <c r="U365" i="23"/>
  <c r="AB369" i="23"/>
  <c r="AB495" i="23" s="1"/>
  <c r="AN353" i="23"/>
  <c r="AN416" i="23" s="1"/>
  <c r="AX364" i="23"/>
  <c r="AX490" i="23" s="1"/>
  <c r="AN386" i="23"/>
  <c r="AN512" i="23" s="1"/>
  <c r="N404" i="23"/>
  <c r="N467" i="23" s="1"/>
  <c r="Y399" i="23"/>
  <c r="Y525" i="23" s="1"/>
  <c r="AQ399" i="23"/>
  <c r="AQ462" i="23" s="1"/>
  <c r="AG398" i="23"/>
  <c r="AG461" i="23" s="1"/>
  <c r="BE402" i="23"/>
  <c r="BE465" i="23" s="1"/>
  <c r="AZ386" i="23"/>
  <c r="AZ512" i="23" s="1"/>
  <c r="BD402" i="23"/>
  <c r="BD465" i="23" s="1"/>
  <c r="Z386" i="23"/>
  <c r="AL364" i="23"/>
  <c r="AL427" i="23" s="1"/>
  <c r="AW622" i="23"/>
  <c r="AW621" i="23"/>
  <c r="AW626" i="23"/>
  <c r="AW623" i="23"/>
  <c r="AW625" i="23"/>
  <c r="BE374" i="23"/>
  <c r="BE437" i="23" s="1"/>
  <c r="Z372" i="23"/>
  <c r="Z435" i="23" s="1"/>
  <c r="AE402" i="23"/>
  <c r="AE528" i="23" s="1"/>
  <c r="CD623" i="23"/>
  <c r="CD626" i="23"/>
  <c r="CD622" i="23"/>
  <c r="CD624" i="23"/>
  <c r="CD621" i="23"/>
  <c r="CD625" i="23"/>
  <c r="BU525" i="23"/>
  <c r="G30" i="18"/>
  <c r="U368" i="23"/>
  <c r="U494" i="23" s="1"/>
  <c r="BA625" i="23"/>
  <c r="AR624" i="23"/>
  <c r="AB623" i="23"/>
  <c r="J32" i="18"/>
  <c r="K31" i="18"/>
  <c r="AV379" i="23"/>
  <c r="AV442" i="23" s="1"/>
  <c r="O379" i="23"/>
  <c r="O442" i="23" s="1"/>
  <c r="R379" i="23"/>
  <c r="R442" i="23" s="1"/>
  <c r="AF361" i="23"/>
  <c r="AF487" i="23" s="1"/>
  <c r="AO361" i="23"/>
  <c r="AO487" i="23" s="1"/>
  <c r="AS365" i="23"/>
  <c r="AS491" i="23" s="1"/>
  <c r="BP369" i="23"/>
  <c r="BP432" i="23" s="1"/>
  <c r="AN369" i="23"/>
  <c r="AN432" i="23" s="1"/>
  <c r="Y369" i="23"/>
  <c r="Y432" i="23" s="1"/>
  <c r="AA387" i="23"/>
  <c r="AA450" i="23" s="1"/>
  <c r="BB367" i="23"/>
  <c r="BB430" i="23" s="1"/>
  <c r="AB367" i="23"/>
  <c r="AB493" i="23" s="1"/>
  <c r="AA379" i="23"/>
  <c r="AA442" i="23" s="1"/>
  <c r="T379" i="23"/>
  <c r="T442" i="23" s="1"/>
  <c r="AX361" i="23"/>
  <c r="AX487" i="23" s="1"/>
  <c r="AD361" i="23"/>
  <c r="AD424" i="23" s="1"/>
  <c r="AE365" i="23"/>
  <c r="AE428" i="23" s="1"/>
  <c r="L365" i="23"/>
  <c r="L491" i="23" s="1"/>
  <c r="BM369" i="23"/>
  <c r="BM432" i="23" s="1"/>
  <c r="AY369" i="23"/>
  <c r="AC369" i="23"/>
  <c r="AC432" i="23" s="1"/>
  <c r="AM369" i="23"/>
  <c r="AM495" i="23" s="1"/>
  <c r="BF387" i="23"/>
  <c r="BF450" i="23" s="1"/>
  <c r="AB383" i="23"/>
  <c r="AB509" i="23" s="1"/>
  <c r="BF368" i="23"/>
  <c r="BF431" i="23" s="1"/>
  <c r="AX397" i="23"/>
  <c r="AX523" i="23" s="1"/>
  <c r="AX402" i="23"/>
  <c r="AX528" i="23" s="1"/>
  <c r="BB386" i="23"/>
  <c r="BB449" i="23" s="1"/>
  <c r="AR404" i="23"/>
  <c r="AR467" i="23" s="1"/>
  <c r="AJ377" i="23"/>
  <c r="AJ440" i="23" s="1"/>
  <c r="AB529" i="23"/>
  <c r="X623" i="23"/>
  <c r="X624" i="23"/>
  <c r="X625" i="23"/>
  <c r="X626" i="23"/>
  <c r="X621" i="23"/>
  <c r="P360" i="23"/>
  <c r="P423" i="23" s="1"/>
  <c r="P402" i="23"/>
  <c r="P465" i="23" s="1"/>
  <c r="BR364" i="23"/>
  <c r="AR368" i="23"/>
  <c r="AR494" i="23" s="1"/>
  <c r="AJ622" i="23"/>
  <c r="AJ624" i="23"/>
  <c r="AJ625" i="23"/>
  <c r="AJ626" i="23"/>
  <c r="AJ621" i="23"/>
  <c r="AB382" i="23"/>
  <c r="AB508" i="23" s="1"/>
  <c r="T374" i="23"/>
  <c r="W475" i="23"/>
  <c r="V353" i="23"/>
  <c r="V416" i="23" s="1"/>
  <c r="U353" i="23"/>
  <c r="U416" i="23" s="1"/>
  <c r="P345" i="23"/>
  <c r="Z345" i="23"/>
  <c r="Z408" i="23" s="1"/>
  <c r="BB345" i="23"/>
  <c r="BB408" i="23" s="1"/>
  <c r="BL377" i="23"/>
  <c r="BL440" i="23" s="1"/>
  <c r="AM377" i="23"/>
  <c r="BD404" i="23"/>
  <c r="BD467" i="23" s="1"/>
  <c r="AP404" i="23"/>
  <c r="AP530" i="23" s="1"/>
  <c r="S404" i="23"/>
  <c r="S467" i="23" s="1"/>
  <c r="AW404" i="23"/>
  <c r="AS397" i="23"/>
  <c r="AS523" i="23" s="1"/>
  <c r="BM401" i="23"/>
  <c r="BM464" i="23" s="1"/>
  <c r="BH401" i="23"/>
  <c r="BH464" i="23" s="1"/>
  <c r="BP399" i="23"/>
  <c r="BP462" i="23" s="1"/>
  <c r="O399" i="23"/>
  <c r="O462" i="23" s="1"/>
  <c r="AU397" i="23"/>
  <c r="AU523" i="23" s="1"/>
  <c r="BE397" i="23"/>
  <c r="BE460" i="23" s="1"/>
  <c r="Y397" i="23"/>
  <c r="Y523" i="23" s="1"/>
  <c r="AD399" i="23"/>
  <c r="AD525" i="23" s="1"/>
  <c r="AZ356" i="23"/>
  <c r="AZ419" i="23" s="1"/>
  <c r="V356" i="23"/>
  <c r="V419" i="23" s="1"/>
  <c r="AK398" i="23"/>
  <c r="AK524" i="23" s="1"/>
  <c r="O398" i="23"/>
  <c r="O461" i="23" s="1"/>
  <c r="AY402" i="23"/>
  <c r="AY465" i="23" s="1"/>
  <c r="BO402" i="23"/>
  <c r="BO528" i="23" s="1"/>
  <c r="AG360" i="23"/>
  <c r="BE386" i="23"/>
  <c r="BE449" i="23" s="1"/>
  <c r="AT394" i="23"/>
  <c r="AT457" i="23" s="1"/>
  <c r="Q360" i="23"/>
  <c r="Q423" i="23" s="1"/>
  <c r="AZ360" i="23"/>
  <c r="AC626" i="23"/>
  <c r="AC621" i="23"/>
  <c r="AC624" i="23"/>
  <c r="AC622" i="23"/>
  <c r="AC625" i="23"/>
  <c r="BA386" i="23"/>
  <c r="BA449" i="23" s="1"/>
  <c r="BI626" i="23"/>
  <c r="BI621" i="23"/>
  <c r="BI623" i="23"/>
  <c r="BI624" i="23"/>
  <c r="BI622" i="23"/>
  <c r="Z622" i="23"/>
  <c r="Z624" i="23"/>
  <c r="Z625" i="23"/>
  <c r="Z621" i="23"/>
  <c r="Z626" i="23"/>
  <c r="AM358" i="23"/>
  <c r="AM421" i="23" s="1"/>
  <c r="AI622" i="23"/>
  <c r="AI625" i="23"/>
  <c r="AI626" i="23"/>
  <c r="AI621" i="23"/>
  <c r="AI624" i="23"/>
  <c r="AY358" i="23"/>
  <c r="AY484" i="23" s="1"/>
  <c r="BP622" i="23"/>
  <c r="BP623" i="23"/>
  <c r="BP624" i="23"/>
  <c r="BP625" i="23"/>
  <c r="BP621" i="23"/>
  <c r="AL386" i="23"/>
  <c r="AL449" i="23" s="1"/>
  <c r="Y364" i="23"/>
  <c r="Y427" i="23" s="1"/>
  <c r="AG386" i="23"/>
  <c r="AG449" i="23" s="1"/>
  <c r="BE364" i="23"/>
  <c r="BE427" i="23" s="1"/>
  <c r="R360" i="23"/>
  <c r="R423" i="23" s="1"/>
  <c r="AT625" i="23"/>
  <c r="AT626" i="23"/>
  <c r="AT621" i="23"/>
  <c r="AT623" i="23"/>
  <c r="AT622" i="23"/>
  <c r="AT398" i="23"/>
  <c r="AT461" i="23" s="1"/>
  <c r="BH402" i="23"/>
  <c r="BH465" i="23" s="1"/>
  <c r="AE364" i="23"/>
  <c r="AE427" i="23" s="1"/>
  <c r="AE622" i="23"/>
  <c r="AE624" i="23"/>
  <c r="AE625" i="23"/>
  <c r="AE626" i="23"/>
  <c r="AE621" i="23"/>
  <c r="BC382" i="23"/>
  <c r="BC445" i="23" s="1"/>
  <c r="AZ374" i="23"/>
  <c r="AS372" i="23"/>
  <c r="AS435" i="23" s="1"/>
  <c r="BO372" i="23"/>
  <c r="BO435" i="23" s="1"/>
  <c r="BS622" i="23"/>
  <c r="BS623" i="23"/>
  <c r="BS624" i="23"/>
  <c r="BS625" i="23"/>
  <c r="BS621" i="23"/>
  <c r="BW622" i="23"/>
  <c r="BW623" i="23"/>
  <c r="BW624" i="23"/>
  <c r="BW625" i="23"/>
  <c r="BW621" i="23"/>
  <c r="BW626" i="23"/>
  <c r="BZ626" i="23"/>
  <c r="BZ621" i="23"/>
  <c r="BZ623" i="23"/>
  <c r="BZ625" i="23"/>
  <c r="BZ622" i="23"/>
  <c r="BZ624" i="23"/>
  <c r="AD374" i="23"/>
  <c r="AS494" i="23"/>
  <c r="BU513" i="23"/>
  <c r="AD390" i="23"/>
  <c r="AD453" i="23" s="1"/>
  <c r="BR377" i="23"/>
  <c r="BR440" i="23" s="1"/>
  <c r="BO378" i="23"/>
  <c r="BO441" i="23" s="1"/>
  <c r="BC378" i="23"/>
  <c r="BC441" i="23" s="1"/>
  <c r="AK378" i="23"/>
  <c r="AK441" i="23" s="1"/>
  <c r="BA378" i="23"/>
  <c r="BA441" i="23" s="1"/>
  <c r="BN353" i="23"/>
  <c r="AC382" i="23"/>
  <c r="AC445" i="23" s="1"/>
  <c r="AH368" i="23"/>
  <c r="AH431" i="23" s="1"/>
  <c r="BL368" i="23"/>
  <c r="BL431" i="23" s="1"/>
  <c r="AC623" i="23"/>
  <c r="BP626" i="23"/>
  <c r="AZ625" i="23"/>
  <c r="AJ623" i="23"/>
  <c r="AS624" i="23"/>
  <c r="BS626" i="23"/>
  <c r="BC625" i="23"/>
  <c r="AM624" i="23"/>
  <c r="W622" i="23"/>
  <c r="BI625" i="23"/>
  <c r="BF625" i="23"/>
  <c r="AP624" i="23"/>
  <c r="Z623" i="23"/>
  <c r="I31" i="18"/>
  <c r="J34" i="18"/>
  <c r="I34" i="18"/>
  <c r="H34" i="18"/>
  <c r="U374" i="23"/>
  <c r="S374" i="23"/>
  <c r="S500" i="23" s="1"/>
  <c r="BZ513" i="23"/>
  <c r="BY513" i="23"/>
  <c r="CA513" i="23"/>
  <c r="CD525" i="23"/>
  <c r="BZ529" i="23"/>
  <c r="BY529" i="23"/>
  <c r="CA529" i="23"/>
  <c r="AZ478" i="23"/>
  <c r="BX525" i="23"/>
  <c r="BT529" i="23"/>
  <c r="CB529" i="23"/>
  <c r="CC529" i="23"/>
  <c r="AV500" i="23"/>
  <c r="AD378" i="23"/>
  <c r="AD504" i="23" s="1"/>
  <c r="AD394" i="23"/>
  <c r="V478" i="23"/>
  <c r="AD522" i="23"/>
  <c r="Y378" i="23"/>
  <c r="Y441" i="23" s="1"/>
  <c r="BR381" i="23"/>
  <c r="AX529" i="23"/>
  <c r="AJ529" i="23"/>
  <c r="AA374" i="23"/>
  <c r="AA437" i="23" s="1"/>
  <c r="BV525" i="23"/>
  <c r="BT513" i="23"/>
  <c r="CB513" i="23"/>
  <c r="CC513" i="23"/>
  <c r="BM494" i="23"/>
  <c r="BL378" i="23"/>
  <c r="BL441" i="23" s="1"/>
  <c r="AW378" i="23"/>
  <c r="AW441" i="23" s="1"/>
  <c r="BM382" i="23"/>
  <c r="BM445" i="23" s="1"/>
  <c r="AZ382" i="23"/>
  <c r="AZ445" i="23" s="1"/>
  <c r="CC525" i="23"/>
  <c r="AI513" i="23"/>
  <c r="AR529" i="23"/>
  <c r="T529" i="23"/>
  <c r="BV513" i="23"/>
  <c r="CD513" i="23"/>
  <c r="BV529" i="23"/>
  <c r="CD529" i="23"/>
  <c r="BS529" i="23"/>
  <c r="BX529" i="23"/>
  <c r="BU529" i="23"/>
  <c r="BO494" i="23"/>
  <c r="AD382" i="23"/>
  <c r="AD445" i="23" s="1"/>
  <c r="S378" i="23"/>
  <c r="S441" i="23" s="1"/>
  <c r="AY378" i="23"/>
  <c r="AY441" i="23" s="1"/>
  <c r="AD451" i="23"/>
  <c r="AC431" i="23"/>
  <c r="AC494" i="23"/>
  <c r="BJ484" i="23"/>
  <c r="S494" i="23"/>
  <c r="BP483" i="23"/>
  <c r="X484" i="23"/>
  <c r="BC374" i="23"/>
  <c r="BT484" i="23"/>
  <c r="CB484" i="23"/>
  <c r="CC484" i="23"/>
  <c r="Q494" i="23"/>
  <c r="U498" i="23"/>
  <c r="BV484" i="23"/>
  <c r="CD484" i="23"/>
  <c r="V506" i="23"/>
  <c r="AH508" i="23"/>
  <c r="Z402" i="23"/>
  <c r="Z465" i="23" s="1"/>
  <c r="S402" i="23"/>
  <c r="S528" i="23" s="1"/>
  <c r="Z398" i="23"/>
  <c r="Z461" i="23" s="1"/>
  <c r="R398" i="23"/>
  <c r="R524" i="23" s="1"/>
  <c r="BM374" i="23"/>
  <c r="BM500" i="23" s="1"/>
  <c r="BK510" i="23"/>
  <c r="AT506" i="23"/>
  <c r="AU386" i="23"/>
  <c r="AU512" i="23" s="1"/>
  <c r="I477" i="23"/>
  <c r="CA477" i="23" s="1"/>
  <c r="I93" i="23"/>
  <c r="AQ356" i="23"/>
  <c r="AQ419" i="23" s="1"/>
  <c r="AM402" i="23"/>
  <c r="AM465" i="23" s="1"/>
  <c r="AO402" i="23"/>
  <c r="S390" i="23"/>
  <c r="S453" i="23" s="1"/>
  <c r="BK394" i="23"/>
  <c r="BK520" i="23" s="1"/>
  <c r="AP510" i="23"/>
  <c r="BJ523" i="23"/>
  <c r="AN398" i="23"/>
  <c r="AN461" i="23" s="1"/>
  <c r="BR386" i="23"/>
  <c r="BR449" i="23" s="1"/>
  <c r="BR398" i="23"/>
  <c r="AB402" i="23"/>
  <c r="AB465" i="23" s="1"/>
  <c r="AS398" i="23"/>
  <c r="AS461" i="23" s="1"/>
  <c r="BA398" i="23"/>
  <c r="BA461" i="23" s="1"/>
  <c r="AO390" i="23"/>
  <c r="R500" i="23"/>
  <c r="BN381" i="23"/>
  <c r="BN507" i="23" s="1"/>
  <c r="BR346" i="23"/>
  <c r="BR409" i="23" s="1"/>
  <c r="BD394" i="23"/>
  <c r="BD520" i="23" s="1"/>
  <c r="BL398" i="23"/>
  <c r="BL524" i="23" s="1"/>
  <c r="AH386" i="23"/>
  <c r="AH512" i="23" s="1"/>
  <c r="BP478" i="23"/>
  <c r="BM510" i="23"/>
  <c r="BB398" i="23"/>
  <c r="BB524" i="23" s="1"/>
  <c r="AW386" i="23"/>
  <c r="AW449" i="23" s="1"/>
  <c r="BD386" i="23"/>
  <c r="BD512" i="23" s="1"/>
  <c r="O394" i="23"/>
  <c r="O457" i="23" s="1"/>
  <c r="AT390" i="23"/>
  <c r="AT516" i="23" s="1"/>
  <c r="AH498" i="23"/>
  <c r="AL361" i="23"/>
  <c r="AL487" i="23" s="1"/>
  <c r="BR361" i="23"/>
  <c r="BR424" i="23" s="1"/>
  <c r="BC361" i="23"/>
  <c r="BC424" i="23" s="1"/>
  <c r="BJ382" i="23"/>
  <c r="BB402" i="23"/>
  <c r="BB465" i="23" s="1"/>
  <c r="M386" i="23"/>
  <c r="M449" i="23" s="1"/>
  <c r="BO394" i="23"/>
  <c r="BO520" i="23" s="1"/>
  <c r="Y398" i="23"/>
  <c r="Y461" i="23" s="1"/>
  <c r="AT402" i="23"/>
  <c r="AT528" i="23" s="1"/>
  <c r="BP398" i="23"/>
  <c r="BP524" i="23" s="1"/>
  <c r="AW390" i="23"/>
  <c r="AW453" i="23" s="1"/>
  <c r="BM390" i="23"/>
  <c r="N394" i="23"/>
  <c r="N457" i="23" s="1"/>
  <c r="BK402" i="23"/>
  <c r="BK465" i="23" s="1"/>
  <c r="BA382" i="23"/>
  <c r="BA445" i="23" s="1"/>
  <c r="AO382" i="23"/>
  <c r="AO445" i="23" s="1"/>
  <c r="AC506" i="23"/>
  <c r="AE510" i="23"/>
  <c r="AZ498" i="23"/>
  <c r="BP510" i="23"/>
  <c r="AV506" i="23"/>
  <c r="AY361" i="23"/>
  <c r="AY424" i="23" s="1"/>
  <c r="Q386" i="23"/>
  <c r="AQ398" i="23"/>
  <c r="AQ461" i="23" s="1"/>
  <c r="AY386" i="23"/>
  <c r="AK402" i="23"/>
  <c r="AK465" i="23" s="1"/>
  <c r="BI394" i="23"/>
  <c r="AM398" i="23"/>
  <c r="AM461" i="23" s="1"/>
  <c r="AH402" i="23"/>
  <c r="AH465" i="23" s="1"/>
  <c r="BP382" i="23"/>
  <c r="BP445" i="23" s="1"/>
  <c r="BF361" i="23"/>
  <c r="P382" i="23"/>
  <c r="P445" i="23" s="1"/>
  <c r="AJ398" i="23"/>
  <c r="AJ461" i="23" s="1"/>
  <c r="AJ382" i="23"/>
  <c r="AJ508" i="23" s="1"/>
  <c r="BN402" i="23"/>
  <c r="BN465" i="23" s="1"/>
  <c r="BJ398" i="23"/>
  <c r="BJ524" i="23" s="1"/>
  <c r="AT381" i="23"/>
  <c r="AT444" i="23" s="1"/>
  <c r="Q356" i="23"/>
  <c r="Q419" i="23" s="1"/>
  <c r="AA402" i="23"/>
  <c r="AA528" i="23" s="1"/>
  <c r="AL398" i="23"/>
  <c r="AL461" i="23" s="1"/>
  <c r="AW402" i="23"/>
  <c r="AW465" i="23" s="1"/>
  <c r="BC390" i="23"/>
  <c r="BC453" i="23" s="1"/>
  <c r="N390" i="23"/>
  <c r="N453" i="23" s="1"/>
  <c r="S394" i="23"/>
  <c r="S457" i="23" s="1"/>
  <c r="BH382" i="23"/>
  <c r="BH445" i="23" s="1"/>
  <c r="U382" i="23"/>
  <c r="U445" i="23" s="1"/>
  <c r="AE386" i="23"/>
  <c r="AE449" i="23" s="1"/>
  <c r="AH478" i="23"/>
  <c r="BR511" i="23"/>
  <c r="AA445" i="23"/>
  <c r="AA508" i="23"/>
  <c r="AZ361" i="23"/>
  <c r="AZ487" i="23" s="1"/>
  <c r="BO361" i="23"/>
  <c r="BO424" i="23" s="1"/>
  <c r="U361" i="23"/>
  <c r="AJ402" i="23"/>
  <c r="AJ528" i="23" s="1"/>
  <c r="T386" i="23"/>
  <c r="T449" i="23" s="1"/>
  <c r="X382" i="23"/>
  <c r="X508" i="23" s="1"/>
  <c r="BB347" i="23"/>
  <c r="BB410" i="23" s="1"/>
  <c r="AC386" i="23"/>
  <c r="AC512" i="23" s="1"/>
  <c r="AG390" i="23"/>
  <c r="AG453" i="23" s="1"/>
  <c r="V398" i="23"/>
  <c r="V461" i="23" s="1"/>
  <c r="O386" i="23"/>
  <c r="O449" i="23" s="1"/>
  <c r="Y386" i="23"/>
  <c r="Y449" i="23" s="1"/>
  <c r="AG402" i="23"/>
  <c r="AG528" i="23" s="1"/>
  <c r="W398" i="23"/>
  <c r="W461" i="23" s="1"/>
  <c r="N398" i="23"/>
  <c r="N461" i="23" s="1"/>
  <c r="BK386" i="23"/>
  <c r="BK449" i="23" s="1"/>
  <c r="V494" i="23"/>
  <c r="AZ506" i="23"/>
  <c r="BO478" i="23"/>
  <c r="L398" i="23"/>
  <c r="L524" i="23" s="1"/>
  <c r="BO386" i="23"/>
  <c r="BO449" i="23" s="1"/>
  <c r="AY398" i="23"/>
  <c r="AY524" i="23" s="1"/>
  <c r="BO398" i="23"/>
  <c r="BO461" i="23" s="1"/>
  <c r="R402" i="23"/>
  <c r="R465" i="23" s="1"/>
  <c r="BK478" i="23"/>
  <c r="V510" i="23"/>
  <c r="AD478" i="23"/>
  <c r="AP500" i="23"/>
  <c r="BP507" i="23"/>
  <c r="BF386" i="23"/>
  <c r="BF449" i="23" s="1"/>
  <c r="Y345" i="23"/>
  <c r="Y471" i="23" s="1"/>
  <c r="BA381" i="23"/>
  <c r="V402" i="23"/>
  <c r="V465" i="23" s="1"/>
  <c r="BA390" i="23"/>
  <c r="BA453" i="23" s="1"/>
  <c r="AP398" i="23"/>
  <c r="AP461" i="23" s="1"/>
  <c r="BC386" i="23"/>
  <c r="BC449" i="23" s="1"/>
  <c r="Q390" i="23"/>
  <c r="Q516" i="23" s="1"/>
  <c r="AS402" i="23"/>
  <c r="AS465" i="23" s="1"/>
  <c r="BQ394" i="23"/>
  <c r="BQ457" i="23" s="1"/>
  <c r="O402" i="23"/>
  <c r="O465" i="23" s="1"/>
  <c r="Y402" i="23"/>
  <c r="Y465" i="23" s="1"/>
  <c r="AV386" i="23"/>
  <c r="AV449" i="23" s="1"/>
  <c r="AQ382" i="23"/>
  <c r="AQ508" i="23" s="1"/>
  <c r="Z382" i="23"/>
  <c r="Z445" i="23" s="1"/>
  <c r="S386" i="23"/>
  <c r="S449" i="23" s="1"/>
  <c r="AQ478" i="23"/>
  <c r="AM494" i="23"/>
  <c r="BQ506" i="23"/>
  <c r="BT471" i="23"/>
  <c r="CB471" i="23"/>
  <c r="CA471" i="23"/>
  <c r="AB471" i="23"/>
  <c r="AD471" i="23"/>
  <c r="BX471" i="23"/>
  <c r="BU471" i="23"/>
  <c r="BW471" i="23"/>
  <c r="Y611" i="23"/>
  <c r="AQ611" i="23"/>
  <c r="AO611" i="23"/>
  <c r="BA611" i="23"/>
  <c r="R611" i="23"/>
  <c r="BD611" i="23"/>
  <c r="BV492" i="23"/>
  <c r="BS492" i="23"/>
  <c r="AV445" i="23"/>
  <c r="AV508" i="23"/>
  <c r="S478" i="23"/>
  <c r="AK478" i="23"/>
  <c r="BV611" i="23"/>
  <c r="AA611" i="23"/>
  <c r="U611" i="23"/>
  <c r="BP611" i="23"/>
  <c r="AC611" i="23"/>
  <c r="BM611" i="23"/>
  <c r="AW611" i="23"/>
  <c r="AI611" i="23"/>
  <c r="BI611" i="23"/>
  <c r="AU611" i="23"/>
  <c r="Y615" i="23"/>
  <c r="I27" i="28" s="1"/>
  <c r="Q611" i="23"/>
  <c r="AY611" i="23"/>
  <c r="O614" i="23"/>
  <c r="J27" i="27" s="1"/>
  <c r="BC611" i="23"/>
  <c r="V614" i="23"/>
  <c r="Q27" i="27" s="1"/>
  <c r="V611" i="23"/>
  <c r="N614" i="23"/>
  <c r="I27" i="27" s="1"/>
  <c r="N611" i="23"/>
  <c r="BO611" i="23"/>
  <c r="W478" i="23"/>
  <c r="AI382" i="23"/>
  <c r="AI445" i="23" s="1"/>
  <c r="BI382" i="23"/>
  <c r="CC611" i="23"/>
  <c r="BT611" i="23"/>
  <c r="AM611" i="23"/>
  <c r="Q614" i="23"/>
  <c r="L27" i="27" s="1"/>
  <c r="BK611" i="23"/>
  <c r="R614" i="23"/>
  <c r="M27" i="27" s="1"/>
  <c r="BG611" i="23"/>
  <c r="AH611" i="23"/>
  <c r="AP611" i="23"/>
  <c r="AA615" i="23"/>
  <c r="K27" i="28" s="1"/>
  <c r="S611" i="23"/>
  <c r="S614" i="23"/>
  <c r="N27" i="27" s="1"/>
  <c r="Z615" i="23"/>
  <c r="J27" i="28" s="1"/>
  <c r="BH611" i="23"/>
  <c r="CD611" i="23"/>
  <c r="AG611" i="23"/>
  <c r="AC615" i="23"/>
  <c r="M27" i="28" s="1"/>
  <c r="U614" i="23"/>
  <c r="P27" i="27" s="1"/>
  <c r="BE611" i="23"/>
  <c r="W615" i="23"/>
  <c r="AL611" i="23"/>
  <c r="AD615" i="23"/>
  <c r="N27" i="28" s="1"/>
  <c r="AD611" i="23"/>
  <c r="AG615" i="23"/>
  <c r="Q27" i="28" s="1"/>
  <c r="AH615" i="23"/>
  <c r="R27" i="28" s="1"/>
  <c r="BW611" i="23"/>
  <c r="BZ611" i="23"/>
  <c r="BS611" i="23"/>
  <c r="BR611" i="23"/>
  <c r="BN611" i="23"/>
  <c r="BQ611" i="23"/>
  <c r="BU611" i="23"/>
  <c r="BY611" i="23"/>
  <c r="CA611" i="23"/>
  <c r="AE478" i="23"/>
  <c r="BE431" i="23"/>
  <c r="BE494" i="23"/>
  <c r="AD425" i="23"/>
  <c r="AD488" i="23"/>
  <c r="AO437" i="23"/>
  <c r="AO500" i="23"/>
  <c r="AP415" i="23"/>
  <c r="AP478" i="23"/>
  <c r="Z415" i="23"/>
  <c r="Z478" i="23"/>
  <c r="T525" i="23"/>
  <c r="CD497" i="23"/>
  <c r="BL374" i="23"/>
  <c r="BS507" i="23"/>
  <c r="CB507" i="23"/>
  <c r="S510" i="23"/>
  <c r="AV378" i="23"/>
  <c r="AV441" i="23" s="1"/>
  <c r="AK497" i="23"/>
  <c r="BB507" i="23"/>
  <c r="BZ525" i="23"/>
  <c r="BY525" i="23"/>
  <c r="CA525" i="23"/>
  <c r="AL498" i="23"/>
  <c r="BT525" i="23"/>
  <c r="CB525" i="23"/>
  <c r="BQ498" i="23"/>
  <c r="K356" i="23"/>
  <c r="K419" i="23" s="1"/>
  <c r="AD480" i="23"/>
  <c r="Y498" i="23"/>
  <c r="K390" i="23"/>
  <c r="K453" i="23" s="1"/>
  <c r="AD526" i="23"/>
  <c r="AA54" i="13"/>
  <c r="AU382" i="23"/>
  <c r="AU445" i="23" s="1"/>
  <c r="BD382" i="23"/>
  <c r="AY382" i="23"/>
  <c r="AY445" i="23" s="1"/>
  <c r="R382" i="23"/>
  <c r="V382" i="23"/>
  <c r="AD398" i="23"/>
  <c r="AD524" i="23" s="1"/>
  <c r="AQ378" i="23"/>
  <c r="AQ441" i="23" s="1"/>
  <c r="BM378" i="23"/>
  <c r="BM441" i="23" s="1"/>
  <c r="BQ378" i="23"/>
  <c r="BQ441" i="23" s="1"/>
  <c r="N378" i="23"/>
  <c r="N441" i="23" s="1"/>
  <c r="AO378" i="23"/>
  <c r="AO441" i="23" s="1"/>
  <c r="Y382" i="23"/>
  <c r="Y445" i="23" s="1"/>
  <c r="BX524" i="23"/>
  <c r="CD524" i="23"/>
  <c r="BU524" i="23"/>
  <c r="BS524" i="23"/>
  <c r="M443" i="23"/>
  <c r="M506" i="23"/>
  <c r="BL443" i="23"/>
  <c r="BL506" i="23"/>
  <c r="P507" i="23"/>
  <c r="BZ497" i="23"/>
  <c r="CA497" i="23"/>
  <c r="BY507" i="23"/>
  <c r="AS478" i="23"/>
  <c r="AG506" i="23"/>
  <c r="CB497" i="23"/>
  <c r="BX507" i="23"/>
  <c r="BW507" i="23"/>
  <c r="AP506" i="23"/>
  <c r="BL478" i="23"/>
  <c r="BC498" i="23"/>
  <c r="Q478" i="23"/>
  <c r="AD486" i="23"/>
  <c r="CD486" i="23"/>
  <c r="BH507" i="23"/>
  <c r="Y497" i="23"/>
  <c r="BV497" i="23"/>
  <c r="BS497" i="23"/>
  <c r="CD507" i="23"/>
  <c r="AP494" i="23"/>
  <c r="AM500" i="23"/>
  <c r="AW506" i="23"/>
  <c r="BX497" i="23"/>
  <c r="BW497" i="23"/>
  <c r="BT507" i="23"/>
  <c r="CC507" i="23"/>
  <c r="U510" i="23"/>
  <c r="AW478" i="23"/>
  <c r="AH500" i="23"/>
  <c r="BW486" i="23"/>
  <c r="BX486" i="23"/>
  <c r="K479" i="23"/>
  <c r="AW497" i="23"/>
  <c r="AB507" i="23"/>
  <c r="BY497" i="23"/>
  <c r="BZ507" i="23"/>
  <c r="CA507" i="23"/>
  <c r="BD478" i="23"/>
  <c r="BT497" i="23"/>
  <c r="BH506" i="23"/>
  <c r="AY506" i="23"/>
  <c r="AL510" i="23"/>
  <c r="BM478" i="23"/>
  <c r="AW500" i="23"/>
  <c r="BV477" i="23"/>
  <c r="R443" i="23"/>
  <c r="R506" i="23"/>
  <c r="AA443" i="23"/>
  <c r="AA506" i="23"/>
  <c r="AS443" i="23"/>
  <c r="AS506" i="23"/>
  <c r="BE443" i="23"/>
  <c r="BE506" i="23"/>
  <c r="AK443" i="23"/>
  <c r="AK506" i="23"/>
  <c r="BH479" i="23"/>
  <c r="AB479" i="23"/>
  <c r="CB479" i="23"/>
  <c r="N506" i="23"/>
  <c r="AV478" i="23"/>
  <c r="BE479" i="23"/>
  <c r="BZ479" i="23"/>
  <c r="CA479" i="23"/>
  <c r="AW494" i="23"/>
  <c r="BE478" i="23"/>
  <c r="BE510" i="23"/>
  <c r="BC506" i="23"/>
  <c r="BF507" i="23"/>
  <c r="AG378" i="23"/>
  <c r="AG441" i="23" s="1"/>
  <c r="BU486" i="23"/>
  <c r="BL479" i="23"/>
  <c r="BX479" i="23"/>
  <c r="BW479" i="23"/>
  <c r="AQ510" i="23"/>
  <c r="AM508" i="23"/>
  <c r="BC478" i="23"/>
  <c r="BV479" i="23"/>
  <c r="BS479" i="23"/>
  <c r="S498" i="23"/>
  <c r="BH500" i="23"/>
  <c r="AO498" i="23"/>
  <c r="AA478" i="23"/>
  <c r="AM478" i="23"/>
  <c r="BP523" i="23"/>
  <c r="BE378" i="23"/>
  <c r="BE441" i="23" s="1"/>
  <c r="BT479" i="23"/>
  <c r="CC479" i="23"/>
  <c r="S508" i="23"/>
  <c r="N508" i="23"/>
  <c r="BO506" i="23"/>
  <c r="BL494" i="23"/>
  <c r="BK500" i="23"/>
  <c r="BI523" i="23"/>
  <c r="AD366" i="23"/>
  <c r="CB524" i="23"/>
  <c r="BZ524" i="23"/>
  <c r="CA524" i="23"/>
  <c r="BY524" i="23"/>
  <c r="CC524" i="23"/>
  <c r="BT524" i="23"/>
  <c r="BV524" i="23"/>
  <c r="CA486" i="23"/>
  <c r="BY486" i="23"/>
  <c r="CB486" i="23"/>
  <c r="CC486" i="23"/>
  <c r="BT486" i="23"/>
  <c r="BS486" i="23"/>
  <c r="BV486" i="23"/>
  <c r="Q530" i="23"/>
  <c r="U530" i="23"/>
  <c r="K525" i="23"/>
  <c r="R530" i="23"/>
  <c r="M526" i="23"/>
  <c r="M529" i="23"/>
  <c r="L525" i="23"/>
  <c r="V530" i="23"/>
  <c r="M527" i="23"/>
  <c r="K529" i="23"/>
  <c r="O530" i="23"/>
  <c r="M530" i="23"/>
  <c r="L529" i="23"/>
  <c r="K527" i="23"/>
  <c r="P530" i="23"/>
  <c r="N530" i="23"/>
  <c r="M528" i="23"/>
  <c r="BS473" i="23"/>
  <c r="CD473" i="23"/>
  <c r="BV473" i="23"/>
  <c r="BX473" i="23"/>
  <c r="BU473" i="23"/>
  <c r="BW473" i="23"/>
  <c r="BZ473" i="23"/>
  <c r="BY473" i="23"/>
  <c r="CA473" i="23"/>
  <c r="M473" i="23"/>
  <c r="BT473" i="23"/>
  <c r="CB473" i="23"/>
  <c r="K347" i="23"/>
  <c r="K410" i="23" s="1"/>
  <c r="J123" i="20"/>
  <c r="BV471" i="23"/>
  <c r="BZ471" i="23"/>
  <c r="CD471" i="23"/>
  <c r="BY471" i="23"/>
  <c r="BS471" i="23"/>
  <c r="AR347" i="23"/>
  <c r="AR410" i="23" s="1"/>
  <c r="AB347" i="23"/>
  <c r="AB410" i="23" s="1"/>
  <c r="BK347" i="23"/>
  <c r="BK410" i="23" s="1"/>
  <c r="K366" i="23"/>
  <c r="K429" i="23" s="1"/>
  <c r="AO345" i="23"/>
  <c r="AO471" i="23" s="1"/>
  <c r="K460" i="23"/>
  <c r="BD345" i="23"/>
  <c r="BD408" i="23" s="1"/>
  <c r="BD390" i="23"/>
  <c r="BD453" i="23" s="1"/>
  <c r="AP390" i="23"/>
  <c r="AP453" i="23" s="1"/>
  <c r="Z390" i="23"/>
  <c r="Z516" i="23" s="1"/>
  <c r="BM394" i="23"/>
  <c r="BM520" i="23" s="1"/>
  <c r="AA390" i="23"/>
  <c r="AA453" i="23" s="1"/>
  <c r="AV394" i="23"/>
  <c r="AV457" i="23" s="1"/>
  <c r="W390" i="23"/>
  <c r="W516" i="23" s="1"/>
  <c r="AU378" i="23"/>
  <c r="AU441" i="23" s="1"/>
  <c r="K346" i="23"/>
  <c r="K409" i="23" s="1"/>
  <c r="H64" i="19"/>
  <c r="K64" i="19"/>
  <c r="G74" i="19"/>
  <c r="E34" i="27" s="1"/>
  <c r="K536" i="23"/>
  <c r="K450" i="23"/>
  <c r="AA46" i="13"/>
  <c r="M50" i="13"/>
  <c r="M72" i="13"/>
  <c r="K379" i="23"/>
  <c r="K442" i="23" s="1"/>
  <c r="M38" i="13"/>
  <c r="K452" i="23"/>
  <c r="AD443" i="23"/>
  <c r="AC374" i="23"/>
  <c r="AC437" i="23" s="1"/>
  <c r="BQ464" i="23"/>
  <c r="X345" i="23"/>
  <c r="X471" i="23" s="1"/>
  <c r="AH345" i="23"/>
  <c r="AH471" i="23" s="1"/>
  <c r="BM345" i="23"/>
  <c r="BM408" i="23" s="1"/>
  <c r="U394" i="23"/>
  <c r="U457" i="23" s="1"/>
  <c r="AM390" i="23"/>
  <c r="AM453" i="23" s="1"/>
  <c r="BO390" i="23"/>
  <c r="BO453" i="23" s="1"/>
  <c r="Y394" i="23"/>
  <c r="Y457" i="23" s="1"/>
  <c r="BK390" i="23"/>
  <c r="BK453" i="23" s="1"/>
  <c r="AA38" i="13"/>
  <c r="BJ345" i="23"/>
  <c r="BJ408" i="23" s="1"/>
  <c r="AW394" i="23"/>
  <c r="AW457" i="23" s="1"/>
  <c r="V390" i="23"/>
  <c r="V453" i="23" s="1"/>
  <c r="K402" i="23"/>
  <c r="M68" i="13"/>
  <c r="AQ361" i="23"/>
  <c r="BP361" i="23"/>
  <c r="BP424" i="23" s="1"/>
  <c r="BJ361" i="23"/>
  <c r="BJ424" i="23" s="1"/>
  <c r="AE361" i="23"/>
  <c r="AE424" i="23" s="1"/>
  <c r="BR345" i="23"/>
  <c r="BR408" i="23" s="1"/>
  <c r="AF345" i="23"/>
  <c r="AF471" i="23" s="1"/>
  <c r="AP345" i="23"/>
  <c r="AP408" i="23" s="1"/>
  <c r="AG345" i="23"/>
  <c r="AG471" i="23" s="1"/>
  <c r="AY394" i="23"/>
  <c r="AY457" i="23" s="1"/>
  <c r="AO394" i="23"/>
  <c r="AO457" i="23" s="1"/>
  <c r="AK394" i="23"/>
  <c r="AK457" i="23" s="1"/>
  <c r="BA394" i="23"/>
  <c r="BA457" i="23" s="1"/>
  <c r="K348" i="23"/>
  <c r="K411" i="23" s="1"/>
  <c r="AA62" i="13"/>
  <c r="N361" i="23"/>
  <c r="N424" i="23" s="1"/>
  <c r="AR361" i="23"/>
  <c r="AR424" i="23" s="1"/>
  <c r="BQ390" i="23"/>
  <c r="AL390" i="23"/>
  <c r="AL453" i="23" s="1"/>
  <c r="R390" i="23"/>
  <c r="R453" i="23" s="1"/>
  <c r="BC394" i="23"/>
  <c r="BC457" i="23" s="1"/>
  <c r="AC390" i="23"/>
  <c r="Z394" i="23"/>
  <c r="Z457" i="23" s="1"/>
  <c r="AY390" i="23"/>
  <c r="AY453" i="23" s="1"/>
  <c r="M66" i="13"/>
  <c r="M34" i="13"/>
  <c r="R361" i="23"/>
  <c r="R424" i="23" s="1"/>
  <c r="AA361" i="23"/>
  <c r="AA487" i="23" s="1"/>
  <c r="K456" i="23"/>
  <c r="BI390" i="23"/>
  <c r="BI453" i="23" s="1"/>
  <c r="AH394" i="23"/>
  <c r="AH457" i="23" s="1"/>
  <c r="AI378" i="23"/>
  <c r="AI441" i="23" s="1"/>
  <c r="M46" i="13"/>
  <c r="AA70" i="13"/>
  <c r="BH432" i="23"/>
  <c r="AA66" i="13"/>
  <c r="M76" i="13"/>
  <c r="AA74" i="13"/>
  <c r="M36" i="13"/>
  <c r="AA68" i="13"/>
  <c r="M26" i="13"/>
  <c r="AA58" i="13"/>
  <c r="AA76" i="13"/>
  <c r="AA64" i="13"/>
  <c r="M70" i="13"/>
  <c r="K461" i="23"/>
  <c r="K349" i="23"/>
  <c r="K475" i="23" s="1"/>
  <c r="M54" i="13"/>
  <c r="M74" i="13"/>
  <c r="AA56" i="13"/>
  <c r="M390" i="23"/>
  <c r="M453" i="23" s="1"/>
  <c r="AQ394" i="23"/>
  <c r="AQ457" i="23" s="1"/>
  <c r="AA50" i="13"/>
  <c r="AA36" i="13"/>
  <c r="M60" i="13"/>
  <c r="AA42" i="13"/>
  <c r="M62" i="13"/>
  <c r="AA60" i="13"/>
  <c r="K422" i="23"/>
  <c r="BA361" i="23"/>
  <c r="BA424" i="23" s="1"/>
  <c r="AZ394" i="23"/>
  <c r="I42" i="13"/>
  <c r="BH394" i="23"/>
  <c r="BH457" i="23" s="1"/>
  <c r="M42" i="13"/>
  <c r="M64" i="13"/>
  <c r="AJ454" i="23"/>
  <c r="M58" i="13"/>
  <c r="M40" i="13"/>
  <c r="AN345" i="23"/>
  <c r="AN408" i="23" s="1"/>
  <c r="W412" i="23"/>
  <c r="AK361" i="23"/>
  <c r="AK424" i="23" s="1"/>
  <c r="BD361" i="23"/>
  <c r="BD424" i="23" s="1"/>
  <c r="K28" i="18"/>
  <c r="L28" i="18" s="1"/>
  <c r="BE394" i="23"/>
  <c r="BE457" i="23" s="1"/>
  <c r="AJ466" i="23"/>
  <c r="BM361" i="23"/>
  <c r="BM424" i="23" s="1"/>
  <c r="BI361" i="23"/>
  <c r="BI424" i="23" s="1"/>
  <c r="AC361" i="23"/>
  <c r="AC424" i="23" s="1"/>
  <c r="X361" i="23"/>
  <c r="I48" i="13"/>
  <c r="J49" i="20"/>
  <c r="AK390" i="23"/>
  <c r="AK453" i="23" s="1"/>
  <c r="BP390" i="23"/>
  <c r="BL394" i="23"/>
  <c r="BL457" i="23" s="1"/>
  <c r="U390" i="23"/>
  <c r="U453" i="23" s="1"/>
  <c r="AL394" i="23"/>
  <c r="AL520" i="23" s="1"/>
  <c r="BH390" i="23"/>
  <c r="BP378" i="23"/>
  <c r="BP441" i="23" s="1"/>
  <c r="BH452" i="23"/>
  <c r="AN361" i="23"/>
  <c r="AN424" i="23" s="1"/>
  <c r="Q361" i="23"/>
  <c r="Q487" i="23" s="1"/>
  <c r="K430" i="23"/>
  <c r="S361" i="23"/>
  <c r="S424" i="23" s="1"/>
  <c r="AT361" i="23"/>
  <c r="AT424" i="23" s="1"/>
  <c r="AH361" i="23"/>
  <c r="AH424" i="23" s="1"/>
  <c r="P361" i="23"/>
  <c r="P424" i="23" s="1"/>
  <c r="M361" i="23"/>
  <c r="M424" i="23" s="1"/>
  <c r="BR464" i="23"/>
  <c r="Q394" i="23"/>
  <c r="Q457" i="23" s="1"/>
  <c r="AC394" i="23"/>
  <c r="AC457" i="23" s="1"/>
  <c r="AS390" i="23"/>
  <c r="AS453" i="23" s="1"/>
  <c r="AG394" i="23"/>
  <c r="AG520" i="23" s="1"/>
  <c r="BE390" i="23"/>
  <c r="BE453" i="23" s="1"/>
  <c r="BL390" i="23"/>
  <c r="BL453" i="23" s="1"/>
  <c r="AE390" i="23"/>
  <c r="AE453" i="23" s="1"/>
  <c r="Q378" i="23"/>
  <c r="Q504" i="23" s="1"/>
  <c r="AD402" i="23"/>
  <c r="AD465" i="23" s="1"/>
  <c r="F71" i="23"/>
  <c r="K17" i="18" s="1"/>
  <c r="M52" i="13"/>
  <c r="M56" i="13"/>
  <c r="G71" i="23"/>
  <c r="BU545" i="23"/>
  <c r="CC545" i="23"/>
  <c r="BT538" i="23"/>
  <c r="CB538" i="23"/>
  <c r="CC538" i="23"/>
  <c r="BW478" i="23"/>
  <c r="BT478" i="23"/>
  <c r="BU478" i="23"/>
  <c r="CA478" i="23"/>
  <c r="BX478" i="23"/>
  <c r="CD478" i="23"/>
  <c r="AT504" i="23"/>
  <c r="BZ538" i="23"/>
  <c r="BY538" i="23"/>
  <c r="CA538" i="23"/>
  <c r="CB478" i="23"/>
  <c r="CC478" i="23"/>
  <c r="BZ478" i="23"/>
  <c r="BS478" i="23"/>
  <c r="BY478" i="23"/>
  <c r="AS540" i="23"/>
  <c r="L377" i="23"/>
  <c r="L440" i="23" s="1"/>
  <c r="AJ412" i="23"/>
  <c r="M385" i="23"/>
  <c r="M448" i="23" s="1"/>
  <c r="N403" i="23"/>
  <c r="N466" i="23" s="1"/>
  <c r="M44" i="13"/>
  <c r="K483" i="23"/>
  <c r="K420" i="23"/>
  <c r="BV538" i="23"/>
  <c r="CD538" i="23"/>
  <c r="BS538" i="23"/>
  <c r="K543" i="23"/>
  <c r="BO543" i="23"/>
  <c r="BF543" i="23"/>
  <c r="BK543" i="23"/>
  <c r="BC543" i="23"/>
  <c r="AW543" i="23"/>
  <c r="AY543" i="23"/>
  <c r="N543" i="23"/>
  <c r="BM540" i="23"/>
  <c r="AY374" i="23"/>
  <c r="AY437" i="23" s="1"/>
  <c r="BY545" i="23"/>
  <c r="BV545" i="23"/>
  <c r="CD545" i="23"/>
  <c r="BW545" i="23"/>
  <c r="BT545" i="23"/>
  <c r="CB545" i="23"/>
  <c r="BX540" i="23"/>
  <c r="BU540" i="23"/>
  <c r="BW540" i="23"/>
  <c r="BX538" i="23"/>
  <c r="BU538" i="23"/>
  <c r="BW538" i="23"/>
  <c r="BU544" i="23"/>
  <c r="K428" i="23"/>
  <c r="BM543" i="23"/>
  <c r="BD543" i="23"/>
  <c r="BJ543" i="23"/>
  <c r="AV543" i="23"/>
  <c r="AM543" i="23"/>
  <c r="AI543" i="23"/>
  <c r="AB543" i="23"/>
  <c r="X543" i="23"/>
  <c r="T543" i="23"/>
  <c r="W543" i="23"/>
  <c r="S543" i="23"/>
  <c r="O543" i="23"/>
  <c r="BL543" i="23"/>
  <c r="BI543" i="23"/>
  <c r="BH543" i="23"/>
  <c r="AZ543" i="23"/>
  <c r="AU543" i="23"/>
  <c r="AJ543" i="23"/>
  <c r="AL543" i="23"/>
  <c r="AG543" i="23"/>
  <c r="AC543" i="23"/>
  <c r="U543" i="23"/>
  <c r="Q543" i="23"/>
  <c r="V543" i="23"/>
  <c r="R543" i="23"/>
  <c r="M543" i="23"/>
  <c r="AY540" i="23"/>
  <c r="AG540" i="23"/>
  <c r="V540" i="23"/>
  <c r="R498" i="23"/>
  <c r="AR350" i="23"/>
  <c r="AR413" i="23" s="1"/>
  <c r="AR543" i="23"/>
  <c r="AT350" i="23"/>
  <c r="AT413" i="23" s="1"/>
  <c r="AT543" i="23"/>
  <c r="Y350" i="23"/>
  <c r="Y413" i="23" s="1"/>
  <c r="Y543" i="23"/>
  <c r="BN355" i="23"/>
  <c r="BN418" i="23" s="1"/>
  <c r="BN542" i="23"/>
  <c r="BL355" i="23"/>
  <c r="BL418" i="23" s="1"/>
  <c r="BL542" i="23"/>
  <c r="BE355" i="23"/>
  <c r="BE418" i="23" s="1"/>
  <c r="BE542" i="23"/>
  <c r="AU542" i="23"/>
  <c r="BA355" i="23"/>
  <c r="BA418" i="23" s="1"/>
  <c r="BA542" i="23"/>
  <c r="AW355" i="23"/>
  <c r="AW481" i="23" s="1"/>
  <c r="AW542" i="23"/>
  <c r="AP355" i="23"/>
  <c r="AP418" i="23" s="1"/>
  <c r="AP542" i="23"/>
  <c r="AL355" i="23"/>
  <c r="AL418" i="23" s="1"/>
  <c r="AL542" i="23"/>
  <c r="AH355" i="23"/>
  <c r="AH418" i="23" s="1"/>
  <c r="AH542" i="23"/>
  <c r="Z355" i="23"/>
  <c r="Z418" i="23" s="1"/>
  <c r="Z542" i="23"/>
  <c r="R355" i="23"/>
  <c r="R418" i="23" s="1"/>
  <c r="R542" i="23"/>
  <c r="AS355" i="23"/>
  <c r="AS418" i="23" s="1"/>
  <c r="AS542" i="23"/>
  <c r="AD355" i="23"/>
  <c r="AD418" i="23" s="1"/>
  <c r="AD542" i="23"/>
  <c r="V355" i="23"/>
  <c r="V418" i="23" s="1"/>
  <c r="V542" i="23"/>
  <c r="BO355" i="23"/>
  <c r="BO418" i="23" s="1"/>
  <c r="BO542" i="23"/>
  <c r="BK355" i="23"/>
  <c r="BK418" i="23" s="1"/>
  <c r="BK542" i="23"/>
  <c r="BM355" i="23"/>
  <c r="BM418" i="23" s="1"/>
  <c r="BM542" i="23"/>
  <c r="BD355" i="23"/>
  <c r="BD418" i="23" s="1"/>
  <c r="BD542" i="23"/>
  <c r="AT355" i="23"/>
  <c r="AT418" i="23" s="1"/>
  <c r="AT542" i="23"/>
  <c r="AZ355" i="23"/>
  <c r="AZ418" i="23" s="1"/>
  <c r="AZ542" i="23"/>
  <c r="AV355" i="23"/>
  <c r="AV418" i="23" s="1"/>
  <c r="AV542" i="23"/>
  <c r="AK355" i="23"/>
  <c r="AK418" i="23" s="1"/>
  <c r="AK542" i="23"/>
  <c r="AB355" i="23"/>
  <c r="AB418" i="23" s="1"/>
  <c r="AB542" i="23"/>
  <c r="Y355" i="23"/>
  <c r="Y418" i="23" s="1"/>
  <c r="Y542" i="23"/>
  <c r="T355" i="23"/>
  <c r="T418" i="23" s="1"/>
  <c r="T542" i="23"/>
  <c r="AR355" i="23"/>
  <c r="AR418" i="23" s="1"/>
  <c r="AR542" i="23"/>
  <c r="AN355" i="23"/>
  <c r="AN418" i="23" s="1"/>
  <c r="AN542" i="23"/>
  <c r="AJ542" i="23"/>
  <c r="AF355" i="23"/>
  <c r="AF418" i="23" s="1"/>
  <c r="AF542" i="23"/>
  <c r="X542" i="23"/>
  <c r="BN354" i="23"/>
  <c r="BN417" i="23" s="1"/>
  <c r="BN544" i="23"/>
  <c r="AN541" i="23"/>
  <c r="AF354" i="23"/>
  <c r="AF417" i="23" s="1"/>
  <c r="AF544" i="23"/>
  <c r="X544" i="23"/>
  <c r="P541" i="23"/>
  <c r="AR354" i="23"/>
  <c r="AR417" i="23" s="1"/>
  <c r="AR544" i="23"/>
  <c r="T354" i="23"/>
  <c r="T417" i="23" s="1"/>
  <c r="T544" i="23"/>
  <c r="BN541" i="23"/>
  <c r="BF541" i="23"/>
  <c r="AX544" i="23"/>
  <c r="AF541" i="23"/>
  <c r="P354" i="23"/>
  <c r="P417" i="23" s="1"/>
  <c r="P544" i="23"/>
  <c r="BB541" i="23"/>
  <c r="AB541" i="23"/>
  <c r="T541" i="23"/>
  <c r="L544" i="23"/>
  <c r="AQ345" i="23"/>
  <c r="AQ408" i="23" s="1"/>
  <c r="AQ541" i="23"/>
  <c r="AI541" i="23"/>
  <c r="BA345" i="23"/>
  <c r="BA408" i="23" s="1"/>
  <c r="BA541" i="23"/>
  <c r="AT345" i="23"/>
  <c r="AT408" i="23" s="1"/>
  <c r="AT541" i="23"/>
  <c r="AQ354" i="23"/>
  <c r="AQ417" i="23" s="1"/>
  <c r="AQ544" i="23"/>
  <c r="AZ541" i="23"/>
  <c r="V354" i="23"/>
  <c r="V417" i="23" s="1"/>
  <c r="V544" i="23"/>
  <c r="AS354" i="23"/>
  <c r="AS417" i="23" s="1"/>
  <c r="AS544" i="23"/>
  <c r="BA354" i="23"/>
  <c r="BA417" i="23" s="1"/>
  <c r="BA544" i="23"/>
  <c r="BQ354" i="23"/>
  <c r="BQ417" i="23" s="1"/>
  <c r="BQ544" i="23"/>
  <c r="AP354" i="23"/>
  <c r="AP417" i="23" s="1"/>
  <c r="AP544" i="23"/>
  <c r="M541" i="23"/>
  <c r="AY354" i="23"/>
  <c r="AY417" i="23" s="1"/>
  <c r="AY544" i="23"/>
  <c r="BP541" i="23"/>
  <c r="Y541" i="23"/>
  <c r="AO354" i="23"/>
  <c r="AO417" i="23" s="1"/>
  <c r="AO544" i="23"/>
  <c r="BM541" i="23"/>
  <c r="AH541" i="23"/>
  <c r="AT354" i="23"/>
  <c r="AT417" i="23" s="1"/>
  <c r="AT544" i="23"/>
  <c r="W544" i="23"/>
  <c r="Q541" i="23"/>
  <c r="V541" i="23"/>
  <c r="AC354" i="23"/>
  <c r="AC417" i="23" s="1"/>
  <c r="AC544" i="23"/>
  <c r="AP541" i="23"/>
  <c r="U354" i="23"/>
  <c r="U417" i="23" s="1"/>
  <c r="U544" i="23"/>
  <c r="AL354" i="23"/>
  <c r="AL417" i="23" s="1"/>
  <c r="AL544" i="23"/>
  <c r="AG354" i="23"/>
  <c r="AG417" i="23" s="1"/>
  <c r="AG544" i="23"/>
  <c r="BL354" i="23"/>
  <c r="BL417" i="23" s="1"/>
  <c r="BL544" i="23"/>
  <c r="AH354" i="23"/>
  <c r="AH417" i="23" s="1"/>
  <c r="AH544" i="23"/>
  <c r="BC541" i="23"/>
  <c r="S541" i="23"/>
  <c r="BH354" i="23"/>
  <c r="BH417" i="23" s="1"/>
  <c r="BH544" i="23"/>
  <c r="AU544" i="23"/>
  <c r="S354" i="23"/>
  <c r="S417" i="23" s="1"/>
  <c r="S544" i="23"/>
  <c r="AD541" i="23"/>
  <c r="BK354" i="23"/>
  <c r="BK417" i="23" s="1"/>
  <c r="BK544" i="23"/>
  <c r="AE354" i="23"/>
  <c r="AE417" i="23" s="1"/>
  <c r="AE544" i="23"/>
  <c r="BX541" i="23"/>
  <c r="BU541" i="23"/>
  <c r="BW541" i="23"/>
  <c r="BV539" i="23"/>
  <c r="CD539" i="23"/>
  <c r="BS539" i="23"/>
  <c r="BV543" i="23"/>
  <c r="CD543" i="23"/>
  <c r="BS543" i="23"/>
  <c r="BY544" i="23"/>
  <c r="BZ541" i="23"/>
  <c r="BY541" i="23"/>
  <c r="CA541" i="23"/>
  <c r="BX542" i="23"/>
  <c r="BU542" i="23"/>
  <c r="BW542" i="23"/>
  <c r="BV540" i="23"/>
  <c r="CD540" i="23"/>
  <c r="BS540" i="23"/>
  <c r="CB544" i="23"/>
  <c r="BT539" i="23"/>
  <c r="CB539" i="23"/>
  <c r="CC539" i="23"/>
  <c r="BT543" i="23"/>
  <c r="CB543" i="23"/>
  <c r="CC543" i="23"/>
  <c r="CD544" i="23"/>
  <c r="BR538" i="23"/>
  <c r="BR543" i="23"/>
  <c r="BN538" i="23"/>
  <c r="BN543" i="23"/>
  <c r="BQ538" i="23"/>
  <c r="BQ543" i="23"/>
  <c r="AQ350" i="23"/>
  <c r="AQ413" i="23" s="1"/>
  <c r="AQ543" i="23"/>
  <c r="AE350" i="23"/>
  <c r="AE413" i="23" s="1"/>
  <c r="AE543" i="23"/>
  <c r="AN350" i="23"/>
  <c r="AN413" i="23" s="1"/>
  <c r="AN543" i="23"/>
  <c r="AF350" i="23"/>
  <c r="AF413" i="23" s="1"/>
  <c r="AF543" i="23"/>
  <c r="AA350" i="23"/>
  <c r="AA413" i="23" s="1"/>
  <c r="AA543" i="23"/>
  <c r="BP538" i="23"/>
  <c r="BP543" i="23"/>
  <c r="AP350" i="23"/>
  <c r="AP413" i="23" s="1"/>
  <c r="AP543" i="23"/>
  <c r="AS350" i="23"/>
  <c r="AS413" i="23" s="1"/>
  <c r="AS543" i="23"/>
  <c r="AO350" i="23"/>
  <c r="AO413" i="23" s="1"/>
  <c r="AO543" i="23"/>
  <c r="AH350" i="23"/>
  <c r="AH413" i="23" s="1"/>
  <c r="AH543" i="23"/>
  <c r="AD350" i="23"/>
  <c r="AD413" i="23" s="1"/>
  <c r="AD543" i="23"/>
  <c r="Z350" i="23"/>
  <c r="Z413" i="23" s="1"/>
  <c r="Z543" i="23"/>
  <c r="BR355" i="23"/>
  <c r="BR418" i="23" s="1"/>
  <c r="BR542" i="23"/>
  <c r="BJ355" i="23"/>
  <c r="BJ418" i="23" s="1"/>
  <c r="BJ542" i="23"/>
  <c r="BH542" i="23"/>
  <c r="AY355" i="23"/>
  <c r="AY418" i="23" s="1"/>
  <c r="AY542" i="23"/>
  <c r="BC355" i="23"/>
  <c r="BC418" i="23" s="1"/>
  <c r="BC542" i="23"/>
  <c r="AE355" i="23"/>
  <c r="AE418" i="23" s="1"/>
  <c r="AE542" i="23"/>
  <c r="W542" i="23"/>
  <c r="N355" i="23"/>
  <c r="N418" i="23" s="1"/>
  <c r="N542" i="23"/>
  <c r="AQ355" i="23"/>
  <c r="AQ418" i="23" s="1"/>
  <c r="AQ542" i="23"/>
  <c r="AM355" i="23"/>
  <c r="AM542" i="23"/>
  <c r="AI542" i="23"/>
  <c r="AA355" i="23"/>
  <c r="AA418" i="23" s="1"/>
  <c r="AA542" i="23"/>
  <c r="S355" i="23"/>
  <c r="S418" i="23" s="1"/>
  <c r="S542" i="23"/>
  <c r="O355" i="23"/>
  <c r="O418" i="23" s="1"/>
  <c r="O542" i="23"/>
  <c r="BQ355" i="23"/>
  <c r="BQ418" i="23" s="1"/>
  <c r="BQ542" i="23"/>
  <c r="BF355" i="23"/>
  <c r="BF418" i="23" s="1"/>
  <c r="BF542" i="23"/>
  <c r="BP355" i="23"/>
  <c r="BP418" i="23" s="1"/>
  <c r="BP542" i="23"/>
  <c r="BI355" i="23"/>
  <c r="BI418" i="23" s="1"/>
  <c r="BI542" i="23"/>
  <c r="AX355" i="23"/>
  <c r="AX418" i="23" s="1"/>
  <c r="AX542" i="23"/>
  <c r="BB355" i="23"/>
  <c r="BB418" i="23" s="1"/>
  <c r="BB542" i="23"/>
  <c r="AO355" i="23"/>
  <c r="AO418" i="23" s="1"/>
  <c r="AO542" i="23"/>
  <c r="AG355" i="23"/>
  <c r="AG418" i="23" s="1"/>
  <c r="AG542" i="23"/>
  <c r="Q355" i="23"/>
  <c r="Q418" i="23" s="1"/>
  <c r="Q542" i="23"/>
  <c r="M355" i="23"/>
  <c r="M418" i="23" s="1"/>
  <c r="M542" i="23"/>
  <c r="AC355" i="23"/>
  <c r="AC418" i="23" s="1"/>
  <c r="AC542" i="23"/>
  <c r="U355" i="23"/>
  <c r="U418" i="23" s="1"/>
  <c r="U542" i="23"/>
  <c r="P355" i="23"/>
  <c r="P418" i="23" s="1"/>
  <c r="P542" i="23"/>
  <c r="L542" i="23"/>
  <c r="BG542" i="23"/>
  <c r="BF354" i="23"/>
  <c r="BF417" i="23" s="1"/>
  <c r="BF544" i="23"/>
  <c r="BR541" i="23"/>
  <c r="BB354" i="23"/>
  <c r="BB417" i="23" s="1"/>
  <c r="BB544" i="23"/>
  <c r="AB354" i="23"/>
  <c r="AB417" i="23" s="1"/>
  <c r="AB544" i="23"/>
  <c r="AN354" i="23"/>
  <c r="AN417" i="23" s="1"/>
  <c r="AN544" i="23"/>
  <c r="BR354" i="23"/>
  <c r="BR417" i="23" s="1"/>
  <c r="BR544" i="23"/>
  <c r="BJ544" i="23"/>
  <c r="AR541" i="23"/>
  <c r="AJ544" i="23"/>
  <c r="U345" i="23"/>
  <c r="U408" i="23" s="1"/>
  <c r="U541" i="23"/>
  <c r="AC345" i="23"/>
  <c r="AC471" i="23" s="1"/>
  <c r="AC541" i="23"/>
  <c r="AV345" i="23"/>
  <c r="AV408" i="23" s="1"/>
  <c r="AV541" i="23"/>
  <c r="BE345" i="23"/>
  <c r="BE408" i="23" s="1"/>
  <c r="BE541" i="23"/>
  <c r="N345" i="23"/>
  <c r="N408" i="23" s="1"/>
  <c r="N541" i="23"/>
  <c r="AE345" i="23"/>
  <c r="AE471" i="23" s="1"/>
  <c r="AE541" i="23"/>
  <c r="BK345" i="23"/>
  <c r="BK408" i="23" s="1"/>
  <c r="BK541" i="23"/>
  <c r="AL345" i="23"/>
  <c r="AL408" i="23" s="1"/>
  <c r="AL541" i="23"/>
  <c r="AY345" i="23"/>
  <c r="AY408" i="23" s="1"/>
  <c r="AY541" i="23"/>
  <c r="BI345" i="23"/>
  <c r="BI408" i="23" s="1"/>
  <c r="BI541" i="23"/>
  <c r="BO345" i="23"/>
  <c r="BO408" i="23" s="1"/>
  <c r="BO541" i="23"/>
  <c r="R345" i="23"/>
  <c r="R408" i="23" s="1"/>
  <c r="R541" i="23"/>
  <c r="AU541" i="23"/>
  <c r="BQ345" i="23"/>
  <c r="BQ408" i="23" s="1"/>
  <c r="BQ541" i="23"/>
  <c r="AW345" i="23"/>
  <c r="AW408" i="23" s="1"/>
  <c r="AW541" i="23"/>
  <c r="AM345" i="23"/>
  <c r="AM408" i="23" s="1"/>
  <c r="AM541" i="23"/>
  <c r="AA345" i="23"/>
  <c r="AA471" i="23" s="1"/>
  <c r="AA541" i="23"/>
  <c r="BG541" i="23"/>
  <c r="AS345" i="23"/>
  <c r="AS408" i="23" s="1"/>
  <c r="AS541" i="23"/>
  <c r="BL345" i="23"/>
  <c r="BL408" i="23" s="1"/>
  <c r="BL541" i="23"/>
  <c r="Q354" i="23"/>
  <c r="Q417" i="23" s="1"/>
  <c r="Q544" i="23"/>
  <c r="AA354" i="23"/>
  <c r="AA417" i="23" s="1"/>
  <c r="AA544" i="23"/>
  <c r="AK541" i="23"/>
  <c r="BD541" i="23"/>
  <c r="Z541" i="23"/>
  <c r="AM354" i="23"/>
  <c r="AM417" i="23" s="1"/>
  <c r="AM544" i="23"/>
  <c r="O541" i="23"/>
  <c r="BP354" i="23"/>
  <c r="BP417" i="23" s="1"/>
  <c r="BP544" i="23"/>
  <c r="AG541" i="23"/>
  <c r="BE354" i="23"/>
  <c r="BE417" i="23" s="1"/>
  <c r="BE544" i="23"/>
  <c r="BC354" i="23"/>
  <c r="BC417" i="23" s="1"/>
  <c r="BC544" i="23"/>
  <c r="BG544" i="23"/>
  <c r="AZ354" i="23"/>
  <c r="AZ417" i="23" s="1"/>
  <c r="AZ544" i="23"/>
  <c r="AK354" i="23"/>
  <c r="AK417" i="23" s="1"/>
  <c r="AK544" i="23"/>
  <c r="BI354" i="23"/>
  <c r="BI417" i="23" s="1"/>
  <c r="BI544" i="23"/>
  <c r="BD354" i="23"/>
  <c r="BD417" i="23" s="1"/>
  <c r="BD544" i="23"/>
  <c r="Z354" i="23"/>
  <c r="Z417" i="23" s="1"/>
  <c r="Z544" i="23"/>
  <c r="O354" i="23"/>
  <c r="O417" i="23" s="1"/>
  <c r="O544" i="23"/>
  <c r="M354" i="23"/>
  <c r="M417" i="23" s="1"/>
  <c r="M544" i="23"/>
  <c r="AI544" i="23"/>
  <c r="BO354" i="23"/>
  <c r="BO417" i="23" s="1"/>
  <c r="BO544" i="23"/>
  <c r="Y354" i="23"/>
  <c r="Y417" i="23" s="1"/>
  <c r="Y544" i="23"/>
  <c r="AO541" i="23"/>
  <c r="AW354" i="23"/>
  <c r="AW417" i="23" s="1"/>
  <c r="AW544" i="23"/>
  <c r="BM354" i="23"/>
  <c r="BM417" i="23" s="1"/>
  <c r="BM544" i="23"/>
  <c r="AV354" i="23"/>
  <c r="AV417" i="23" s="1"/>
  <c r="AV544" i="23"/>
  <c r="R354" i="23"/>
  <c r="R417" i="23" s="1"/>
  <c r="R544" i="23"/>
  <c r="N354" i="23"/>
  <c r="N417" i="23" s="1"/>
  <c r="N544" i="23"/>
  <c r="BH541" i="23"/>
  <c r="BT541" i="23"/>
  <c r="CB541" i="23"/>
  <c r="CC541" i="23"/>
  <c r="BZ539" i="23"/>
  <c r="BY539" i="23"/>
  <c r="CA539" i="23"/>
  <c r="BZ543" i="23"/>
  <c r="BY543" i="23"/>
  <c r="CA543" i="23"/>
  <c r="CA544" i="23"/>
  <c r="BZ544" i="23"/>
  <c r="BV541" i="23"/>
  <c r="CD541" i="23"/>
  <c r="BS541" i="23"/>
  <c r="BT542" i="23"/>
  <c r="CB542" i="23"/>
  <c r="CC542" i="23"/>
  <c r="BZ540" i="23"/>
  <c r="BY540" i="23"/>
  <c r="CA540" i="23"/>
  <c r="CC544" i="23"/>
  <c r="BT544" i="23"/>
  <c r="BX539" i="23"/>
  <c r="BU539" i="23"/>
  <c r="BW539" i="23"/>
  <c r="BX543" i="23"/>
  <c r="BU543" i="23"/>
  <c r="BW543" i="23"/>
  <c r="BS544" i="23"/>
  <c r="BV544" i="23"/>
  <c r="AD544" i="23"/>
  <c r="BN515" i="23"/>
  <c r="K438" i="23"/>
  <c r="K501" i="23"/>
  <c r="BQ422" i="23"/>
  <c r="BQ485" i="23"/>
  <c r="BP422" i="23"/>
  <c r="BP485" i="23"/>
  <c r="BL422" i="23"/>
  <c r="BL485" i="23"/>
  <c r="BJ422" i="23"/>
  <c r="BJ485" i="23"/>
  <c r="BF422" i="23"/>
  <c r="BF485" i="23"/>
  <c r="BC422" i="23"/>
  <c r="BC485" i="23"/>
  <c r="AX422" i="23"/>
  <c r="AX485" i="23"/>
  <c r="AA422" i="23"/>
  <c r="AA485" i="23"/>
  <c r="AE422" i="23"/>
  <c r="AE485" i="23"/>
  <c r="R422" i="23"/>
  <c r="R485" i="23"/>
  <c r="BE426" i="23"/>
  <c r="BE489" i="23"/>
  <c r="AZ426" i="23"/>
  <c r="AZ489" i="23"/>
  <c r="AL426" i="23"/>
  <c r="AL489" i="23"/>
  <c r="AF426" i="23"/>
  <c r="AF489" i="23"/>
  <c r="AS426" i="23"/>
  <c r="AS489" i="23"/>
  <c r="AB426" i="23"/>
  <c r="AB489" i="23"/>
  <c r="S426" i="23"/>
  <c r="S489" i="23"/>
  <c r="O426" i="23"/>
  <c r="O489" i="23"/>
  <c r="Q426" i="23"/>
  <c r="Q489" i="23"/>
  <c r="M426" i="23"/>
  <c r="M489" i="23"/>
  <c r="AN430" i="23"/>
  <c r="AN493" i="23"/>
  <c r="P430" i="23"/>
  <c r="P493" i="23"/>
  <c r="BE442" i="23"/>
  <c r="BE505" i="23"/>
  <c r="AL442" i="23"/>
  <c r="AL505" i="23"/>
  <c r="AB442" i="23"/>
  <c r="AB505" i="23"/>
  <c r="O505" i="23"/>
  <c r="BD458" i="23"/>
  <c r="BD521" i="23"/>
  <c r="AW458" i="23"/>
  <c r="AW521" i="23"/>
  <c r="BA458" i="23"/>
  <c r="BA521" i="23"/>
  <c r="AT458" i="23"/>
  <c r="AT521" i="23"/>
  <c r="AK458" i="23"/>
  <c r="AK521" i="23"/>
  <c r="AD458" i="23"/>
  <c r="AD521" i="23"/>
  <c r="AS458" i="23"/>
  <c r="AS521" i="23"/>
  <c r="AB458" i="23"/>
  <c r="AB521" i="23"/>
  <c r="U458" i="23"/>
  <c r="U521" i="23"/>
  <c r="P458" i="23"/>
  <c r="P521" i="23"/>
  <c r="N458" i="23"/>
  <c r="N521" i="23"/>
  <c r="BQ424" i="23"/>
  <c r="BQ487" i="23"/>
  <c r="BB424" i="23"/>
  <c r="BB487" i="23"/>
  <c r="AM424" i="23"/>
  <c r="AM487" i="23"/>
  <c r="AG424" i="23"/>
  <c r="AG487" i="23"/>
  <c r="BE428" i="23"/>
  <c r="BE491" i="23"/>
  <c r="AZ428" i="23"/>
  <c r="AZ491" i="23"/>
  <c r="AL428" i="23"/>
  <c r="AL491" i="23"/>
  <c r="AF428" i="23"/>
  <c r="AF491" i="23"/>
  <c r="AB428" i="23"/>
  <c r="AB491" i="23"/>
  <c r="S428" i="23"/>
  <c r="S491" i="23"/>
  <c r="O491" i="23"/>
  <c r="N428" i="23"/>
  <c r="N491" i="23"/>
  <c r="BD432" i="23"/>
  <c r="BD495" i="23"/>
  <c r="AW432" i="23"/>
  <c r="AW495" i="23"/>
  <c r="BA432" i="23"/>
  <c r="BA495" i="23"/>
  <c r="AT432" i="23"/>
  <c r="AT495" i="23"/>
  <c r="AD432" i="23"/>
  <c r="AD495" i="23"/>
  <c r="AR432" i="23"/>
  <c r="AR495" i="23"/>
  <c r="AP432" i="23"/>
  <c r="AP495" i="23"/>
  <c r="AH432" i="23"/>
  <c r="AH495" i="23"/>
  <c r="L495" i="23"/>
  <c r="BO432" i="23"/>
  <c r="BO495" i="23"/>
  <c r="Q432" i="23"/>
  <c r="Q495" i="23"/>
  <c r="M495" i="23"/>
  <c r="BE450" i="23"/>
  <c r="BE513" i="23"/>
  <c r="AZ450" i="23"/>
  <c r="AZ513" i="23"/>
  <c r="AR450" i="23"/>
  <c r="AR513" i="23"/>
  <c r="AN450" i="23"/>
  <c r="AN513" i="23"/>
  <c r="AH450" i="23"/>
  <c r="AH513" i="23"/>
  <c r="O450" i="23"/>
  <c r="O513" i="23"/>
  <c r="Z450" i="23"/>
  <c r="Z513" i="23"/>
  <c r="N450" i="23"/>
  <c r="N513" i="23"/>
  <c r="AS450" i="23"/>
  <c r="AS513" i="23"/>
  <c r="BJ442" i="23"/>
  <c r="BJ505" i="23"/>
  <c r="AY458" i="23"/>
  <c r="AY521" i="23"/>
  <c r="K509" i="23"/>
  <c r="AX428" i="23"/>
  <c r="AX491" i="23"/>
  <c r="BN432" i="23"/>
  <c r="BN495" i="23"/>
  <c r="BR422" i="23"/>
  <c r="BR485" i="23"/>
  <c r="BN422" i="23"/>
  <c r="BN485" i="23"/>
  <c r="BM422" i="23"/>
  <c r="BM485" i="23"/>
  <c r="BI422" i="23"/>
  <c r="BI485" i="23"/>
  <c r="AY422" i="23"/>
  <c r="AY485" i="23"/>
  <c r="BB422" i="23"/>
  <c r="BB485" i="23"/>
  <c r="AC422" i="23"/>
  <c r="AC485" i="23"/>
  <c r="AQ422" i="23"/>
  <c r="AQ485" i="23"/>
  <c r="AO422" i="23"/>
  <c r="AO485" i="23"/>
  <c r="AM422" i="23"/>
  <c r="AM485" i="23"/>
  <c r="AG422" i="23"/>
  <c r="AG485" i="23"/>
  <c r="V422" i="23"/>
  <c r="V485" i="23"/>
  <c r="Y422" i="23"/>
  <c r="Y485" i="23"/>
  <c r="T422" i="23"/>
  <c r="T485" i="23"/>
  <c r="BD426" i="23"/>
  <c r="BD489" i="23"/>
  <c r="AW426" i="23"/>
  <c r="AW489" i="23"/>
  <c r="BA426" i="23"/>
  <c r="BA489" i="23"/>
  <c r="AT426" i="23"/>
  <c r="AT489" i="23"/>
  <c r="AK426" i="23"/>
  <c r="AK489" i="23"/>
  <c r="AD426" i="23"/>
  <c r="AD489" i="23"/>
  <c r="AR426" i="23"/>
  <c r="AR489" i="23"/>
  <c r="AP426" i="23"/>
  <c r="AP489" i="23"/>
  <c r="AN426" i="23"/>
  <c r="AN489" i="23"/>
  <c r="AH426" i="23"/>
  <c r="AH489" i="23"/>
  <c r="U426" i="23"/>
  <c r="U489" i="23"/>
  <c r="P426" i="23"/>
  <c r="P489" i="23"/>
  <c r="L426" i="23"/>
  <c r="L489" i="23"/>
  <c r="Z426" i="23"/>
  <c r="Z489" i="23"/>
  <c r="N426" i="23"/>
  <c r="N489" i="23"/>
  <c r="AF430" i="23"/>
  <c r="AF493" i="23"/>
  <c r="M430" i="23"/>
  <c r="M493" i="23"/>
  <c r="BD442" i="23"/>
  <c r="BD505" i="23"/>
  <c r="BA442" i="23"/>
  <c r="BA505" i="23"/>
  <c r="AT442" i="23"/>
  <c r="AT505" i="23"/>
  <c r="AK442" i="23"/>
  <c r="AK505" i="23"/>
  <c r="AD442" i="23"/>
  <c r="AD505" i="23"/>
  <c r="AR442" i="23"/>
  <c r="AR505" i="23"/>
  <c r="AP442" i="23"/>
  <c r="AP505" i="23"/>
  <c r="AN442" i="23"/>
  <c r="AN505" i="23"/>
  <c r="AH442" i="23"/>
  <c r="AH505" i="23"/>
  <c r="U442" i="23"/>
  <c r="U505" i="23"/>
  <c r="P442" i="23"/>
  <c r="P505" i="23"/>
  <c r="L442" i="23"/>
  <c r="L505" i="23"/>
  <c r="M442" i="23"/>
  <c r="M505" i="23"/>
  <c r="BE458" i="23"/>
  <c r="BE521" i="23"/>
  <c r="AZ458" i="23"/>
  <c r="AZ521" i="23"/>
  <c r="AL458" i="23"/>
  <c r="AL521" i="23"/>
  <c r="AF458" i="23"/>
  <c r="AF521" i="23"/>
  <c r="AR458" i="23"/>
  <c r="AR521" i="23"/>
  <c r="AP458" i="23"/>
  <c r="AP521" i="23"/>
  <c r="AN458" i="23"/>
  <c r="AN521" i="23"/>
  <c r="AH458" i="23"/>
  <c r="AH521" i="23"/>
  <c r="S458" i="23"/>
  <c r="S521" i="23"/>
  <c r="O458" i="23"/>
  <c r="O521" i="23"/>
  <c r="Q458" i="23"/>
  <c r="Q521" i="23"/>
  <c r="M458" i="23"/>
  <c r="M521" i="23"/>
  <c r="AW424" i="23"/>
  <c r="AW487" i="23"/>
  <c r="AP424" i="23"/>
  <c r="AP487" i="23"/>
  <c r="L424" i="23"/>
  <c r="L487" i="23"/>
  <c r="M487" i="23"/>
  <c r="BQ428" i="23"/>
  <c r="BQ491" i="23"/>
  <c r="BP428" i="23"/>
  <c r="BP491" i="23"/>
  <c r="BJ428" i="23"/>
  <c r="BJ491" i="23"/>
  <c r="BF428" i="23"/>
  <c r="BF491" i="23"/>
  <c r="BK428" i="23"/>
  <c r="BK491" i="23"/>
  <c r="BB432" i="23"/>
  <c r="BB495" i="23"/>
  <c r="AO432" i="23"/>
  <c r="AO495" i="23"/>
  <c r="BQ450" i="23"/>
  <c r="BQ513" i="23"/>
  <c r="BL450" i="23"/>
  <c r="BL513" i="23"/>
  <c r="BJ450" i="23"/>
  <c r="BJ513" i="23"/>
  <c r="BC450" i="23"/>
  <c r="BC513" i="23"/>
  <c r="AO450" i="23"/>
  <c r="AO513" i="23"/>
  <c r="AM450" i="23"/>
  <c r="AM513" i="23"/>
  <c r="AG450" i="23"/>
  <c r="AG513" i="23"/>
  <c r="BO450" i="23"/>
  <c r="BO513" i="23"/>
  <c r="Y450" i="23"/>
  <c r="Y513" i="23"/>
  <c r="BM483" i="23"/>
  <c r="BA420" i="23"/>
  <c r="BA483" i="23"/>
  <c r="AW420" i="23"/>
  <c r="AW483" i="23"/>
  <c r="AP420" i="23"/>
  <c r="AP483" i="23"/>
  <c r="AL420" i="23"/>
  <c r="AL483" i="23"/>
  <c r="AH420" i="23"/>
  <c r="AH483" i="23"/>
  <c r="Z420" i="23"/>
  <c r="Z483" i="23"/>
  <c r="R420" i="23"/>
  <c r="R483" i="23"/>
  <c r="AR420" i="23"/>
  <c r="AR483" i="23"/>
  <c r="AF420" i="23"/>
  <c r="AF483" i="23"/>
  <c r="BJ446" i="23"/>
  <c r="BJ509" i="23"/>
  <c r="BQ446" i="23"/>
  <c r="BQ509" i="23"/>
  <c r="BC446" i="23"/>
  <c r="BC509" i="23"/>
  <c r="AY446" i="23"/>
  <c r="AY509" i="23"/>
  <c r="U446" i="23"/>
  <c r="U509" i="23"/>
  <c r="AO446" i="23"/>
  <c r="AO509" i="23"/>
  <c r="AG446" i="23"/>
  <c r="AG509" i="23"/>
  <c r="Q446" i="23"/>
  <c r="Q509" i="23"/>
  <c r="M446" i="23"/>
  <c r="M509" i="23"/>
  <c r="BL434" i="23"/>
  <c r="BL497" i="23"/>
  <c r="BE434" i="23"/>
  <c r="BE497" i="23"/>
  <c r="AY434" i="23"/>
  <c r="AY497" i="23"/>
  <c r="BA434" i="23"/>
  <c r="BA497" i="23"/>
  <c r="AP434" i="23"/>
  <c r="AP497" i="23"/>
  <c r="AL434" i="23"/>
  <c r="AL497" i="23"/>
  <c r="AH434" i="23"/>
  <c r="AH497" i="23"/>
  <c r="Z434" i="23"/>
  <c r="Z497" i="23"/>
  <c r="R434" i="23"/>
  <c r="R497" i="23"/>
  <c r="AS434" i="23"/>
  <c r="AS497" i="23"/>
  <c r="AD434" i="23"/>
  <c r="AD497" i="23"/>
  <c r="V434" i="23"/>
  <c r="V497" i="23"/>
  <c r="BI420" i="23"/>
  <c r="BI483" i="23"/>
  <c r="AX420" i="23"/>
  <c r="AX483" i="23"/>
  <c r="BB420" i="23"/>
  <c r="BB483" i="23"/>
  <c r="AO420" i="23"/>
  <c r="AO483" i="23"/>
  <c r="Q420" i="23"/>
  <c r="Q483" i="23"/>
  <c r="M420" i="23"/>
  <c r="M483" i="23"/>
  <c r="AQ420" i="23"/>
  <c r="AQ483" i="23"/>
  <c r="AM420" i="23"/>
  <c r="AM483" i="23"/>
  <c r="AA420" i="23"/>
  <c r="AA483" i="23"/>
  <c r="S420" i="23"/>
  <c r="S483" i="23"/>
  <c r="O420" i="23"/>
  <c r="O483" i="23"/>
  <c r="BN446" i="23"/>
  <c r="BN509" i="23"/>
  <c r="BL446" i="23"/>
  <c r="BL509" i="23"/>
  <c r="BE446" i="23"/>
  <c r="AZ446" i="23"/>
  <c r="AZ509" i="23"/>
  <c r="BD446" i="23"/>
  <c r="BD509" i="23"/>
  <c r="AT446" i="23"/>
  <c r="AT509" i="23"/>
  <c r="AP446" i="23"/>
  <c r="AP509" i="23"/>
  <c r="AL446" i="23"/>
  <c r="AL509" i="23"/>
  <c r="AH446" i="23"/>
  <c r="AH509" i="23"/>
  <c r="Z446" i="23"/>
  <c r="Z509" i="23"/>
  <c r="R446" i="23"/>
  <c r="R509" i="23"/>
  <c r="BM434" i="23"/>
  <c r="BM497" i="23"/>
  <c r="BN434" i="23"/>
  <c r="BN497" i="23"/>
  <c r="BD434" i="23"/>
  <c r="BD497" i="23"/>
  <c r="AT434" i="23"/>
  <c r="AT497" i="23"/>
  <c r="AZ434" i="23"/>
  <c r="AZ497" i="23"/>
  <c r="AV434" i="23"/>
  <c r="AV497" i="23"/>
  <c r="AB434" i="23"/>
  <c r="AB497" i="23"/>
  <c r="T434" i="23"/>
  <c r="T497" i="23"/>
  <c r="AR434" i="23"/>
  <c r="AR497" i="23"/>
  <c r="AN434" i="23"/>
  <c r="AN497" i="23"/>
  <c r="AJ434" i="23"/>
  <c r="AJ497" i="23"/>
  <c r="AF434" i="23"/>
  <c r="AF497" i="23"/>
  <c r="X434" i="23"/>
  <c r="X497" i="23"/>
  <c r="BQ440" i="23"/>
  <c r="BQ503" i="23"/>
  <c r="BP448" i="23"/>
  <c r="BP511" i="23"/>
  <c r="BN420" i="23"/>
  <c r="BN483" i="23"/>
  <c r="K455" i="23"/>
  <c r="K518" i="23"/>
  <c r="K439" i="23"/>
  <c r="K502" i="23"/>
  <c r="BN425" i="23"/>
  <c r="BN488" i="23"/>
  <c r="BN438" i="23"/>
  <c r="BN501" i="23"/>
  <c r="BN445" i="23"/>
  <c r="BN508" i="23"/>
  <c r="BN423" i="23"/>
  <c r="BN486" i="23"/>
  <c r="BN455" i="23"/>
  <c r="BN518" i="23"/>
  <c r="BF433" i="23"/>
  <c r="BF438" i="23"/>
  <c r="BF501" i="23"/>
  <c r="BF443" i="23"/>
  <c r="BF506" i="23"/>
  <c r="BF455" i="23"/>
  <c r="BF518" i="23"/>
  <c r="BF465" i="23"/>
  <c r="BF528" i="23"/>
  <c r="BF467" i="23"/>
  <c r="BF530" i="23"/>
  <c r="BF421" i="23"/>
  <c r="BF484" i="23"/>
  <c r="BF423" i="23"/>
  <c r="BF486" i="23"/>
  <c r="BF457" i="23"/>
  <c r="BF520" i="23"/>
  <c r="AN437" i="23"/>
  <c r="AN500" i="23"/>
  <c r="AN447" i="23"/>
  <c r="AN510" i="23"/>
  <c r="AN465" i="23"/>
  <c r="AN528" i="23"/>
  <c r="AN467" i="23"/>
  <c r="AN530" i="23"/>
  <c r="AN451" i="23"/>
  <c r="AN514" i="23"/>
  <c r="AN455" i="23"/>
  <c r="AN518" i="23"/>
  <c r="AF438" i="23"/>
  <c r="AF501" i="23"/>
  <c r="AF443" i="23"/>
  <c r="AF506" i="23"/>
  <c r="AF448" i="23"/>
  <c r="AF511" i="23"/>
  <c r="AF453" i="23"/>
  <c r="AF516" i="23"/>
  <c r="AF457" i="23"/>
  <c r="AF520" i="23"/>
  <c r="AF466" i="23"/>
  <c r="AF529" i="23"/>
  <c r="AF429" i="23"/>
  <c r="AF492" i="23"/>
  <c r="AF445" i="23"/>
  <c r="P451" i="23"/>
  <c r="P514" i="23"/>
  <c r="P455" i="23"/>
  <c r="P518" i="23"/>
  <c r="P425" i="23"/>
  <c r="P488" i="23"/>
  <c r="P457" i="23"/>
  <c r="P520" i="23"/>
  <c r="P435" i="23"/>
  <c r="P498" i="23"/>
  <c r="K459" i="23"/>
  <c r="K522" i="23"/>
  <c r="K443" i="23"/>
  <c r="K506" i="23"/>
  <c r="BR431" i="23"/>
  <c r="BR494" i="23"/>
  <c r="BR437" i="23"/>
  <c r="BR500" i="23"/>
  <c r="BR443" i="23"/>
  <c r="BR506" i="23"/>
  <c r="BR451" i="23"/>
  <c r="BR514" i="23"/>
  <c r="BR457" i="23"/>
  <c r="BR463" i="23"/>
  <c r="BR526" i="23"/>
  <c r="BR459" i="23"/>
  <c r="BR522" i="23"/>
  <c r="BJ448" i="23"/>
  <c r="BJ511" i="23"/>
  <c r="BB433" i="23"/>
  <c r="BB443" i="23"/>
  <c r="BB506" i="23"/>
  <c r="BB448" i="23"/>
  <c r="BB511" i="23"/>
  <c r="BB453" i="23"/>
  <c r="BB516" i="23"/>
  <c r="BB457" i="23"/>
  <c r="BB520" i="23"/>
  <c r="BB466" i="23"/>
  <c r="BB529" i="23"/>
  <c r="AR425" i="23"/>
  <c r="AR488" i="23"/>
  <c r="AR433" i="23"/>
  <c r="AR443" i="23"/>
  <c r="AR506" i="23"/>
  <c r="AR457" i="23"/>
  <c r="AR520" i="23"/>
  <c r="AR437" i="23"/>
  <c r="AR500" i="23"/>
  <c r="AB429" i="23"/>
  <c r="AB492" i="23"/>
  <c r="T425" i="23"/>
  <c r="T488" i="23"/>
  <c r="T438" i="23"/>
  <c r="T501" i="23"/>
  <c r="T443" i="23"/>
  <c r="T506" i="23"/>
  <c r="T453" i="23"/>
  <c r="T516" i="23"/>
  <c r="T457" i="23"/>
  <c r="T520" i="23"/>
  <c r="T447" i="23"/>
  <c r="T510" i="23"/>
  <c r="T427" i="23"/>
  <c r="T490" i="23"/>
  <c r="T435" i="23"/>
  <c r="T498" i="23"/>
  <c r="T454" i="23"/>
  <c r="T517" i="23"/>
  <c r="T459" i="23"/>
  <c r="T522" i="23"/>
  <c r="L507" i="23"/>
  <c r="L454" i="23"/>
  <c r="L517" i="23"/>
  <c r="T436" i="23"/>
  <c r="T499" i="23"/>
  <c r="BN436" i="23"/>
  <c r="BN499" i="23"/>
  <c r="BN441" i="23"/>
  <c r="BN504" i="23"/>
  <c r="BN449" i="23"/>
  <c r="BN512" i="23"/>
  <c r="BN435" i="23"/>
  <c r="BN498" i="23"/>
  <c r="BN447" i="23"/>
  <c r="BN510" i="23"/>
  <c r="BN461" i="23"/>
  <c r="BN524" i="23"/>
  <c r="BN466" i="23"/>
  <c r="BN529" i="23"/>
  <c r="BN453" i="23"/>
  <c r="BN516" i="23"/>
  <c r="BF436" i="23"/>
  <c r="BF499" i="23"/>
  <c r="BF447" i="23"/>
  <c r="BF510" i="23"/>
  <c r="BF453" i="23"/>
  <c r="BF516" i="23"/>
  <c r="BF463" i="23"/>
  <c r="BF526" i="23"/>
  <c r="BF427" i="23"/>
  <c r="BF490" i="23"/>
  <c r="BF435" i="23"/>
  <c r="BF498" i="23"/>
  <c r="BF445" i="23"/>
  <c r="BF508" i="23"/>
  <c r="BF451" i="23"/>
  <c r="BF514" i="23"/>
  <c r="BF456" i="23"/>
  <c r="BF519" i="23"/>
  <c r="BF466" i="23"/>
  <c r="BF529" i="23"/>
  <c r="AX454" i="23"/>
  <c r="AX517" i="23"/>
  <c r="AN435" i="23"/>
  <c r="AN498" i="23"/>
  <c r="AN454" i="23"/>
  <c r="AN517" i="23"/>
  <c r="AN459" i="23"/>
  <c r="AN522" i="23"/>
  <c r="AN463" i="23"/>
  <c r="AN526" i="23"/>
  <c r="AF423" i="23"/>
  <c r="AF486" i="23"/>
  <c r="AF451" i="23"/>
  <c r="AF514" i="23"/>
  <c r="AF436" i="23"/>
  <c r="AF499" i="23"/>
  <c r="AF455" i="23"/>
  <c r="AF518" i="23"/>
  <c r="AF460" i="23"/>
  <c r="AF523" i="23"/>
  <c r="AF464" i="23"/>
  <c r="AF527" i="23"/>
  <c r="BB436" i="23"/>
  <c r="BB499" i="23"/>
  <c r="BB440" i="23"/>
  <c r="BB503" i="23"/>
  <c r="BB514" i="23"/>
  <c r="BB455" i="23"/>
  <c r="BB518" i="23"/>
  <c r="BB460" i="23"/>
  <c r="BB523" i="23"/>
  <c r="BB464" i="23"/>
  <c r="BB527" i="23"/>
  <c r="BB423" i="23"/>
  <c r="BB486" i="23"/>
  <c r="AR456" i="23"/>
  <c r="AJ444" i="23"/>
  <c r="AJ507" i="23"/>
  <c r="AB423" i="23"/>
  <c r="AB486" i="23"/>
  <c r="AB451" i="23"/>
  <c r="AB514" i="23"/>
  <c r="AB436" i="23"/>
  <c r="AB499" i="23"/>
  <c r="AB440" i="23"/>
  <c r="AB503" i="23"/>
  <c r="AB455" i="23"/>
  <c r="AB518" i="23"/>
  <c r="T440" i="23"/>
  <c r="T503" i="23"/>
  <c r="T455" i="23"/>
  <c r="T518" i="23"/>
  <c r="T460" i="23"/>
  <c r="T523" i="23"/>
  <c r="T464" i="23"/>
  <c r="T527" i="23"/>
  <c r="T423" i="23"/>
  <c r="T486" i="23"/>
  <c r="BI444" i="23"/>
  <c r="BI507" i="23"/>
  <c r="BN460" i="23"/>
  <c r="BN523" i="23"/>
  <c r="BQ456" i="23"/>
  <c r="BQ519" i="23"/>
  <c r="BA436" i="23"/>
  <c r="BA499" i="23"/>
  <c r="AM436" i="23"/>
  <c r="AM499" i="23"/>
  <c r="BK436" i="23"/>
  <c r="BK499" i="23"/>
  <c r="BQ436" i="23"/>
  <c r="BQ499" i="23"/>
  <c r="BM436" i="23"/>
  <c r="BM499" i="23"/>
  <c r="AG436" i="23"/>
  <c r="AG499" i="23"/>
  <c r="U436" i="23"/>
  <c r="U499" i="23"/>
  <c r="Q436" i="23"/>
  <c r="Q499" i="23"/>
  <c r="M436" i="23"/>
  <c r="M499" i="23"/>
  <c r="BC436" i="23"/>
  <c r="BC499" i="23"/>
  <c r="AZ436" i="23"/>
  <c r="AZ499" i="23"/>
  <c r="AQ436" i="23"/>
  <c r="AQ499" i="23"/>
  <c r="AA436" i="23"/>
  <c r="AA499" i="23"/>
  <c r="BO436" i="23"/>
  <c r="BO499" i="23"/>
  <c r="BP436" i="23"/>
  <c r="BP499" i="23"/>
  <c r="BD436" i="23"/>
  <c r="BD499" i="23"/>
  <c r="AW436" i="23"/>
  <c r="AW499" i="23"/>
  <c r="AP436" i="23"/>
  <c r="AP499" i="23"/>
  <c r="AL436" i="23"/>
  <c r="AL499" i="23"/>
  <c r="AD436" i="23"/>
  <c r="AD499" i="23"/>
  <c r="Z436" i="23"/>
  <c r="Z499" i="23"/>
  <c r="V436" i="23"/>
  <c r="V499" i="23"/>
  <c r="R436" i="23"/>
  <c r="R499" i="23"/>
  <c r="N436" i="23"/>
  <c r="N499" i="23"/>
  <c r="BA438" i="23"/>
  <c r="BA501" i="23"/>
  <c r="AT438" i="23"/>
  <c r="AT501" i="23"/>
  <c r="Q438" i="23"/>
  <c r="Q501" i="23"/>
  <c r="N438" i="23"/>
  <c r="N501" i="23"/>
  <c r="BL438" i="23"/>
  <c r="BL501" i="23"/>
  <c r="BC438" i="23"/>
  <c r="BC501" i="23"/>
  <c r="U438" i="23"/>
  <c r="U501" i="23"/>
  <c r="R438" i="23"/>
  <c r="R501" i="23"/>
  <c r="AW438" i="23"/>
  <c r="AW501" i="23"/>
  <c r="AL438" i="23"/>
  <c r="AL501" i="23"/>
  <c r="V438" i="23"/>
  <c r="V501" i="23"/>
  <c r="AV438" i="23"/>
  <c r="AV501" i="23"/>
  <c r="AS438" i="23"/>
  <c r="AS501" i="23"/>
  <c r="AC438" i="23"/>
  <c r="AC501" i="23"/>
  <c r="M438" i="23"/>
  <c r="M501" i="23"/>
  <c r="BC440" i="23"/>
  <c r="BC503" i="23"/>
  <c r="AT503" i="23"/>
  <c r="AL440" i="23"/>
  <c r="AL503" i="23"/>
  <c r="R440" i="23"/>
  <c r="R503" i="23"/>
  <c r="N440" i="23"/>
  <c r="N503" i="23"/>
  <c r="BI440" i="23"/>
  <c r="BI503" i="23"/>
  <c r="AW440" i="23"/>
  <c r="AW503" i="23"/>
  <c r="BA440" i="23"/>
  <c r="BA503" i="23"/>
  <c r="AC440" i="23"/>
  <c r="AC503" i="23"/>
  <c r="Q440" i="23"/>
  <c r="M503" i="23"/>
  <c r="AV444" i="23"/>
  <c r="AV507" i="23"/>
  <c r="AS444" i="23"/>
  <c r="AS507" i="23"/>
  <c r="AC444" i="23"/>
  <c r="AC507" i="23"/>
  <c r="M444" i="23"/>
  <c r="M507" i="23"/>
  <c r="Q444" i="23"/>
  <c r="Q507" i="23"/>
  <c r="N507" i="23"/>
  <c r="AE444" i="23"/>
  <c r="AE507" i="23"/>
  <c r="AY444" i="23"/>
  <c r="AY507" i="23"/>
  <c r="AQ444" i="23"/>
  <c r="AQ507" i="23"/>
  <c r="AK444" i="23"/>
  <c r="AK507" i="23"/>
  <c r="AH444" i="23"/>
  <c r="AH507" i="23"/>
  <c r="AA444" i="23"/>
  <c r="AA507" i="23"/>
  <c r="BK444" i="23"/>
  <c r="BK507" i="23"/>
  <c r="Y444" i="23"/>
  <c r="Y507" i="23"/>
  <c r="O444" i="23"/>
  <c r="O507" i="23"/>
  <c r="BH448" i="23"/>
  <c r="BH511" i="23"/>
  <c r="AW448" i="23"/>
  <c r="AW511" i="23"/>
  <c r="BI448" i="23"/>
  <c r="BI511" i="23"/>
  <c r="BA448" i="23"/>
  <c r="BA511" i="23"/>
  <c r="AS448" i="23"/>
  <c r="AS511" i="23"/>
  <c r="AC448" i="23"/>
  <c r="AC511" i="23"/>
  <c r="U448" i="23"/>
  <c r="U511" i="23"/>
  <c r="Q448" i="23"/>
  <c r="Q511" i="23"/>
  <c r="M511" i="23"/>
  <c r="BE448" i="23"/>
  <c r="BE511" i="23"/>
  <c r="AY448" i="23"/>
  <c r="AY511" i="23"/>
  <c r="AM448" i="23"/>
  <c r="AM511" i="23"/>
  <c r="AE448" i="23"/>
  <c r="AE511" i="23"/>
  <c r="O448" i="23"/>
  <c r="O511" i="23"/>
  <c r="AZ448" i="23"/>
  <c r="AZ511" i="23"/>
  <c r="AP448" i="23"/>
  <c r="AP511" i="23"/>
  <c r="AH448" i="23"/>
  <c r="AH511" i="23"/>
  <c r="AD448" i="23"/>
  <c r="AD511" i="23"/>
  <c r="Z448" i="23"/>
  <c r="Z511" i="23"/>
  <c r="AT433" i="23"/>
  <c r="AQ433" i="23"/>
  <c r="AQ496" i="23"/>
  <c r="BH433" i="23"/>
  <c r="AO433" i="23"/>
  <c r="AD433" i="23"/>
  <c r="AI435" i="23"/>
  <c r="AI498" i="23"/>
  <c r="R439" i="23"/>
  <c r="R502" i="23"/>
  <c r="BE439" i="23"/>
  <c r="BE502" i="23"/>
  <c r="M439" i="23"/>
  <c r="M502" i="23"/>
  <c r="Z439" i="23"/>
  <c r="Z502" i="23"/>
  <c r="BL439" i="23"/>
  <c r="BL502" i="23"/>
  <c r="W439" i="23"/>
  <c r="W502" i="23"/>
  <c r="AI439" i="23"/>
  <c r="AI502" i="23"/>
  <c r="BP439" i="23"/>
  <c r="BP502" i="23"/>
  <c r="Y439" i="23"/>
  <c r="Y502" i="23"/>
  <c r="AH439" i="23"/>
  <c r="AH502" i="23"/>
  <c r="K441" i="23"/>
  <c r="K504" i="23"/>
  <c r="AU443" i="23"/>
  <c r="AU506" i="23"/>
  <c r="BG445" i="23"/>
  <c r="BG508" i="23"/>
  <c r="AI447" i="23"/>
  <c r="AI510" i="23"/>
  <c r="BH467" i="23"/>
  <c r="BH530" i="23"/>
  <c r="AM467" i="23"/>
  <c r="AM530" i="23"/>
  <c r="AD467" i="23"/>
  <c r="AD530" i="23"/>
  <c r="BE466" i="23"/>
  <c r="BE529" i="23"/>
  <c r="AW466" i="23"/>
  <c r="AW529" i="23"/>
  <c r="AO466" i="23"/>
  <c r="AO529" i="23"/>
  <c r="AL466" i="23"/>
  <c r="AL529" i="23"/>
  <c r="V466" i="23"/>
  <c r="V529" i="23"/>
  <c r="O466" i="23"/>
  <c r="O529" i="23"/>
  <c r="BP466" i="23"/>
  <c r="BP529" i="23"/>
  <c r="BI466" i="23"/>
  <c r="BI529" i="23"/>
  <c r="AS466" i="23"/>
  <c r="AS529" i="23"/>
  <c r="Z466" i="23"/>
  <c r="Z529" i="23"/>
  <c r="S466" i="23"/>
  <c r="S529" i="23"/>
  <c r="BL467" i="23"/>
  <c r="BL530" i="23"/>
  <c r="AH467" i="23"/>
  <c r="AH530" i="23"/>
  <c r="AA467" i="23"/>
  <c r="AA530" i="23"/>
  <c r="BE467" i="23"/>
  <c r="BE530" i="23"/>
  <c r="AO467" i="23"/>
  <c r="AO530" i="23"/>
  <c r="BA466" i="23"/>
  <c r="BA529" i="23"/>
  <c r="AM466" i="23"/>
  <c r="AM529" i="23"/>
  <c r="AD466" i="23"/>
  <c r="AD529" i="23"/>
  <c r="BQ466" i="23"/>
  <c r="BQ529" i="23"/>
  <c r="BL466" i="23"/>
  <c r="BL529" i="23"/>
  <c r="BH466" i="23"/>
  <c r="BH529" i="23"/>
  <c r="AH466" i="23"/>
  <c r="AH529" i="23"/>
  <c r="AA466" i="23"/>
  <c r="AA529" i="23"/>
  <c r="BQ454" i="23"/>
  <c r="BQ517" i="23"/>
  <c r="AT454" i="23"/>
  <c r="AT517" i="23"/>
  <c r="AM454" i="23"/>
  <c r="AM517" i="23"/>
  <c r="BI454" i="23"/>
  <c r="BI517" i="23"/>
  <c r="AV454" i="23"/>
  <c r="AV517" i="23"/>
  <c r="AS454" i="23"/>
  <c r="AP454" i="23"/>
  <c r="AP517" i="23"/>
  <c r="Y454" i="23"/>
  <c r="Y517" i="23"/>
  <c r="O454" i="23"/>
  <c r="O517" i="23"/>
  <c r="Z454" i="23"/>
  <c r="Z517" i="23"/>
  <c r="BD460" i="23"/>
  <c r="BD523" i="23"/>
  <c r="AV460" i="23"/>
  <c r="AV523" i="23"/>
  <c r="AP460" i="23"/>
  <c r="AP523" i="23"/>
  <c r="AT460" i="23"/>
  <c r="AT523" i="23"/>
  <c r="AM460" i="23"/>
  <c r="AM523" i="23"/>
  <c r="Z460" i="23"/>
  <c r="Z523" i="23"/>
  <c r="Q460" i="23"/>
  <c r="Q523" i="23"/>
  <c r="AY464" i="23"/>
  <c r="AY527" i="23"/>
  <c r="AT464" i="23"/>
  <c r="AT527" i="23"/>
  <c r="AM464" i="23"/>
  <c r="AM527" i="23"/>
  <c r="Z464" i="23"/>
  <c r="Z527" i="23"/>
  <c r="AM452" i="23"/>
  <c r="AM515" i="23"/>
  <c r="AW456" i="23"/>
  <c r="AW519" i="23"/>
  <c r="AO456" i="23"/>
  <c r="AO519" i="23"/>
  <c r="AY456" i="23"/>
  <c r="AY519" i="23"/>
  <c r="Y456" i="23"/>
  <c r="Y519" i="23"/>
  <c r="O456" i="23"/>
  <c r="O519" i="23"/>
  <c r="BD462" i="23"/>
  <c r="BD525" i="23"/>
  <c r="AV462" i="23"/>
  <c r="AV525" i="23"/>
  <c r="AS462" i="23"/>
  <c r="AS525" i="23"/>
  <c r="BI462" i="23"/>
  <c r="BI525" i="23"/>
  <c r="BE462" i="23"/>
  <c r="BE525" i="23"/>
  <c r="AO462" i="23"/>
  <c r="AO525" i="23"/>
  <c r="O525" i="23"/>
  <c r="BE454" i="23"/>
  <c r="BE517" i="23"/>
  <c r="AW454" i="23"/>
  <c r="AW517" i="23"/>
  <c r="AO454" i="23"/>
  <c r="AO517" i="23"/>
  <c r="AY454" i="23"/>
  <c r="AY517" i="23"/>
  <c r="AY460" i="23"/>
  <c r="AY523" i="23"/>
  <c r="AW460" i="23"/>
  <c r="AW523" i="23"/>
  <c r="AO460" i="23"/>
  <c r="AO523" i="23"/>
  <c r="O523" i="23"/>
  <c r="BD464" i="23"/>
  <c r="BD527" i="23"/>
  <c r="AP464" i="23"/>
  <c r="AP527" i="23"/>
  <c r="BI464" i="23"/>
  <c r="BI527" i="23"/>
  <c r="BE464" i="23"/>
  <c r="BE527" i="23"/>
  <c r="AW464" i="23"/>
  <c r="AW527" i="23"/>
  <c r="Y464" i="23"/>
  <c r="Y527" i="23"/>
  <c r="O464" i="23"/>
  <c r="O527" i="23"/>
  <c r="BK464" i="23"/>
  <c r="BK527" i="23"/>
  <c r="AW452" i="23"/>
  <c r="AW515" i="23"/>
  <c r="AO452" i="23"/>
  <c r="AO515" i="23"/>
  <c r="BD452" i="23"/>
  <c r="BD515" i="23"/>
  <c r="AS452" i="23"/>
  <c r="AP452" i="23"/>
  <c r="AP515" i="23"/>
  <c r="O515" i="23"/>
  <c r="BO452" i="23"/>
  <c r="BO515" i="23"/>
  <c r="BI456" i="23"/>
  <c r="BI519" i="23"/>
  <c r="BD456" i="23"/>
  <c r="BD519" i="23"/>
  <c r="AV456" i="23"/>
  <c r="AV519" i="23"/>
  <c r="AS456" i="23"/>
  <c r="AS519" i="23"/>
  <c r="Q456" i="23"/>
  <c r="Q519" i="23"/>
  <c r="Z456" i="23"/>
  <c r="Z519" i="23"/>
  <c r="AY462" i="23"/>
  <c r="AY525" i="23"/>
  <c r="BQ462" i="23"/>
  <c r="BQ525" i="23"/>
  <c r="AT462" i="23"/>
  <c r="AT525" i="23"/>
  <c r="Z462" i="23"/>
  <c r="Z525" i="23"/>
  <c r="Q462" i="23"/>
  <c r="Q525" i="23"/>
  <c r="BR460" i="23"/>
  <c r="BR523" i="23"/>
  <c r="BR456" i="23"/>
  <c r="BI452" i="23"/>
  <c r="BI515" i="23"/>
  <c r="Q451" i="23"/>
  <c r="Q514" i="23"/>
  <c r="Q459" i="23"/>
  <c r="Q522" i="23"/>
  <c r="Q465" i="23"/>
  <c r="Q528" i="23"/>
  <c r="Q421" i="23"/>
  <c r="Q484" i="23"/>
  <c r="AA449" i="23"/>
  <c r="AA512" i="23"/>
  <c r="AA457" i="23"/>
  <c r="AA520" i="23"/>
  <c r="AA455" i="23"/>
  <c r="AA518" i="23"/>
  <c r="AA451" i="23"/>
  <c r="AA514" i="23"/>
  <c r="AA459" i="23"/>
  <c r="AA522" i="23"/>
  <c r="AQ425" i="23"/>
  <c r="AQ488" i="23"/>
  <c r="AZ516" i="23"/>
  <c r="V459" i="23"/>
  <c r="V522" i="23"/>
  <c r="V425" i="23"/>
  <c r="V488" i="23"/>
  <c r="V449" i="23"/>
  <c r="V512" i="23"/>
  <c r="V457" i="23"/>
  <c r="AC421" i="23"/>
  <c r="AC484" i="23"/>
  <c r="AC429" i="23"/>
  <c r="AC492" i="23"/>
  <c r="AC455" i="23"/>
  <c r="AC518" i="23"/>
  <c r="AC463" i="23"/>
  <c r="AC526" i="23"/>
  <c r="AC465" i="23"/>
  <c r="AC528" i="23"/>
  <c r="AK429" i="23"/>
  <c r="AK492" i="23"/>
  <c r="AK455" i="23"/>
  <c r="AK518" i="23"/>
  <c r="AS425" i="23"/>
  <c r="AS488" i="23"/>
  <c r="AS427" i="23"/>
  <c r="AS490" i="23"/>
  <c r="BA427" i="23"/>
  <c r="BA490" i="23"/>
  <c r="BA459" i="23"/>
  <c r="BA522" i="23"/>
  <c r="BA465" i="23"/>
  <c r="BA528" i="23"/>
  <c r="BI455" i="23"/>
  <c r="BI518" i="23"/>
  <c r="BI463" i="23"/>
  <c r="BI526" i="23"/>
  <c r="BI461" i="23"/>
  <c r="BI524" i="23"/>
  <c r="BQ451" i="23"/>
  <c r="BQ514" i="23"/>
  <c r="BQ459" i="23"/>
  <c r="BQ522" i="23"/>
  <c r="BD427" i="23"/>
  <c r="BD490" i="23"/>
  <c r="BD514" i="23"/>
  <c r="BD459" i="23"/>
  <c r="BD522" i="23"/>
  <c r="BD461" i="23"/>
  <c r="BD524" i="23"/>
  <c r="BD425" i="23"/>
  <c r="BD488" i="23"/>
  <c r="Z455" i="23"/>
  <c r="Z518" i="23"/>
  <c r="Z427" i="23"/>
  <c r="Z490" i="23"/>
  <c r="Z459" i="23"/>
  <c r="Z522" i="23"/>
  <c r="AM425" i="23"/>
  <c r="AM488" i="23"/>
  <c r="AM429" i="23"/>
  <c r="AM492" i="23"/>
  <c r="O512" i="23"/>
  <c r="O490" i="23"/>
  <c r="O486" i="23"/>
  <c r="M429" i="23"/>
  <c r="M492" i="23"/>
  <c r="M455" i="23"/>
  <c r="M518" i="23"/>
  <c r="M516" i="23"/>
  <c r="M423" i="23"/>
  <c r="M486" i="23"/>
  <c r="M512" i="23"/>
  <c r="M457" i="23"/>
  <c r="M520" i="23"/>
  <c r="U449" i="23"/>
  <c r="U512" i="23"/>
  <c r="AY459" i="23"/>
  <c r="AY522" i="23"/>
  <c r="AY425" i="23"/>
  <c r="AY488" i="23"/>
  <c r="BO425" i="23"/>
  <c r="BO488" i="23"/>
  <c r="BP423" i="23"/>
  <c r="BP486" i="23"/>
  <c r="BP455" i="23"/>
  <c r="BP518" i="23"/>
  <c r="BP463" i="23"/>
  <c r="BP449" i="23"/>
  <c r="BP512" i="23"/>
  <c r="BP465" i="23"/>
  <c r="BP528" i="23"/>
  <c r="AL455" i="23"/>
  <c r="AL518" i="23"/>
  <c r="AL463" i="23"/>
  <c r="AL526" i="23"/>
  <c r="AL421" i="23"/>
  <c r="AL484" i="23"/>
  <c r="Y455" i="23"/>
  <c r="Y518" i="23"/>
  <c r="AO451" i="23"/>
  <c r="AO514" i="23"/>
  <c r="AO459" i="23"/>
  <c r="AO522" i="23"/>
  <c r="AO449" i="23"/>
  <c r="AO512" i="23"/>
  <c r="AW423" i="23"/>
  <c r="AW486" i="23"/>
  <c r="AW463" i="23"/>
  <c r="AW526" i="23"/>
  <c r="AW421" i="23"/>
  <c r="AW484" i="23"/>
  <c r="AW429" i="23"/>
  <c r="AW492" i="23"/>
  <c r="AW455" i="23"/>
  <c r="AW518" i="23"/>
  <c r="BE425" i="23"/>
  <c r="BE488" i="23"/>
  <c r="BE463" i="23"/>
  <c r="BE526" i="23"/>
  <c r="BE455" i="23"/>
  <c r="BE518" i="23"/>
  <c r="BE429" i="23"/>
  <c r="BE492" i="23"/>
  <c r="BL455" i="23"/>
  <c r="BL518" i="23"/>
  <c r="BL449" i="23"/>
  <c r="BL512" i="23"/>
  <c r="BL465" i="23"/>
  <c r="BL528" i="23"/>
  <c r="AV427" i="23"/>
  <c r="AV490" i="23"/>
  <c r="AV459" i="23"/>
  <c r="AV522" i="23"/>
  <c r="AV463" i="23"/>
  <c r="AV526" i="23"/>
  <c r="AH455" i="23"/>
  <c r="AH518" i="23"/>
  <c r="AH427" i="23"/>
  <c r="AH490" i="23"/>
  <c r="AH461" i="23"/>
  <c r="AH524" i="23"/>
  <c r="AH459" i="23"/>
  <c r="AH522" i="23"/>
  <c r="R455" i="23"/>
  <c r="R518" i="23"/>
  <c r="R427" i="23"/>
  <c r="R490" i="23"/>
  <c r="R451" i="23"/>
  <c r="R514" i="23"/>
  <c r="AT425" i="23"/>
  <c r="AT488" i="23"/>
  <c r="BC425" i="23"/>
  <c r="BC488" i="23"/>
  <c r="Q455" i="23"/>
  <c r="Q518" i="23"/>
  <c r="Q463" i="23"/>
  <c r="Q526" i="23"/>
  <c r="Q429" i="23"/>
  <c r="Q492" i="23"/>
  <c r="Q461" i="23"/>
  <c r="Q524" i="23"/>
  <c r="AQ421" i="23"/>
  <c r="AQ484" i="23"/>
  <c r="AQ423" i="23"/>
  <c r="AQ486" i="23"/>
  <c r="AZ425" i="23"/>
  <c r="AZ488" i="23"/>
  <c r="AC459" i="23"/>
  <c r="AC522" i="23"/>
  <c r="AC461" i="23"/>
  <c r="AC524" i="23"/>
  <c r="AK451" i="23"/>
  <c r="AK514" i="23"/>
  <c r="AK459" i="23"/>
  <c r="AK522" i="23"/>
  <c r="AS429" i="23"/>
  <c r="AS492" i="23"/>
  <c r="AS455" i="23"/>
  <c r="AS518" i="23"/>
  <c r="AS463" i="23"/>
  <c r="AS526" i="23"/>
  <c r="AS423" i="23"/>
  <c r="AS486" i="23"/>
  <c r="BA423" i="23"/>
  <c r="BA486" i="23"/>
  <c r="BA455" i="23"/>
  <c r="BA518" i="23"/>
  <c r="BI459" i="23"/>
  <c r="BI522" i="23"/>
  <c r="BI425" i="23"/>
  <c r="BI488" i="23"/>
  <c r="BQ427" i="23"/>
  <c r="BQ490" i="23"/>
  <c r="AP427" i="23"/>
  <c r="AP490" i="23"/>
  <c r="AP429" i="23"/>
  <c r="AP492" i="23"/>
  <c r="AP455" i="23"/>
  <c r="AP518" i="23"/>
  <c r="Z425" i="23"/>
  <c r="Z488" i="23"/>
  <c r="O520" i="23"/>
  <c r="O526" i="23"/>
  <c r="M451" i="23"/>
  <c r="M514" i="23"/>
  <c r="M459" i="23"/>
  <c r="M522" i="23"/>
  <c r="M427" i="23"/>
  <c r="M490" i="23"/>
  <c r="M461" i="23"/>
  <c r="M524" i="23"/>
  <c r="U514" i="23"/>
  <c r="U459" i="23"/>
  <c r="U522" i="23"/>
  <c r="AY423" i="23"/>
  <c r="AY486" i="23"/>
  <c r="AY455" i="23"/>
  <c r="AY518" i="23"/>
  <c r="AY463" i="23"/>
  <c r="AY526" i="23"/>
  <c r="BP427" i="23"/>
  <c r="BP490" i="23"/>
  <c r="BP459" i="23"/>
  <c r="BP522" i="23"/>
  <c r="BP425" i="23"/>
  <c r="BP488" i="23"/>
  <c r="BP457" i="23"/>
  <c r="BP520" i="23"/>
  <c r="AL425" i="23"/>
  <c r="AL488" i="23"/>
  <c r="AL465" i="23"/>
  <c r="AL528" i="23"/>
  <c r="Y451" i="23"/>
  <c r="Y514" i="23"/>
  <c r="Y425" i="23"/>
  <c r="Y488" i="23"/>
  <c r="AG427" i="23"/>
  <c r="AG490" i="23"/>
  <c r="AG451" i="23"/>
  <c r="AG514" i="23"/>
  <c r="AO463" i="23"/>
  <c r="AO526" i="23"/>
  <c r="AW425" i="23"/>
  <c r="AW488" i="23"/>
  <c r="BE459" i="23"/>
  <c r="BE522" i="23"/>
  <c r="BE451" i="23"/>
  <c r="BE514" i="23"/>
  <c r="BM423" i="23"/>
  <c r="BM486" i="23"/>
  <c r="BM455" i="23"/>
  <c r="BM518" i="23"/>
  <c r="BL425" i="23"/>
  <c r="BL488" i="23"/>
  <c r="AH425" i="23"/>
  <c r="AH488" i="23"/>
  <c r="AH423" i="23"/>
  <c r="AH486" i="23"/>
  <c r="R425" i="23"/>
  <c r="R488" i="23"/>
  <c r="R449" i="23"/>
  <c r="R512" i="23"/>
  <c r="R457" i="23"/>
  <c r="R520" i="23"/>
  <c r="R528" i="23"/>
  <c r="N512" i="23"/>
  <c r="N520" i="23"/>
  <c r="N465" i="23"/>
  <c r="N528" i="23"/>
  <c r="N490" i="23"/>
  <c r="N451" i="23"/>
  <c r="N514" i="23"/>
  <c r="N459" i="23"/>
  <c r="N522" i="23"/>
  <c r="N429" i="23"/>
  <c r="N492" i="23"/>
  <c r="N423" i="23"/>
  <c r="N486" i="23"/>
  <c r="N455" i="23"/>
  <c r="N518" i="23"/>
  <c r="N463" i="23"/>
  <c r="N526" i="23"/>
  <c r="S429" i="23"/>
  <c r="S492" i="23"/>
  <c r="S455" i="23"/>
  <c r="S518" i="23"/>
  <c r="S463" i="23"/>
  <c r="S526" i="23"/>
  <c r="BH459" i="23"/>
  <c r="BH522" i="23"/>
  <c r="BK457" i="23"/>
  <c r="AE429" i="23"/>
  <c r="AE492" i="23"/>
  <c r="AE461" i="23"/>
  <c r="AE524" i="23"/>
  <c r="AE425" i="23"/>
  <c r="AE488" i="23"/>
  <c r="AE463" i="23"/>
  <c r="AE526" i="23"/>
  <c r="AE459" i="23"/>
  <c r="AE522" i="23"/>
  <c r="AE445" i="23"/>
  <c r="AE508" i="23"/>
  <c r="BK445" i="23"/>
  <c r="BK508" i="23"/>
  <c r="Q443" i="23"/>
  <c r="Q506" i="23"/>
  <c r="AM443" i="23"/>
  <c r="AM506" i="23"/>
  <c r="BA443" i="23"/>
  <c r="BA506" i="23"/>
  <c r="U441" i="23"/>
  <c r="U504" i="23"/>
  <c r="BH441" i="23"/>
  <c r="AE437" i="23"/>
  <c r="AE500" i="23"/>
  <c r="Y437" i="23"/>
  <c r="Y500" i="23"/>
  <c r="N500" i="23"/>
  <c r="V435" i="23"/>
  <c r="V498" i="23"/>
  <c r="AP435" i="23"/>
  <c r="AP498" i="23"/>
  <c r="AY435" i="23"/>
  <c r="AY498" i="23"/>
  <c r="N431" i="23"/>
  <c r="N494" i="23"/>
  <c r="Y431" i="23"/>
  <c r="Y494" i="23"/>
  <c r="Z437" i="23"/>
  <c r="Z500" i="23"/>
  <c r="BQ452" i="23"/>
  <c r="BQ515" i="23"/>
  <c r="S425" i="23"/>
  <c r="S488" i="23"/>
  <c r="BH461" i="23"/>
  <c r="BH524" i="23"/>
  <c r="BH449" i="23"/>
  <c r="BH512" i="23"/>
  <c r="BK427" i="23"/>
  <c r="BK490" i="23"/>
  <c r="BK425" i="23"/>
  <c r="BK488" i="23"/>
  <c r="AE455" i="23"/>
  <c r="AE518" i="23"/>
  <c r="AE451" i="23"/>
  <c r="AE514" i="23"/>
  <c r="AA500" i="23"/>
  <c r="M437" i="23"/>
  <c r="M500" i="23"/>
  <c r="AS437" i="23"/>
  <c r="AS500" i="23"/>
  <c r="BI437" i="23"/>
  <c r="BI500" i="23"/>
  <c r="K437" i="23"/>
  <c r="K500" i="23"/>
  <c r="AL437" i="23"/>
  <c r="AL500" i="23"/>
  <c r="BO437" i="23"/>
  <c r="BO500" i="23"/>
  <c r="BH502" i="23"/>
  <c r="BH510" i="23"/>
  <c r="AE498" i="23"/>
  <c r="AA502" i="23"/>
  <c r="AA510" i="23"/>
  <c r="AQ502" i="23"/>
  <c r="BG504" i="23"/>
  <c r="AC498" i="23"/>
  <c r="AS502" i="23"/>
  <c r="BI506" i="23"/>
  <c r="BQ502" i="23"/>
  <c r="BD494" i="23"/>
  <c r="BD502" i="23"/>
  <c r="M498" i="23"/>
  <c r="M508" i="23"/>
  <c r="U506" i="23"/>
  <c r="AI506" i="23"/>
  <c r="AY502" i="23"/>
  <c r="BP506" i="23"/>
  <c r="Y506" i="23"/>
  <c r="AW508" i="23"/>
  <c r="AV494" i="23"/>
  <c r="AV510" i="23"/>
  <c r="AH506" i="23"/>
  <c r="R494" i="23"/>
  <c r="AT502" i="23"/>
  <c r="BQ483" i="23"/>
  <c r="K454" i="23"/>
  <c r="K517" i="23"/>
  <c r="BD422" i="23"/>
  <c r="BD485" i="23"/>
  <c r="BA422" i="23"/>
  <c r="BA485" i="23"/>
  <c r="AT422" i="23"/>
  <c r="AT485" i="23"/>
  <c r="AD422" i="23"/>
  <c r="AD485" i="23"/>
  <c r="AR422" i="23"/>
  <c r="AR485" i="23"/>
  <c r="AP422" i="23"/>
  <c r="AP485" i="23"/>
  <c r="AN422" i="23"/>
  <c r="AN485" i="23"/>
  <c r="AH422" i="23"/>
  <c r="AH485" i="23"/>
  <c r="U422" i="23"/>
  <c r="U485" i="23"/>
  <c r="P422" i="23"/>
  <c r="P485" i="23"/>
  <c r="Z422" i="23"/>
  <c r="Z485" i="23"/>
  <c r="N422" i="23"/>
  <c r="N485" i="23"/>
  <c r="BR426" i="23"/>
  <c r="BR489" i="23"/>
  <c r="BN426" i="23"/>
  <c r="BN489" i="23"/>
  <c r="BM426" i="23"/>
  <c r="BM489" i="23"/>
  <c r="BI426" i="23"/>
  <c r="BI489" i="23"/>
  <c r="AY426" i="23"/>
  <c r="AY489" i="23"/>
  <c r="BB426" i="23"/>
  <c r="BB489" i="23"/>
  <c r="AC426" i="23"/>
  <c r="AC489" i="23"/>
  <c r="AQ426" i="23"/>
  <c r="AQ489" i="23"/>
  <c r="AO426" i="23"/>
  <c r="AO489" i="23"/>
  <c r="AM426" i="23"/>
  <c r="AM489" i="23"/>
  <c r="AG426" i="23"/>
  <c r="AG489" i="23"/>
  <c r="V426" i="23"/>
  <c r="V489" i="23"/>
  <c r="BO426" i="23"/>
  <c r="BO489" i="23"/>
  <c r="T426" i="23"/>
  <c r="T489" i="23"/>
  <c r="BK426" i="23"/>
  <c r="BK489" i="23"/>
  <c r="BF430" i="23"/>
  <c r="BF493" i="23"/>
  <c r="AX430" i="23"/>
  <c r="AX493" i="23"/>
  <c r="BR442" i="23"/>
  <c r="BR505" i="23"/>
  <c r="BI442" i="23"/>
  <c r="BI505" i="23"/>
  <c r="BB505" i="23"/>
  <c r="AC442" i="23"/>
  <c r="AC505" i="23"/>
  <c r="AQ442" i="23"/>
  <c r="AQ505" i="23"/>
  <c r="AG442" i="23"/>
  <c r="AG505" i="23"/>
  <c r="BO442" i="23"/>
  <c r="BO505" i="23"/>
  <c r="BQ458" i="23"/>
  <c r="BQ521" i="23"/>
  <c r="BP458" i="23"/>
  <c r="BP521" i="23"/>
  <c r="BL458" i="23"/>
  <c r="BL521" i="23"/>
  <c r="BJ458" i="23"/>
  <c r="BJ521" i="23"/>
  <c r="BF458" i="23"/>
  <c r="BF521" i="23"/>
  <c r="BC458" i="23"/>
  <c r="BC521" i="23"/>
  <c r="AX458" i="23"/>
  <c r="AX521" i="23"/>
  <c r="AQ458" i="23"/>
  <c r="AQ521" i="23"/>
  <c r="AO458" i="23"/>
  <c r="AO521" i="23"/>
  <c r="AM458" i="23"/>
  <c r="AM521" i="23"/>
  <c r="AG458" i="23"/>
  <c r="AG521" i="23"/>
  <c r="Z458" i="23"/>
  <c r="Z521" i="23"/>
  <c r="R458" i="23"/>
  <c r="R521" i="23"/>
  <c r="BE424" i="23"/>
  <c r="BE487" i="23"/>
  <c r="AS424" i="23"/>
  <c r="AS487" i="23"/>
  <c r="AB424" i="23"/>
  <c r="AB487" i="23"/>
  <c r="O424" i="23"/>
  <c r="O487" i="23"/>
  <c r="BN428" i="23"/>
  <c r="BN491" i="23"/>
  <c r="BI428" i="23"/>
  <c r="BI491" i="23"/>
  <c r="AY428" i="23"/>
  <c r="AY491" i="23"/>
  <c r="AC428" i="23"/>
  <c r="AC491" i="23"/>
  <c r="AO428" i="23"/>
  <c r="AO491" i="23"/>
  <c r="AM428" i="23"/>
  <c r="AG428" i="23"/>
  <c r="AG491" i="23"/>
  <c r="V428" i="23"/>
  <c r="V491" i="23"/>
  <c r="BO428" i="23"/>
  <c r="BO491" i="23"/>
  <c r="BP495" i="23"/>
  <c r="BC432" i="23"/>
  <c r="BC495" i="23"/>
  <c r="AA432" i="23"/>
  <c r="AA495" i="23"/>
  <c r="AE432" i="23"/>
  <c r="AE495" i="23"/>
  <c r="T432" i="23"/>
  <c r="T495" i="23"/>
  <c r="BR450" i="23"/>
  <c r="BR513" i="23"/>
  <c r="BN450" i="23"/>
  <c r="BN513" i="23"/>
  <c r="BI450" i="23"/>
  <c r="BI513" i="23"/>
  <c r="AY450" i="23"/>
  <c r="AY513" i="23"/>
  <c r="AC450" i="23"/>
  <c r="AC513" i="23"/>
  <c r="V450" i="23"/>
  <c r="V513" i="23"/>
  <c r="BK450" i="23"/>
  <c r="BK513" i="23"/>
  <c r="R450" i="23"/>
  <c r="R513" i="23"/>
  <c r="AX450" i="23"/>
  <c r="AX513" i="23"/>
  <c r="BP442" i="23"/>
  <c r="BP505" i="23"/>
  <c r="X442" i="23"/>
  <c r="X505" i="23"/>
  <c r="T458" i="23"/>
  <c r="T521" i="23"/>
  <c r="BD428" i="23"/>
  <c r="BD491" i="23"/>
  <c r="Y428" i="23"/>
  <c r="Y491" i="23"/>
  <c r="AG432" i="23"/>
  <c r="AG495" i="23"/>
  <c r="BL424" i="23"/>
  <c r="BL487" i="23"/>
  <c r="T424" i="23"/>
  <c r="T487" i="23"/>
  <c r="BE422" i="23"/>
  <c r="BE485" i="23"/>
  <c r="AV422" i="23"/>
  <c r="AV485" i="23"/>
  <c r="AZ422" i="23"/>
  <c r="AZ485" i="23"/>
  <c r="AL422" i="23"/>
  <c r="AL485" i="23"/>
  <c r="AJ422" i="23"/>
  <c r="AJ485" i="23"/>
  <c r="AF422" i="23"/>
  <c r="AF485" i="23"/>
  <c r="AS422" i="23"/>
  <c r="AS485" i="23"/>
  <c r="AB422" i="23"/>
  <c r="AB485" i="23"/>
  <c r="S422" i="23"/>
  <c r="S485" i="23"/>
  <c r="O422" i="23"/>
  <c r="O485" i="23"/>
  <c r="BO422" i="23"/>
  <c r="BO485" i="23"/>
  <c r="Q422" i="23"/>
  <c r="Q485" i="23"/>
  <c r="M422" i="23"/>
  <c r="M485" i="23"/>
  <c r="BK422" i="23"/>
  <c r="BK485" i="23"/>
  <c r="BQ426" i="23"/>
  <c r="BQ489" i="23"/>
  <c r="BP426" i="23"/>
  <c r="BP489" i="23"/>
  <c r="BL426" i="23"/>
  <c r="BL489" i="23"/>
  <c r="BJ426" i="23"/>
  <c r="BJ489" i="23"/>
  <c r="BF426" i="23"/>
  <c r="BF489" i="23"/>
  <c r="BC426" i="23"/>
  <c r="BC489" i="23"/>
  <c r="AX426" i="23"/>
  <c r="AX489" i="23"/>
  <c r="AA426" i="23"/>
  <c r="AA489" i="23"/>
  <c r="AE426" i="23"/>
  <c r="AE489" i="23"/>
  <c r="X426" i="23"/>
  <c r="X489" i="23"/>
  <c r="R426" i="23"/>
  <c r="R489" i="23"/>
  <c r="BR430" i="23"/>
  <c r="BR493" i="23"/>
  <c r="Y430" i="23"/>
  <c r="Y493" i="23"/>
  <c r="T430" i="23"/>
  <c r="T493" i="23"/>
  <c r="BQ442" i="23"/>
  <c r="BQ505" i="23"/>
  <c r="AX442" i="23"/>
  <c r="AX505" i="23"/>
  <c r="AE442" i="23"/>
  <c r="AE505" i="23"/>
  <c r="BK442" i="23"/>
  <c r="BK505" i="23"/>
  <c r="Y442" i="23"/>
  <c r="Y505" i="23"/>
  <c r="BR458" i="23"/>
  <c r="BR521" i="23"/>
  <c r="BN458" i="23"/>
  <c r="BN521" i="23"/>
  <c r="BM458" i="23"/>
  <c r="BM521" i="23"/>
  <c r="BB458" i="23"/>
  <c r="BB521" i="23"/>
  <c r="AC458" i="23"/>
  <c r="AC521" i="23"/>
  <c r="AE458" i="23"/>
  <c r="AE521" i="23"/>
  <c r="AA458" i="23"/>
  <c r="AA521" i="23"/>
  <c r="V458" i="23"/>
  <c r="V521" i="23"/>
  <c r="BO458" i="23"/>
  <c r="BO521" i="23"/>
  <c r="Y458" i="23"/>
  <c r="Y521" i="23"/>
  <c r="BK458" i="23"/>
  <c r="BK521" i="23"/>
  <c r="BN424" i="23"/>
  <c r="BN487" i="23"/>
  <c r="Y424" i="23"/>
  <c r="Y487" i="23"/>
  <c r="BA428" i="23"/>
  <c r="BA491" i="23"/>
  <c r="AT428" i="23"/>
  <c r="AT491" i="23"/>
  <c r="P428" i="23"/>
  <c r="P491" i="23"/>
  <c r="Q428" i="23"/>
  <c r="Q491" i="23"/>
  <c r="M428" i="23"/>
  <c r="M491" i="23"/>
  <c r="O432" i="23"/>
  <c r="O495" i="23"/>
  <c r="BK432" i="23"/>
  <c r="BK495" i="23"/>
  <c r="N432" i="23"/>
  <c r="N495" i="23"/>
  <c r="BD450" i="23"/>
  <c r="BD513" i="23"/>
  <c r="AW450" i="23"/>
  <c r="AW513" i="23"/>
  <c r="U450" i="23"/>
  <c r="U513" i="23"/>
  <c r="P450" i="23"/>
  <c r="P513" i="23"/>
  <c r="M513" i="23"/>
  <c r="BF420" i="23"/>
  <c r="BF483" i="23"/>
  <c r="BJ420" i="23"/>
  <c r="BJ483" i="23"/>
  <c r="AY420" i="23"/>
  <c r="AY483" i="23"/>
  <c r="BC420" i="23"/>
  <c r="BC483" i="23"/>
  <c r="AE420" i="23"/>
  <c r="AE483" i="23"/>
  <c r="N420" i="23"/>
  <c r="N483" i="23"/>
  <c r="P420" i="23"/>
  <c r="P483" i="23"/>
  <c r="BM446" i="23"/>
  <c r="BM509" i="23"/>
  <c r="AW446" i="23"/>
  <c r="AW509" i="23"/>
  <c r="AS446" i="23"/>
  <c r="AS509" i="23"/>
  <c r="AR446" i="23"/>
  <c r="AR509" i="23"/>
  <c r="AN446" i="23"/>
  <c r="AN509" i="23"/>
  <c r="AF446" i="23"/>
  <c r="AF509" i="23"/>
  <c r="AK446" i="23"/>
  <c r="AK509" i="23"/>
  <c r="Y446" i="23"/>
  <c r="Y509" i="23"/>
  <c r="T446" i="23"/>
  <c r="T509" i="23"/>
  <c r="K444" i="23"/>
  <c r="K507" i="23"/>
  <c r="BP434" i="23"/>
  <c r="BP497" i="23"/>
  <c r="BQ434" i="23"/>
  <c r="BQ497" i="23"/>
  <c r="BJ434" i="23"/>
  <c r="BJ497" i="23"/>
  <c r="BC434" i="23"/>
  <c r="BC497" i="23"/>
  <c r="AE434" i="23"/>
  <c r="AE497" i="23"/>
  <c r="N434" i="23"/>
  <c r="N497" i="23"/>
  <c r="AQ434" i="23"/>
  <c r="AQ497" i="23"/>
  <c r="AM434" i="23"/>
  <c r="AM497" i="23"/>
  <c r="AA434" i="23"/>
  <c r="AA497" i="23"/>
  <c r="S434" i="23"/>
  <c r="S497" i="23"/>
  <c r="O434" i="23"/>
  <c r="O497" i="23"/>
  <c r="BO434" i="23"/>
  <c r="BO497" i="23"/>
  <c r="BL420" i="23"/>
  <c r="BL483" i="23"/>
  <c r="BD420" i="23"/>
  <c r="BD483" i="23"/>
  <c r="AT420" i="23"/>
  <c r="AT483" i="23"/>
  <c r="AZ420" i="23"/>
  <c r="AZ483" i="23"/>
  <c r="AK420" i="23"/>
  <c r="AK483" i="23"/>
  <c r="Y420" i="23"/>
  <c r="Y483" i="23"/>
  <c r="T420" i="23"/>
  <c r="T483" i="23"/>
  <c r="AS483" i="23"/>
  <c r="AD420" i="23"/>
  <c r="AD483" i="23"/>
  <c r="BP446" i="23"/>
  <c r="BP509" i="23"/>
  <c r="BI446" i="23"/>
  <c r="BI509" i="23"/>
  <c r="BR446" i="23"/>
  <c r="BR509" i="23"/>
  <c r="AX446" i="23"/>
  <c r="AX509" i="23"/>
  <c r="AQ446" i="23"/>
  <c r="AQ509" i="23"/>
  <c r="AM446" i="23"/>
  <c r="AM509" i="23"/>
  <c r="O446" i="23"/>
  <c r="O509" i="23"/>
  <c r="AE446" i="23"/>
  <c r="AE509" i="23"/>
  <c r="N446" i="23"/>
  <c r="N509" i="23"/>
  <c r="BO446" i="23"/>
  <c r="BO509" i="23"/>
  <c r="BL444" i="23"/>
  <c r="BL507" i="23"/>
  <c r="BE444" i="23"/>
  <c r="BF434" i="23"/>
  <c r="BF497" i="23"/>
  <c r="BR434" i="23"/>
  <c r="BR497" i="23"/>
  <c r="BI434" i="23"/>
  <c r="BI497" i="23"/>
  <c r="AX434" i="23"/>
  <c r="AX497" i="23"/>
  <c r="BB434" i="23"/>
  <c r="BB497" i="23"/>
  <c r="AO434" i="23"/>
  <c r="AO497" i="23"/>
  <c r="AG434" i="23"/>
  <c r="AG497" i="23"/>
  <c r="Q434" i="23"/>
  <c r="Q497" i="23"/>
  <c r="M434" i="23"/>
  <c r="M497" i="23"/>
  <c r="AC434" i="23"/>
  <c r="AC497" i="23"/>
  <c r="U434" i="23"/>
  <c r="U497" i="23"/>
  <c r="P434" i="23"/>
  <c r="P497" i="23"/>
  <c r="L434" i="23"/>
  <c r="L497" i="23"/>
  <c r="BK434" i="23"/>
  <c r="BK497" i="23"/>
  <c r="BP440" i="23"/>
  <c r="BP503" i="23"/>
  <c r="BR420" i="23"/>
  <c r="BR483" i="23"/>
  <c r="K484" i="23"/>
  <c r="BN431" i="23"/>
  <c r="BN494" i="23"/>
  <c r="BN437" i="23"/>
  <c r="BN500" i="23"/>
  <c r="BN443" i="23"/>
  <c r="BN506" i="23"/>
  <c r="BN459" i="23"/>
  <c r="BN522" i="23"/>
  <c r="BF425" i="23"/>
  <c r="BF488" i="23"/>
  <c r="BF437" i="23"/>
  <c r="BF500" i="23"/>
  <c r="BF441" i="23"/>
  <c r="BF504" i="23"/>
  <c r="BF448" i="23"/>
  <c r="BF511" i="23"/>
  <c r="BF454" i="23"/>
  <c r="BF517" i="23"/>
  <c r="BF459" i="23"/>
  <c r="BF522" i="23"/>
  <c r="BF464" i="23"/>
  <c r="BF527" i="23"/>
  <c r="BF429" i="23"/>
  <c r="BF492" i="23"/>
  <c r="AN423" i="23"/>
  <c r="AN486" i="23"/>
  <c r="AN427" i="23"/>
  <c r="AN490" i="23"/>
  <c r="AF427" i="23"/>
  <c r="AF490" i="23"/>
  <c r="AF444" i="23"/>
  <c r="AF507" i="23"/>
  <c r="AF449" i="23"/>
  <c r="AF512" i="23"/>
  <c r="AF454" i="23"/>
  <c r="AF517" i="23"/>
  <c r="AF459" i="23"/>
  <c r="AF522" i="23"/>
  <c r="AF463" i="23"/>
  <c r="AF526" i="23"/>
  <c r="AF467" i="23"/>
  <c r="AF530" i="23"/>
  <c r="AF421" i="23"/>
  <c r="AF484" i="23"/>
  <c r="AF437" i="23"/>
  <c r="AF500" i="23"/>
  <c r="AF461" i="23"/>
  <c r="AF524" i="23"/>
  <c r="P433" i="23"/>
  <c r="P431" i="23"/>
  <c r="P494" i="23"/>
  <c r="K514" i="23"/>
  <c r="BR536" i="23"/>
  <c r="BR436" i="23"/>
  <c r="BR499" i="23"/>
  <c r="BR455" i="23"/>
  <c r="BR518" i="23"/>
  <c r="BR462" i="23"/>
  <c r="BR525" i="23"/>
  <c r="BR530" i="23"/>
  <c r="BR423" i="23"/>
  <c r="BR486" i="23"/>
  <c r="BR445" i="23"/>
  <c r="BR508" i="23"/>
  <c r="BB425" i="23"/>
  <c r="BB488" i="23"/>
  <c r="BB427" i="23"/>
  <c r="BB435" i="23"/>
  <c r="BB498" i="23"/>
  <c r="BB459" i="23"/>
  <c r="BB522" i="23"/>
  <c r="BB467" i="23"/>
  <c r="BB530" i="23"/>
  <c r="BB429" i="23"/>
  <c r="BB492" i="23"/>
  <c r="AR427" i="23"/>
  <c r="AR490" i="23"/>
  <c r="AR449" i="23"/>
  <c r="AR512" i="23"/>
  <c r="AR459" i="23"/>
  <c r="AR522" i="23"/>
  <c r="AR463" i="23"/>
  <c r="AR526" i="23"/>
  <c r="AR455" i="23"/>
  <c r="AR518" i="23"/>
  <c r="AR421" i="23"/>
  <c r="AR484" i="23"/>
  <c r="AB427" i="23"/>
  <c r="AB490" i="23"/>
  <c r="AB435" i="23"/>
  <c r="AB498" i="23"/>
  <c r="AB463" i="23"/>
  <c r="AB526" i="23"/>
  <c r="AB467" i="23"/>
  <c r="AB530" i="23"/>
  <c r="AB425" i="23"/>
  <c r="AB488" i="23"/>
  <c r="AB443" i="23"/>
  <c r="AB506" i="23"/>
  <c r="AB453" i="23"/>
  <c r="AB516" i="23"/>
  <c r="AB461" i="23"/>
  <c r="AB524" i="23"/>
  <c r="L503" i="23"/>
  <c r="AN444" i="23"/>
  <c r="AN507" i="23"/>
  <c r="T456" i="23"/>
  <c r="T519" i="23"/>
  <c r="BB452" i="23"/>
  <c r="BB515" i="23"/>
  <c r="K494" i="23"/>
  <c r="AX438" i="23"/>
  <c r="AX501" i="23"/>
  <c r="AN425" i="23"/>
  <c r="AN488" i="23"/>
  <c r="AN438" i="23"/>
  <c r="AN501" i="23"/>
  <c r="AN443" i="23"/>
  <c r="AN506" i="23"/>
  <c r="AN448" i="23"/>
  <c r="AN511" i="23"/>
  <c r="AN453" i="23"/>
  <c r="AN516" i="23"/>
  <c r="AN457" i="23"/>
  <c r="AN520" i="23"/>
  <c r="AN466" i="23"/>
  <c r="AN529" i="23"/>
  <c r="AF447" i="23"/>
  <c r="AF510" i="23"/>
  <c r="AF456" i="23"/>
  <c r="AF519" i="23"/>
  <c r="AF465" i="23"/>
  <c r="AF528" i="23"/>
  <c r="X436" i="23"/>
  <c r="X499" i="23"/>
  <c r="P443" i="23"/>
  <c r="P506" i="23"/>
  <c r="P448" i="23"/>
  <c r="P511" i="23"/>
  <c r="P453" i="23"/>
  <c r="P516" i="23"/>
  <c r="P466" i="23"/>
  <c r="P529" i="23"/>
  <c r="P437" i="23"/>
  <c r="P500" i="23"/>
  <c r="P447" i="23"/>
  <c r="P510" i="23"/>
  <c r="P461" i="23"/>
  <c r="P524" i="23"/>
  <c r="BR425" i="23"/>
  <c r="BR488" i="23"/>
  <c r="BR438" i="23"/>
  <c r="BR501" i="23"/>
  <c r="BR453" i="23"/>
  <c r="BR516" i="23"/>
  <c r="BR465" i="23"/>
  <c r="BR528" i="23"/>
  <c r="BR435" i="23"/>
  <c r="BR498" i="23"/>
  <c r="BR510" i="23"/>
  <c r="BR454" i="23"/>
  <c r="BR517" i="23"/>
  <c r="BR466" i="23"/>
  <c r="BR529" i="23"/>
  <c r="BB431" i="23"/>
  <c r="BB494" i="23"/>
  <c r="BB437" i="23"/>
  <c r="BB500" i="23"/>
  <c r="BB441" i="23"/>
  <c r="BB504" i="23"/>
  <c r="BB447" i="23"/>
  <c r="BB510" i="23"/>
  <c r="AR423" i="23"/>
  <c r="AR486" i="23"/>
  <c r="AR451" i="23"/>
  <c r="AR514" i="23"/>
  <c r="AR429" i="23"/>
  <c r="AR492" i="23"/>
  <c r="AR436" i="23"/>
  <c r="AR499" i="23"/>
  <c r="AJ448" i="23"/>
  <c r="AJ511" i="23"/>
  <c r="AB431" i="23"/>
  <c r="AB494" i="23"/>
  <c r="AB441" i="23"/>
  <c r="AB504" i="23"/>
  <c r="AB447" i="23"/>
  <c r="T465" i="23"/>
  <c r="T528" i="23"/>
  <c r="T431" i="23"/>
  <c r="T494" i="23"/>
  <c r="T441" i="23"/>
  <c r="T504" i="23"/>
  <c r="T452" i="23"/>
  <c r="T515" i="23"/>
  <c r="L438" i="23"/>
  <c r="L501" i="23"/>
  <c r="L448" i="23"/>
  <c r="L511" i="23"/>
  <c r="BP456" i="23"/>
  <c r="BP519" i="23"/>
  <c r="BM444" i="23"/>
  <c r="BM507" i="23"/>
  <c r="BI436" i="23"/>
  <c r="BI499" i="23"/>
  <c r="BE436" i="23"/>
  <c r="BE499" i="23"/>
  <c r="AE436" i="23"/>
  <c r="AE499" i="23"/>
  <c r="O436" i="23"/>
  <c r="O499" i="23"/>
  <c r="AY436" i="23"/>
  <c r="AY499" i="23"/>
  <c r="AV436" i="23"/>
  <c r="AV499" i="23"/>
  <c r="AS436" i="23"/>
  <c r="AS499" i="23"/>
  <c r="AO436" i="23"/>
  <c r="AO499" i="23"/>
  <c r="AK436" i="23"/>
  <c r="AK499" i="23"/>
  <c r="AC436" i="23"/>
  <c r="AC499" i="23"/>
  <c r="BL436" i="23"/>
  <c r="BL499" i="23"/>
  <c r="BH436" i="23"/>
  <c r="BH499" i="23"/>
  <c r="S436" i="23"/>
  <c r="S499" i="23"/>
  <c r="AT436" i="23"/>
  <c r="AT499" i="23"/>
  <c r="AH436" i="23"/>
  <c r="AH499" i="23"/>
  <c r="BQ438" i="23"/>
  <c r="BQ501" i="23"/>
  <c r="AM438" i="23"/>
  <c r="AM501" i="23"/>
  <c r="AG438" i="23"/>
  <c r="AG501" i="23"/>
  <c r="AD438" i="23"/>
  <c r="AD501" i="23"/>
  <c r="BP438" i="23"/>
  <c r="BP501" i="23"/>
  <c r="BE438" i="23"/>
  <c r="BE501" i="23"/>
  <c r="AY438" i="23"/>
  <c r="AY501" i="23"/>
  <c r="AQ438" i="23"/>
  <c r="AQ501" i="23"/>
  <c r="AK438" i="23"/>
  <c r="AK501" i="23"/>
  <c r="AH438" i="23"/>
  <c r="AH501" i="23"/>
  <c r="AA438" i="23"/>
  <c r="AA501" i="23"/>
  <c r="BI438" i="23"/>
  <c r="BI501" i="23"/>
  <c r="AO438" i="23"/>
  <c r="AO501" i="23"/>
  <c r="AE438" i="23"/>
  <c r="AE501" i="23"/>
  <c r="Y438" i="23"/>
  <c r="Y501" i="23"/>
  <c r="O438" i="23"/>
  <c r="O501" i="23"/>
  <c r="BM438" i="23"/>
  <c r="BM501" i="23"/>
  <c r="BH438" i="23"/>
  <c r="BH501" i="23"/>
  <c r="BD438" i="23"/>
  <c r="BD501" i="23"/>
  <c r="AZ438" i="23"/>
  <c r="AZ501" i="23"/>
  <c r="AP438" i="23"/>
  <c r="AP501" i="23"/>
  <c r="Z438" i="23"/>
  <c r="Z501" i="23"/>
  <c r="S438" i="23"/>
  <c r="S501" i="23"/>
  <c r="BO438" i="23"/>
  <c r="BO501" i="23"/>
  <c r="AD440" i="23"/>
  <c r="AD503" i="23"/>
  <c r="BD440" i="23"/>
  <c r="BD503" i="23"/>
  <c r="S440" i="23"/>
  <c r="S503" i="23"/>
  <c r="AG440" i="23"/>
  <c r="AG503" i="23"/>
  <c r="BK440" i="23"/>
  <c r="BK503" i="23"/>
  <c r="AE440" i="23"/>
  <c r="AE503" i="23"/>
  <c r="O503" i="23"/>
  <c r="AP444" i="23"/>
  <c r="AP507" i="23"/>
  <c r="AG444" i="23"/>
  <c r="AG507" i="23"/>
  <c r="AD444" i="23"/>
  <c r="AD507" i="23"/>
  <c r="BC444" i="23"/>
  <c r="BC507" i="23"/>
  <c r="AL444" i="23"/>
  <c r="BM448" i="23"/>
  <c r="BM511" i="23"/>
  <c r="BD448" i="23"/>
  <c r="BD511" i="23"/>
  <c r="AQ448" i="23"/>
  <c r="AQ511" i="23"/>
  <c r="AA448" i="23"/>
  <c r="AA511" i="23"/>
  <c r="S448" i="23"/>
  <c r="S511" i="23"/>
  <c r="AO448" i="23"/>
  <c r="AO511" i="23"/>
  <c r="AK448" i="23"/>
  <c r="AK511" i="23"/>
  <c r="AG448" i="23"/>
  <c r="AG511" i="23"/>
  <c r="Y448" i="23"/>
  <c r="Y511" i="23"/>
  <c r="BK448" i="23"/>
  <c r="BK511" i="23"/>
  <c r="BG448" i="23"/>
  <c r="BG511" i="23"/>
  <c r="BL448" i="23"/>
  <c r="BL511" i="23"/>
  <c r="AV448" i="23"/>
  <c r="AV511" i="23"/>
  <c r="BC448" i="23"/>
  <c r="BC511" i="23"/>
  <c r="AT448" i="23"/>
  <c r="AT511" i="23"/>
  <c r="AL448" i="23"/>
  <c r="AL511" i="23"/>
  <c r="V448" i="23"/>
  <c r="V511" i="23"/>
  <c r="R448" i="23"/>
  <c r="R511" i="23"/>
  <c r="N448" i="23"/>
  <c r="N511" i="23"/>
  <c r="W431" i="23"/>
  <c r="W494" i="23"/>
  <c r="AM433" i="23"/>
  <c r="AU435" i="23"/>
  <c r="AU498" i="23"/>
  <c r="BG437" i="23"/>
  <c r="BG500" i="23"/>
  <c r="N502" i="23"/>
  <c r="AG439" i="23"/>
  <c r="AG502" i="23"/>
  <c r="BK439" i="23"/>
  <c r="BK502" i="23"/>
  <c r="U439" i="23"/>
  <c r="BO439" i="23"/>
  <c r="BO502" i="23"/>
  <c r="AD439" i="23"/>
  <c r="AD502" i="23"/>
  <c r="AC439" i="23"/>
  <c r="AC502" i="23"/>
  <c r="AW439" i="23"/>
  <c r="AW502" i="23"/>
  <c r="BI439" i="23"/>
  <c r="BI502" i="23"/>
  <c r="W441" i="23"/>
  <c r="W504" i="23"/>
  <c r="BG443" i="23"/>
  <c r="BG506" i="23"/>
  <c r="K445" i="23"/>
  <c r="K508" i="23"/>
  <c r="W447" i="23"/>
  <c r="W510" i="23"/>
  <c r="BO467" i="23"/>
  <c r="BO530" i="23"/>
  <c r="BK467" i="23"/>
  <c r="BK530" i="23"/>
  <c r="AZ467" i="23"/>
  <c r="AZ530" i="23"/>
  <c r="AV467" i="23"/>
  <c r="AV530" i="23"/>
  <c r="AC467" i="23"/>
  <c r="AC530" i="23"/>
  <c r="BM467" i="23"/>
  <c r="BM530" i="23"/>
  <c r="AT467" i="23"/>
  <c r="AT530" i="23"/>
  <c r="AG467" i="23"/>
  <c r="AG530" i="23"/>
  <c r="AE466" i="23"/>
  <c r="AE529" i="23"/>
  <c r="Y466" i="23"/>
  <c r="Y529" i="23"/>
  <c r="BK466" i="23"/>
  <c r="BK529" i="23"/>
  <c r="BD466" i="23"/>
  <c r="BD529" i="23"/>
  <c r="AZ466" i="23"/>
  <c r="AZ529" i="23"/>
  <c r="AV466" i="23"/>
  <c r="AV529" i="23"/>
  <c r="AP466" i="23"/>
  <c r="AP529" i="23"/>
  <c r="AC466" i="23"/>
  <c r="AC529" i="23"/>
  <c r="BO466" i="23"/>
  <c r="BO529" i="23"/>
  <c r="BC467" i="23"/>
  <c r="BC530" i="23"/>
  <c r="AY467" i="23"/>
  <c r="AY530" i="23"/>
  <c r="AQ467" i="23"/>
  <c r="AQ530" i="23"/>
  <c r="AE467" i="23"/>
  <c r="AE530" i="23"/>
  <c r="Y467" i="23"/>
  <c r="Y530" i="23"/>
  <c r="BM466" i="23"/>
  <c r="BM529" i="23"/>
  <c r="AT466" i="23"/>
  <c r="AT529" i="23"/>
  <c r="AG466" i="23"/>
  <c r="AG529" i="23"/>
  <c r="Q466" i="23"/>
  <c r="Q529" i="23"/>
  <c r="BC466" i="23"/>
  <c r="BC529" i="23"/>
  <c r="AY466" i="23"/>
  <c r="AY529" i="23"/>
  <c r="AQ466" i="23"/>
  <c r="AQ529" i="23"/>
  <c r="AK466" i="23"/>
  <c r="AK529" i="23"/>
  <c r="U466" i="23"/>
  <c r="U529" i="23"/>
  <c r="R466" i="23"/>
  <c r="R529" i="23"/>
  <c r="BL460" i="23"/>
  <c r="BL523" i="23"/>
  <c r="BN464" i="23"/>
  <c r="BN527" i="23"/>
  <c r="BM454" i="23"/>
  <c r="BM517" i="23"/>
  <c r="BA454" i="23"/>
  <c r="BA517" i="23"/>
  <c r="AG454" i="23"/>
  <c r="AG517" i="23"/>
  <c r="AD454" i="23"/>
  <c r="AD517" i="23"/>
  <c r="AC454" i="23"/>
  <c r="AC517" i="23"/>
  <c r="V454" i="23"/>
  <c r="V517" i="23"/>
  <c r="S454" i="23"/>
  <c r="S517" i="23"/>
  <c r="M454" i="23"/>
  <c r="M517" i="23"/>
  <c r="AZ460" i="23"/>
  <c r="AZ523" i="23"/>
  <c r="AC460" i="23"/>
  <c r="AC523" i="23"/>
  <c r="AG460" i="23"/>
  <c r="AG523" i="23"/>
  <c r="S460" i="23"/>
  <c r="S523" i="23"/>
  <c r="M460" i="23"/>
  <c r="M523" i="23"/>
  <c r="N460" i="23"/>
  <c r="N523" i="23"/>
  <c r="AK464" i="23"/>
  <c r="AK527" i="23"/>
  <c r="AH464" i="23"/>
  <c r="AH527" i="23"/>
  <c r="BA464" i="23"/>
  <c r="BA527" i="23"/>
  <c r="AG464" i="23"/>
  <c r="AG527" i="23"/>
  <c r="AD464" i="23"/>
  <c r="AD527" i="23"/>
  <c r="S464" i="23"/>
  <c r="S527" i="23"/>
  <c r="N464" i="23"/>
  <c r="N527" i="23"/>
  <c r="AG452" i="23"/>
  <c r="AG515" i="23"/>
  <c r="AD452" i="23"/>
  <c r="AQ452" i="23"/>
  <c r="AQ515" i="23"/>
  <c r="AK452" i="23"/>
  <c r="AK515" i="23"/>
  <c r="AH452" i="23"/>
  <c r="AH515" i="23"/>
  <c r="AA452" i="23"/>
  <c r="AA515" i="23"/>
  <c r="N452" i="23"/>
  <c r="N515" i="23"/>
  <c r="U452" i="23"/>
  <c r="U515" i="23"/>
  <c r="AL456" i="23"/>
  <c r="AL519" i="23"/>
  <c r="BH456" i="23"/>
  <c r="BH519" i="23"/>
  <c r="BC456" i="23"/>
  <c r="BC519" i="23"/>
  <c r="AQ456" i="23"/>
  <c r="AQ519" i="23"/>
  <c r="AK456" i="23"/>
  <c r="AK519" i="23"/>
  <c r="AH456" i="23"/>
  <c r="AH519" i="23"/>
  <c r="V456" i="23"/>
  <c r="V519" i="23"/>
  <c r="U456" i="23"/>
  <c r="U519" i="23"/>
  <c r="R456" i="23"/>
  <c r="R519" i="23"/>
  <c r="AC462" i="23"/>
  <c r="AC525" i="23"/>
  <c r="BP525" i="23"/>
  <c r="AL462" i="23"/>
  <c r="AL525" i="23"/>
  <c r="AA462" i="23"/>
  <c r="AA525" i="23"/>
  <c r="BO462" i="23"/>
  <c r="BP454" i="23"/>
  <c r="BP517" i="23"/>
  <c r="AL454" i="23"/>
  <c r="AL517" i="23"/>
  <c r="AE454" i="23"/>
  <c r="AE517" i="23"/>
  <c r="BL454" i="23"/>
  <c r="BL517" i="23"/>
  <c r="BH454" i="23"/>
  <c r="BH517" i="23"/>
  <c r="BC454" i="23"/>
  <c r="BC517" i="23"/>
  <c r="AQ454" i="23"/>
  <c r="AQ517" i="23"/>
  <c r="AK454" i="23"/>
  <c r="AH454" i="23"/>
  <c r="AH517" i="23"/>
  <c r="AA454" i="23"/>
  <c r="AA517" i="23"/>
  <c r="N454" i="23"/>
  <c r="N517" i="23"/>
  <c r="U454" i="23"/>
  <c r="U517" i="23"/>
  <c r="R454" i="23"/>
  <c r="R517" i="23"/>
  <c r="BO454" i="23"/>
  <c r="BO517" i="23"/>
  <c r="BC460" i="23"/>
  <c r="BC523" i="23"/>
  <c r="AH460" i="23"/>
  <c r="AH523" i="23"/>
  <c r="AE460" i="23"/>
  <c r="AE523" i="23"/>
  <c r="AA460" i="23"/>
  <c r="AA523" i="23"/>
  <c r="U460" i="23"/>
  <c r="U523" i="23"/>
  <c r="V460" i="23"/>
  <c r="V523" i="23"/>
  <c r="BK460" i="23"/>
  <c r="BK523" i="23"/>
  <c r="AS464" i="23"/>
  <c r="AS527" i="23"/>
  <c r="AC464" i="23"/>
  <c r="AC527" i="23"/>
  <c r="AO464" i="23"/>
  <c r="AO527" i="23"/>
  <c r="AA464" i="23"/>
  <c r="AA527" i="23"/>
  <c r="R464" i="23"/>
  <c r="V464" i="23"/>
  <c r="V527" i="23"/>
  <c r="AL452" i="23"/>
  <c r="AL515" i="23"/>
  <c r="AE452" i="23"/>
  <c r="AE515" i="23"/>
  <c r="AZ452" i="23"/>
  <c r="AZ515" i="23"/>
  <c r="V452" i="23"/>
  <c r="V515" i="23"/>
  <c r="S452" i="23"/>
  <c r="S515" i="23"/>
  <c r="M452" i="23"/>
  <c r="M515" i="23"/>
  <c r="BM456" i="23"/>
  <c r="BM519" i="23"/>
  <c r="BA456" i="23"/>
  <c r="BA519" i="23"/>
  <c r="AG456" i="23"/>
  <c r="AG519" i="23"/>
  <c r="AD456" i="23"/>
  <c r="AD519" i="23"/>
  <c r="AZ456" i="23"/>
  <c r="AZ519" i="23"/>
  <c r="N456" i="23"/>
  <c r="N519" i="23"/>
  <c r="S456" i="23"/>
  <c r="S519" i="23"/>
  <c r="M519" i="23"/>
  <c r="AQ525" i="23"/>
  <c r="AK462" i="23"/>
  <c r="AK525" i="23"/>
  <c r="BH462" i="23"/>
  <c r="BH525" i="23"/>
  <c r="BA462" i="23"/>
  <c r="BA525" i="23"/>
  <c r="M525" i="23"/>
  <c r="N462" i="23"/>
  <c r="N525" i="23"/>
  <c r="Q427" i="23"/>
  <c r="Q490" i="23"/>
  <c r="Q425" i="23"/>
  <c r="Q488" i="23"/>
  <c r="AA423" i="23"/>
  <c r="AA486" i="23"/>
  <c r="AA425" i="23"/>
  <c r="AA488" i="23"/>
  <c r="AQ451" i="23"/>
  <c r="AQ514" i="23"/>
  <c r="AQ459" i="23"/>
  <c r="AQ522" i="23"/>
  <c r="AZ427" i="23"/>
  <c r="AZ490" i="23"/>
  <c r="AZ459" i="23"/>
  <c r="AZ522" i="23"/>
  <c r="AZ463" i="23"/>
  <c r="AZ526" i="23"/>
  <c r="AZ492" i="23"/>
  <c r="AK425" i="23"/>
  <c r="AK488" i="23"/>
  <c r="AS451" i="23"/>
  <c r="AS514" i="23"/>
  <c r="AS459" i="23"/>
  <c r="AS522" i="23"/>
  <c r="AS528" i="23"/>
  <c r="BA524" i="23"/>
  <c r="BA425" i="23"/>
  <c r="BA488" i="23"/>
  <c r="BI423" i="23"/>
  <c r="BI486" i="23"/>
  <c r="BI421" i="23"/>
  <c r="BI484" i="23"/>
  <c r="BQ425" i="23"/>
  <c r="BQ488" i="23"/>
  <c r="BQ465" i="23"/>
  <c r="BQ528" i="23"/>
  <c r="BQ449" i="23"/>
  <c r="BQ512" i="23"/>
  <c r="BD429" i="23"/>
  <c r="BD492" i="23"/>
  <c r="AP423" i="23"/>
  <c r="AP486" i="23"/>
  <c r="AP425" i="23"/>
  <c r="AP488" i="23"/>
  <c r="AP459" i="23"/>
  <c r="AP522" i="23"/>
  <c r="AP451" i="23"/>
  <c r="AP514" i="23"/>
  <c r="AM427" i="23"/>
  <c r="AM490" i="23"/>
  <c r="AM459" i="23"/>
  <c r="AM522" i="23"/>
  <c r="O429" i="23"/>
  <c r="O492" i="23"/>
  <c r="O453" i="23"/>
  <c r="O516" i="23"/>
  <c r="O524" i="23"/>
  <c r="O425" i="23"/>
  <c r="O488" i="23"/>
  <c r="O528" i="23"/>
  <c r="O451" i="23"/>
  <c r="O514" i="23"/>
  <c r="O459" i="23"/>
  <c r="O522" i="23"/>
  <c r="O455" i="23"/>
  <c r="O518" i="23"/>
  <c r="K516" i="23"/>
  <c r="U421" i="23"/>
  <c r="U484" i="23"/>
  <c r="U455" i="23"/>
  <c r="U518" i="23"/>
  <c r="U423" i="23"/>
  <c r="U486" i="23"/>
  <c r="BO423" i="23"/>
  <c r="BO486" i="23"/>
  <c r="BO459" i="23"/>
  <c r="BO522" i="23"/>
  <c r="BO421" i="23"/>
  <c r="BO484" i="23"/>
  <c r="BO455" i="23"/>
  <c r="BO518" i="23"/>
  <c r="AL429" i="23"/>
  <c r="AL492" i="23"/>
  <c r="Y423" i="23"/>
  <c r="Y486" i="23"/>
  <c r="Y459" i="23"/>
  <c r="Y522" i="23"/>
  <c r="AG455" i="23"/>
  <c r="AG518" i="23"/>
  <c r="AG459" i="23"/>
  <c r="AG522" i="23"/>
  <c r="AG429" i="23"/>
  <c r="AG492" i="23"/>
  <c r="AO427" i="23"/>
  <c r="AO490" i="23"/>
  <c r="AO455" i="23"/>
  <c r="AO518" i="23"/>
  <c r="AO425" i="23"/>
  <c r="AO488" i="23"/>
  <c r="BE423" i="23"/>
  <c r="BE486" i="23"/>
  <c r="BE421" i="23"/>
  <c r="BE484" i="23"/>
  <c r="BM429" i="23"/>
  <c r="BM492" i="23"/>
  <c r="BM427" i="23"/>
  <c r="BM490" i="23"/>
  <c r="BM528" i="23"/>
  <c r="BM449" i="23"/>
  <c r="BM512" i="23"/>
  <c r="BM459" i="23"/>
  <c r="BM522" i="23"/>
  <c r="BL421" i="23"/>
  <c r="BL484" i="23"/>
  <c r="AV421" i="23"/>
  <c r="AV484" i="23"/>
  <c r="AV429" i="23"/>
  <c r="AV492" i="23"/>
  <c r="AV461" i="23"/>
  <c r="AV524" i="23"/>
  <c r="R421" i="23"/>
  <c r="R484" i="23"/>
  <c r="AT427" i="23"/>
  <c r="AT490" i="23"/>
  <c r="AT451" i="23"/>
  <c r="AT514" i="23"/>
  <c r="AT459" i="23"/>
  <c r="AT522" i="23"/>
  <c r="BC451" i="23"/>
  <c r="BC514" i="23"/>
  <c r="BC459" i="23"/>
  <c r="BC522" i="23"/>
  <c r="AA427" i="23"/>
  <c r="AA490" i="23"/>
  <c r="AA461" i="23"/>
  <c r="AA524" i="23"/>
  <c r="AA429" i="23"/>
  <c r="AA492" i="23"/>
  <c r="AA463" i="23"/>
  <c r="AA526" i="23"/>
  <c r="AQ429" i="23"/>
  <c r="AQ455" i="23"/>
  <c r="AQ518" i="23"/>
  <c r="AQ463" i="23"/>
  <c r="AQ526" i="23"/>
  <c r="AQ465" i="23"/>
  <c r="AQ528" i="23"/>
  <c r="AZ455" i="23"/>
  <c r="AZ518" i="23"/>
  <c r="V423" i="23"/>
  <c r="V486" i="23"/>
  <c r="V455" i="23"/>
  <c r="V518" i="23"/>
  <c r="AC425" i="23"/>
  <c r="AC488" i="23"/>
  <c r="AK423" i="23"/>
  <c r="AK486" i="23"/>
  <c r="AK449" i="23"/>
  <c r="AK512" i="23"/>
  <c r="AK520" i="23"/>
  <c r="BA421" i="23"/>
  <c r="BA484" i="23"/>
  <c r="BI449" i="23"/>
  <c r="BI512" i="23"/>
  <c r="BQ429" i="23"/>
  <c r="BQ455" i="23"/>
  <c r="BQ518" i="23"/>
  <c r="BQ423" i="23"/>
  <c r="BQ486" i="23"/>
  <c r="BD486" i="23"/>
  <c r="BD455" i="23"/>
  <c r="BD518" i="23"/>
  <c r="BD463" i="23"/>
  <c r="BD526" i="23"/>
  <c r="AP465" i="23"/>
  <c r="AP528" i="23"/>
  <c r="Z451" i="23"/>
  <c r="Z514" i="23"/>
  <c r="Z423" i="23"/>
  <c r="Z486" i="23"/>
  <c r="AM423" i="23"/>
  <c r="AM486" i="23"/>
  <c r="AM455" i="23"/>
  <c r="AM518" i="23"/>
  <c r="AM463" i="23"/>
  <c r="AM526" i="23"/>
  <c r="AM484" i="23"/>
  <c r="M425" i="23"/>
  <c r="M488" i="23"/>
  <c r="U425" i="23"/>
  <c r="U488" i="23"/>
  <c r="U427" i="23"/>
  <c r="U490" i="23"/>
  <c r="AI425" i="23"/>
  <c r="AI488" i="23"/>
  <c r="BO451" i="23"/>
  <c r="BO514" i="23"/>
  <c r="BO463" i="23"/>
  <c r="BO526" i="23"/>
  <c r="BP429" i="23"/>
  <c r="BP492" i="23"/>
  <c r="AL459" i="23"/>
  <c r="AL522" i="23"/>
  <c r="AG425" i="23"/>
  <c r="AG488" i="23"/>
  <c r="AW427" i="23"/>
  <c r="AW490" i="23"/>
  <c r="AW451" i="23"/>
  <c r="AW514" i="23"/>
  <c r="AW459" i="23"/>
  <c r="AW522" i="23"/>
  <c r="BE461" i="23"/>
  <c r="BE524" i="23"/>
  <c r="BM425" i="23"/>
  <c r="BM488" i="23"/>
  <c r="BL459" i="23"/>
  <c r="BL522" i="23"/>
  <c r="AV423" i="23"/>
  <c r="AV486" i="23"/>
  <c r="AV455" i="23"/>
  <c r="AV518" i="23"/>
  <c r="AV425" i="23"/>
  <c r="AV488" i="23"/>
  <c r="R459" i="23"/>
  <c r="R522" i="23"/>
  <c r="AT484" i="23"/>
  <c r="AT423" i="23"/>
  <c r="AT486" i="23"/>
  <c r="AT455" i="23"/>
  <c r="AT518" i="23"/>
  <c r="AT463" i="23"/>
  <c r="AT526" i="23"/>
  <c r="BC423" i="23"/>
  <c r="BC486" i="23"/>
  <c r="BC455" i="23"/>
  <c r="BC518" i="23"/>
  <c r="BC463" i="23"/>
  <c r="BC461" i="23"/>
  <c r="BC524" i="23"/>
  <c r="N425" i="23"/>
  <c r="N488" i="23"/>
  <c r="N421" i="23"/>
  <c r="N484" i="23"/>
  <c r="N516" i="23"/>
  <c r="N524" i="23"/>
  <c r="S423" i="23"/>
  <c r="S486" i="23"/>
  <c r="BH425" i="23"/>
  <c r="BH488" i="23"/>
  <c r="BH492" i="23"/>
  <c r="BH463" i="23"/>
  <c r="BH526" i="23"/>
  <c r="BK429" i="23"/>
  <c r="BK463" i="23"/>
  <c r="BK526" i="23"/>
  <c r="BK459" i="23"/>
  <c r="BK522" i="23"/>
  <c r="AE421" i="23"/>
  <c r="AE484" i="23"/>
  <c r="AE457" i="23"/>
  <c r="AE520" i="23"/>
  <c r="R447" i="23"/>
  <c r="R510" i="23"/>
  <c r="BD443" i="23"/>
  <c r="BD506" i="23"/>
  <c r="AQ443" i="23"/>
  <c r="AQ506" i="23"/>
  <c r="M441" i="23"/>
  <c r="M504" i="23"/>
  <c r="AG437" i="23"/>
  <c r="AG500" i="23"/>
  <c r="Q498" i="23"/>
  <c r="BK435" i="23"/>
  <c r="BK498" i="23"/>
  <c r="O435" i="23"/>
  <c r="O498" i="23"/>
  <c r="AK435" i="23"/>
  <c r="AK498" i="23"/>
  <c r="AT435" i="23"/>
  <c r="AT498" i="23"/>
  <c r="BA435" i="23"/>
  <c r="AL431" i="23"/>
  <c r="AL494" i="23"/>
  <c r="BP431" i="23"/>
  <c r="BP494" i="23"/>
  <c r="AG431" i="23"/>
  <c r="AG494" i="23"/>
  <c r="BQ431" i="23"/>
  <c r="BQ494" i="23"/>
  <c r="AQ437" i="23"/>
  <c r="AQ500" i="23"/>
  <c r="BN456" i="23"/>
  <c r="BN519" i="23"/>
  <c r="BM452" i="23"/>
  <c r="BM515" i="23"/>
  <c r="S459" i="23"/>
  <c r="S522" i="23"/>
  <c r="S461" i="23"/>
  <c r="S524" i="23"/>
  <c r="BH455" i="23"/>
  <c r="BH518" i="23"/>
  <c r="BH427" i="23"/>
  <c r="BH490" i="23"/>
  <c r="BH423" i="23"/>
  <c r="BH486" i="23"/>
  <c r="BK455" i="23"/>
  <c r="BK518" i="23"/>
  <c r="BK451" i="23"/>
  <c r="BK514" i="23"/>
  <c r="AE423" i="23"/>
  <c r="AE486" i="23"/>
  <c r="BH460" i="23"/>
  <c r="BH523" i="23"/>
  <c r="BF460" i="23"/>
  <c r="BF523" i="23"/>
  <c r="AD421" i="23"/>
  <c r="AD484" i="23"/>
  <c r="AI437" i="23"/>
  <c r="AI500" i="23"/>
  <c r="S506" i="23"/>
  <c r="AU502" i="23"/>
  <c r="AU510" i="23"/>
  <c r="BG502" i="23"/>
  <c r="BG510" i="23"/>
  <c r="AZ494" i="23"/>
  <c r="AZ502" i="23"/>
  <c r="AZ510" i="23"/>
  <c r="V502" i="23"/>
  <c r="AS504" i="23"/>
  <c r="AP502" i="23"/>
  <c r="Z506" i="23"/>
  <c r="AM502" i="23"/>
  <c r="O502" i="23"/>
  <c r="O510" i="23"/>
  <c r="BO508" i="23"/>
  <c r="BO510" i="23"/>
  <c r="AL506" i="23"/>
  <c r="AL504" i="23"/>
  <c r="AO494" i="23"/>
  <c r="AO502" i="23"/>
  <c r="AO510" i="23"/>
  <c r="BE498" i="23"/>
  <c r="BM506" i="23"/>
  <c r="K520" i="23"/>
  <c r="BL498" i="23"/>
  <c r="BC502" i="23"/>
  <c r="BC510" i="23"/>
  <c r="W506" i="23"/>
  <c r="K423" i="23"/>
  <c r="K486" i="23"/>
  <c r="K449" i="23"/>
  <c r="K512" i="23"/>
  <c r="AD449" i="23"/>
  <c r="AD512" i="23"/>
  <c r="K492" i="23"/>
  <c r="BP452" i="23"/>
  <c r="BP515" i="23"/>
  <c r="BF515" i="23"/>
  <c r="CC537" i="23"/>
  <c r="I20" i="18"/>
  <c r="J20" i="18"/>
  <c r="K20" i="18"/>
  <c r="G20" i="18"/>
  <c r="H20" i="18"/>
  <c r="K19" i="18"/>
  <c r="H19" i="18"/>
  <c r="G19" i="18"/>
  <c r="J19" i="18"/>
  <c r="L19" i="18"/>
  <c r="I19" i="18"/>
  <c r="K18" i="18"/>
  <c r="J18" i="18"/>
  <c r="G18" i="18"/>
  <c r="I18" i="18"/>
  <c r="L18" i="18"/>
  <c r="H18" i="18"/>
  <c r="BZ535" i="23"/>
  <c r="BY535" i="23"/>
  <c r="CA535" i="23"/>
  <c r="BT535" i="23"/>
  <c r="CB535" i="23"/>
  <c r="CC535" i="23"/>
  <c r="BV535" i="23"/>
  <c r="CD535" i="23"/>
  <c r="BX535" i="23"/>
  <c r="BU535" i="23"/>
  <c r="BW535" i="23"/>
  <c r="BX534" i="23"/>
  <c r="BU534" i="23"/>
  <c r="BW534" i="23"/>
  <c r="BZ534" i="23"/>
  <c r="BY534" i="23"/>
  <c r="CA534" i="23"/>
  <c r="BT534" i="23"/>
  <c r="CB534" i="23"/>
  <c r="CC534" i="23"/>
  <c r="BV534" i="23"/>
  <c r="CD534" i="23"/>
  <c r="BT536" i="23"/>
  <c r="CB536" i="23"/>
  <c r="CC536" i="23"/>
  <c r="BX536" i="23"/>
  <c r="BU536" i="23"/>
  <c r="BW536" i="23"/>
  <c r="BN536" i="23"/>
  <c r="BV536" i="23"/>
  <c r="CD536" i="23"/>
  <c r="L536" i="23"/>
  <c r="BZ536" i="23"/>
  <c r="BY536" i="23"/>
  <c r="CA536" i="23"/>
  <c r="N482" i="23"/>
  <c r="AA482" i="23"/>
  <c r="Y482" i="23"/>
  <c r="R482" i="23"/>
  <c r="T482" i="23"/>
  <c r="S482" i="23"/>
  <c r="O482" i="23"/>
  <c r="U482" i="23"/>
  <c r="AF482" i="23"/>
  <c r="K482" i="23"/>
  <c r="Z482" i="23"/>
  <c r="AG482" i="23"/>
  <c r="AB482" i="23"/>
  <c r="AE482" i="23"/>
  <c r="M482" i="23"/>
  <c r="AH482" i="23"/>
  <c r="P482" i="23"/>
  <c r="M481" i="23"/>
  <c r="K481" i="23"/>
  <c r="O481" i="23"/>
  <c r="K417" i="23"/>
  <c r="K480" i="23"/>
  <c r="O480" i="23"/>
  <c r="Q479" i="23"/>
  <c r="S479" i="23"/>
  <c r="O479" i="23"/>
  <c r="N479" i="23"/>
  <c r="M479" i="23"/>
  <c r="L479" i="23"/>
  <c r="N478" i="23"/>
  <c r="AC478" i="23"/>
  <c r="Y478" i="23"/>
  <c r="R478" i="23"/>
  <c r="AN478" i="23"/>
  <c r="AB478" i="23"/>
  <c r="O478" i="23"/>
  <c r="U478" i="23"/>
  <c r="AL478" i="23"/>
  <c r="AF478" i="23"/>
  <c r="K415" i="23"/>
  <c r="K478" i="23"/>
  <c r="AG478" i="23"/>
  <c r="P478" i="23"/>
  <c r="T478" i="23"/>
  <c r="AI478" i="23"/>
  <c r="K477" i="23"/>
  <c r="L477" i="23"/>
  <c r="M477" i="23"/>
  <c r="V471" i="23"/>
  <c r="T471" i="23"/>
  <c r="O408" i="23"/>
  <c r="O471" i="23"/>
  <c r="M471" i="23"/>
  <c r="AO358" i="23"/>
  <c r="J69" i="13"/>
  <c r="I52" i="13"/>
  <c r="I58" i="13"/>
  <c r="BB358" i="23"/>
  <c r="AB358" i="23"/>
  <c r="AB484" i="23" s="1"/>
  <c r="AG367" i="23"/>
  <c r="B71" i="23"/>
  <c r="D71" i="23"/>
  <c r="E71" i="23"/>
  <c r="C71" i="23"/>
  <c r="AY367" i="23"/>
  <c r="H29" i="13"/>
  <c r="J26" i="13"/>
  <c r="H32" i="13"/>
  <c r="H46" i="13"/>
  <c r="H50" i="13"/>
  <c r="H60" i="13"/>
  <c r="H74" i="13"/>
  <c r="J54" i="13"/>
  <c r="H34" i="13"/>
  <c r="BU537" i="23"/>
  <c r="BY537" i="23"/>
  <c r="BV537" i="23"/>
  <c r="CD537" i="23"/>
  <c r="CB537" i="23"/>
  <c r="L24" i="13"/>
  <c r="J33" i="13"/>
  <c r="H25" i="13"/>
  <c r="L52" i="13"/>
  <c r="J48" i="13"/>
  <c r="J58" i="13"/>
  <c r="H20" i="13"/>
  <c r="H26" i="13"/>
  <c r="H40" i="13"/>
  <c r="H56" i="13"/>
  <c r="H62" i="13"/>
  <c r="K54" i="13"/>
  <c r="I46" i="13"/>
  <c r="I50" i="13"/>
  <c r="I26" i="13"/>
  <c r="L46" i="13"/>
  <c r="J46" i="13"/>
  <c r="J50" i="13"/>
  <c r="H28" i="13"/>
  <c r="H54" i="13"/>
  <c r="H64" i="13"/>
  <c r="H68" i="13"/>
  <c r="H73" i="13"/>
  <c r="H77" i="13"/>
  <c r="H21" i="13"/>
  <c r="H27" i="13"/>
  <c r="H42" i="13"/>
  <c r="H52" i="13"/>
  <c r="H58" i="13"/>
  <c r="H76" i="13"/>
  <c r="L50" i="13"/>
  <c r="J24" i="13"/>
  <c r="I24" i="13"/>
  <c r="K534" i="23"/>
  <c r="H24" i="13"/>
  <c r="I33" i="13"/>
  <c r="AI540" i="23"/>
  <c r="J41" i="13"/>
  <c r="K25" i="13"/>
  <c r="K539" i="23"/>
  <c r="H35" i="13"/>
  <c r="K35" i="13"/>
  <c r="L35" i="13"/>
  <c r="I35" i="13"/>
  <c r="L39" i="13"/>
  <c r="J43" i="13"/>
  <c r="W363" i="23"/>
  <c r="I37" i="13"/>
  <c r="L37" i="13"/>
  <c r="AU540" i="23"/>
  <c r="K41" i="13"/>
  <c r="AU395" i="23"/>
  <c r="K69" i="13"/>
  <c r="AI351" i="23"/>
  <c r="J25" i="13"/>
  <c r="H39" i="13"/>
  <c r="J39" i="13"/>
  <c r="J61" i="13"/>
  <c r="AU357" i="23"/>
  <c r="AU483" i="23" s="1"/>
  <c r="K31" i="13"/>
  <c r="I29" i="13"/>
  <c r="J29" i="13"/>
  <c r="K45" i="13"/>
  <c r="L45" i="13"/>
  <c r="AI357" i="23"/>
  <c r="J31" i="13"/>
  <c r="L57" i="13"/>
  <c r="BF416" i="23"/>
  <c r="BF479" i="23"/>
  <c r="BG355" i="23"/>
  <c r="L29" i="13"/>
  <c r="H45" i="13"/>
  <c r="H23" i="13"/>
  <c r="H36" i="13"/>
  <c r="K21" i="13"/>
  <c r="J21" i="13"/>
  <c r="BG353" i="23"/>
  <c r="L27" i="13"/>
  <c r="AI345" i="23"/>
  <c r="J19" i="13"/>
  <c r="K345" i="23"/>
  <c r="K471" i="23" s="1"/>
  <c r="H19" i="13"/>
  <c r="L20" i="13"/>
  <c r="I20" i="13"/>
  <c r="BG373" i="23"/>
  <c r="L47" i="13"/>
  <c r="AU375" i="23"/>
  <c r="AU501" i="23" s="1"/>
  <c r="K49" i="13"/>
  <c r="AI375" i="23"/>
  <c r="J49" i="13"/>
  <c r="AI377" i="23"/>
  <c r="J51" i="13"/>
  <c r="W377" i="23"/>
  <c r="W503" i="23" s="1"/>
  <c r="I51" i="13"/>
  <c r="W381" i="23"/>
  <c r="W507" i="23" s="1"/>
  <c r="I55" i="13"/>
  <c r="AU381" i="23"/>
  <c r="AU507" i="23" s="1"/>
  <c r="K55" i="13"/>
  <c r="W385" i="23"/>
  <c r="W511" i="23" s="1"/>
  <c r="I59" i="13"/>
  <c r="L59" i="13"/>
  <c r="H44" i="13"/>
  <c r="J78" i="13"/>
  <c r="I78" i="13"/>
  <c r="AI403" i="23"/>
  <c r="AI529" i="23" s="1"/>
  <c r="J77" i="13"/>
  <c r="K404" i="23"/>
  <c r="H78" i="13"/>
  <c r="AI391" i="23"/>
  <c r="AI517" i="23" s="1"/>
  <c r="J65" i="13"/>
  <c r="AI397" i="23"/>
  <c r="AI523" i="23" s="1"/>
  <c r="J71" i="13"/>
  <c r="BG401" i="23"/>
  <c r="BG527" i="23" s="1"/>
  <c r="L75" i="13"/>
  <c r="BG389" i="23"/>
  <c r="L63" i="13"/>
  <c r="AI399" i="23"/>
  <c r="J73" i="13"/>
  <c r="AI401" i="23"/>
  <c r="J75" i="13"/>
  <c r="AI389" i="23"/>
  <c r="AI515" i="23" s="1"/>
  <c r="J63" i="13"/>
  <c r="AI393" i="23"/>
  <c r="J67" i="13"/>
  <c r="BG358" i="23"/>
  <c r="L32" i="13"/>
  <c r="BG390" i="23"/>
  <c r="L64" i="13"/>
  <c r="L72" i="13"/>
  <c r="L30" i="13"/>
  <c r="BG388" i="23"/>
  <c r="BG514" i="23" s="1"/>
  <c r="L62" i="13"/>
  <c r="L70" i="13"/>
  <c r="AI358" i="23"/>
  <c r="AI484" i="23" s="1"/>
  <c r="J32" i="13"/>
  <c r="J40" i="13"/>
  <c r="AI392" i="23"/>
  <c r="J66" i="13"/>
  <c r="J74" i="13"/>
  <c r="W354" i="23"/>
  <c r="I28" i="13"/>
  <c r="W362" i="23"/>
  <c r="W488" i="23" s="1"/>
  <c r="I36" i="13"/>
  <c r="W392" i="23"/>
  <c r="I66" i="13"/>
  <c r="I74" i="13"/>
  <c r="BG354" i="23"/>
  <c r="L28" i="13"/>
  <c r="AI360" i="23"/>
  <c r="J34" i="13"/>
  <c r="AI386" i="23"/>
  <c r="AI512" i="23" s="1"/>
  <c r="J60" i="13"/>
  <c r="AI394" i="23"/>
  <c r="AI520" i="23" s="1"/>
  <c r="J68" i="13"/>
  <c r="AI402" i="23"/>
  <c r="J76" i="13"/>
  <c r="J36" i="13"/>
  <c r="W364" i="23"/>
  <c r="I38" i="13"/>
  <c r="K30" i="13"/>
  <c r="K62" i="13"/>
  <c r="K70" i="13"/>
  <c r="AU366" i="23"/>
  <c r="AU492" i="23" s="1"/>
  <c r="K40" i="13"/>
  <c r="AU398" i="23"/>
  <c r="AU524" i="23" s="1"/>
  <c r="K72" i="13"/>
  <c r="AU394" i="23"/>
  <c r="K68" i="13"/>
  <c r="AU354" i="23"/>
  <c r="K28" i="13"/>
  <c r="I56" i="13"/>
  <c r="L56" i="13"/>
  <c r="L54" i="13"/>
  <c r="J42" i="13"/>
  <c r="AU360" i="23"/>
  <c r="AU486" i="23" s="1"/>
  <c r="K34" i="13"/>
  <c r="K32" i="13"/>
  <c r="K64" i="13"/>
  <c r="K76" i="13"/>
  <c r="M33" i="13"/>
  <c r="M41" i="13"/>
  <c r="M69" i="13"/>
  <c r="M29" i="13"/>
  <c r="M45" i="13"/>
  <c r="AA65" i="13"/>
  <c r="AA71" i="13"/>
  <c r="AA75" i="13"/>
  <c r="M48" i="13"/>
  <c r="M39" i="13"/>
  <c r="M61" i="13"/>
  <c r="M57" i="13"/>
  <c r="M49" i="13"/>
  <c r="M55" i="13"/>
  <c r="M63" i="13"/>
  <c r="M67" i="13"/>
  <c r="M73" i="13"/>
  <c r="M77" i="13"/>
  <c r="AA24" i="13"/>
  <c r="AA30" i="13"/>
  <c r="AA78" i="13"/>
  <c r="BG478" i="23"/>
  <c r="H72" i="13"/>
  <c r="AP482" i="23"/>
  <c r="BO482" i="23"/>
  <c r="BP482" i="23"/>
  <c r="AW482" i="23"/>
  <c r="BE482" i="23"/>
  <c r="BM482" i="23"/>
  <c r="BL482" i="23"/>
  <c r="AT478" i="23"/>
  <c r="L58" i="13"/>
  <c r="BC479" i="23"/>
  <c r="BN482" i="23"/>
  <c r="AN482" i="23"/>
  <c r="H59" i="13"/>
  <c r="H61" i="13"/>
  <c r="H53" i="13"/>
  <c r="M19" i="13"/>
  <c r="BS534" i="23"/>
  <c r="M37" i="13"/>
  <c r="M53" i="13"/>
  <c r="M21" i="13"/>
  <c r="BS536" i="23"/>
  <c r="M27" i="13"/>
  <c r="M51" i="13"/>
  <c r="M59" i="13"/>
  <c r="M32" i="13"/>
  <c r="M35" i="13"/>
  <c r="M43" i="13"/>
  <c r="AA31" i="13"/>
  <c r="AA47" i="13"/>
  <c r="M28" i="13"/>
  <c r="BA482" i="23"/>
  <c r="BQ482" i="23"/>
  <c r="BD482" i="23"/>
  <c r="AO482" i="23"/>
  <c r="BC482" i="23"/>
  <c r="J56" i="13"/>
  <c r="AM479" i="23"/>
  <c r="AD479" i="23"/>
  <c r="BA479" i="23"/>
  <c r="BO479" i="23"/>
  <c r="H66" i="13"/>
  <c r="BN478" i="23"/>
  <c r="BF478" i="23"/>
  <c r="BB478" i="23"/>
  <c r="AR478" i="23"/>
  <c r="H55" i="13"/>
  <c r="H75" i="13"/>
  <c r="BD477" i="23"/>
  <c r="H51" i="13"/>
  <c r="H49" i="13"/>
  <c r="H57" i="13"/>
  <c r="H43" i="13"/>
  <c r="K24" i="13"/>
  <c r="BG359" i="23"/>
  <c r="BG485" i="23" s="1"/>
  <c r="L33" i="13"/>
  <c r="K37" i="13"/>
  <c r="I41" i="13"/>
  <c r="BG540" i="23"/>
  <c r="L41" i="13"/>
  <c r="K53" i="13"/>
  <c r="BG379" i="23"/>
  <c r="BG505" i="23" s="1"/>
  <c r="L53" i="13"/>
  <c r="I53" i="13"/>
  <c r="I69" i="13"/>
  <c r="BG395" i="23"/>
  <c r="BG521" i="23" s="1"/>
  <c r="L69" i="13"/>
  <c r="L25" i="13"/>
  <c r="I25" i="13"/>
  <c r="K39" i="13"/>
  <c r="W365" i="23"/>
  <c r="W491" i="23" s="1"/>
  <c r="I39" i="13"/>
  <c r="K61" i="13"/>
  <c r="W387" i="23"/>
  <c r="W513" i="23" s="1"/>
  <c r="I61" i="13"/>
  <c r="L61" i="13"/>
  <c r="AU359" i="23"/>
  <c r="AU485" i="23" s="1"/>
  <c r="K33" i="13"/>
  <c r="AI363" i="23"/>
  <c r="J37" i="13"/>
  <c r="J53" i="13"/>
  <c r="J35" i="13"/>
  <c r="K43" i="13"/>
  <c r="W369" i="23"/>
  <c r="I43" i="13"/>
  <c r="L43" i="13"/>
  <c r="I31" i="13"/>
  <c r="BG357" i="23"/>
  <c r="BG483" i="23" s="1"/>
  <c r="L31" i="13"/>
  <c r="K57" i="13"/>
  <c r="BQ416" i="23"/>
  <c r="BQ479" i="23"/>
  <c r="K29" i="13"/>
  <c r="W371" i="23"/>
  <c r="P45" i="13" s="1"/>
  <c r="I45" i="13"/>
  <c r="J45" i="13"/>
  <c r="J57" i="13"/>
  <c r="I57" i="13"/>
  <c r="BJ416" i="23"/>
  <c r="BJ479" i="23"/>
  <c r="H30" i="13"/>
  <c r="BP416" i="23"/>
  <c r="BP479" i="23"/>
  <c r="I21" i="13"/>
  <c r="L21" i="13"/>
  <c r="W353" i="23"/>
  <c r="I27" i="13"/>
  <c r="AI353" i="23"/>
  <c r="J27" i="13"/>
  <c r="AU353" i="23"/>
  <c r="K27" i="13"/>
  <c r="I19" i="13"/>
  <c r="K19" i="13"/>
  <c r="BG345" i="23"/>
  <c r="L19" i="13"/>
  <c r="J20" i="13"/>
  <c r="K20" i="13"/>
  <c r="BF408" i="23"/>
  <c r="BF471" i="23"/>
  <c r="K373" i="23"/>
  <c r="K499" i="23" s="1"/>
  <c r="H47" i="13"/>
  <c r="AU373" i="23"/>
  <c r="K47" i="13"/>
  <c r="W373" i="23"/>
  <c r="W499" i="23" s="1"/>
  <c r="I47" i="13"/>
  <c r="AI373" i="23"/>
  <c r="AI499" i="23" s="1"/>
  <c r="J47" i="13"/>
  <c r="W375" i="23"/>
  <c r="I49" i="13"/>
  <c r="BG375" i="23"/>
  <c r="L49" i="13"/>
  <c r="BG377" i="23"/>
  <c r="BG503" i="23" s="1"/>
  <c r="L51" i="13"/>
  <c r="AU377" i="23"/>
  <c r="K51" i="13"/>
  <c r="AI381" i="23"/>
  <c r="J55" i="13"/>
  <c r="BG381" i="23"/>
  <c r="BG507" i="23" s="1"/>
  <c r="L55" i="13"/>
  <c r="AI385" i="23"/>
  <c r="J59" i="13"/>
  <c r="AU385" i="23"/>
  <c r="K59" i="13"/>
  <c r="K44" i="13"/>
  <c r="J44" i="13"/>
  <c r="L44" i="13"/>
  <c r="I44" i="13"/>
  <c r="L78" i="13"/>
  <c r="K78" i="13"/>
  <c r="W403" i="23"/>
  <c r="I77" i="13"/>
  <c r="AU403" i="23"/>
  <c r="R77" i="13" s="1"/>
  <c r="K77" i="13"/>
  <c r="BG403" i="23"/>
  <c r="L77" i="13"/>
  <c r="BG391" i="23"/>
  <c r="L65" i="13"/>
  <c r="W397" i="23"/>
  <c r="I71" i="13"/>
  <c r="BG397" i="23"/>
  <c r="L71" i="13"/>
  <c r="AU401" i="23"/>
  <c r="K75" i="13"/>
  <c r="W401" i="23"/>
  <c r="I75" i="13"/>
  <c r="AU389" i="23"/>
  <c r="K63" i="13"/>
  <c r="W389" i="23"/>
  <c r="I63" i="13"/>
  <c r="AU393" i="23"/>
  <c r="K67" i="13"/>
  <c r="BG393" i="23"/>
  <c r="L67" i="13"/>
  <c r="BG399" i="23"/>
  <c r="L73" i="13"/>
  <c r="K65" i="13"/>
  <c r="W391" i="23"/>
  <c r="I65" i="13"/>
  <c r="K71" i="13"/>
  <c r="W393" i="23"/>
  <c r="I67" i="13"/>
  <c r="AU399" i="23"/>
  <c r="K73" i="13"/>
  <c r="W399" i="23"/>
  <c r="I73" i="13"/>
  <c r="BG366" i="23"/>
  <c r="L40" i="13"/>
  <c r="BG364" i="23"/>
  <c r="L38" i="13"/>
  <c r="AI356" i="23"/>
  <c r="J30" i="13"/>
  <c r="AI364" i="23"/>
  <c r="J38" i="13"/>
  <c r="AI390" i="23"/>
  <c r="J64" i="13"/>
  <c r="AI398" i="23"/>
  <c r="J72" i="13"/>
  <c r="I60" i="13"/>
  <c r="I68" i="13"/>
  <c r="I76" i="13"/>
  <c r="W360" i="23"/>
  <c r="I34" i="13"/>
  <c r="L36" i="13"/>
  <c r="BG386" i="23"/>
  <c r="L60" i="13"/>
  <c r="L68" i="13"/>
  <c r="L34" i="13"/>
  <c r="BG392" i="23"/>
  <c r="BG518" i="23" s="1"/>
  <c r="L66" i="13"/>
  <c r="L74" i="13"/>
  <c r="L76" i="13"/>
  <c r="AI354" i="23"/>
  <c r="J28" i="13"/>
  <c r="J62" i="13"/>
  <c r="J70" i="13"/>
  <c r="I32" i="13"/>
  <c r="I40" i="13"/>
  <c r="I64" i="13"/>
  <c r="I72" i="13"/>
  <c r="I30" i="13"/>
  <c r="I62" i="13"/>
  <c r="I70" i="13"/>
  <c r="AU364" i="23"/>
  <c r="K38" i="13"/>
  <c r="AU362" i="23"/>
  <c r="K36" i="13"/>
  <c r="K60" i="13"/>
  <c r="AU352" i="23"/>
  <c r="K26" i="13"/>
  <c r="J52" i="13"/>
  <c r="K52" i="13"/>
  <c r="K50" i="13"/>
  <c r="AU374" i="23"/>
  <c r="K48" i="13"/>
  <c r="L48" i="13"/>
  <c r="K42" i="13"/>
  <c r="K66" i="13"/>
  <c r="K74" i="13"/>
  <c r="M25" i="13"/>
  <c r="CA537" i="23"/>
  <c r="BT537" i="23"/>
  <c r="BZ537" i="23"/>
  <c r="AA33" i="13"/>
  <c r="AA41" i="13"/>
  <c r="AA69" i="13"/>
  <c r="AA29" i="13"/>
  <c r="M65" i="13"/>
  <c r="M71" i="13"/>
  <c r="M75" i="13"/>
  <c r="AA48" i="13"/>
  <c r="AA39" i="13"/>
  <c r="AA57" i="13"/>
  <c r="AA49" i="13"/>
  <c r="AA63" i="13"/>
  <c r="AA67" i="13"/>
  <c r="M20" i="13"/>
  <c r="BS535" i="23"/>
  <c r="M24" i="13"/>
  <c r="M30" i="13"/>
  <c r="M78" i="13"/>
  <c r="BP471" i="23"/>
  <c r="BH478" i="23"/>
  <c r="BA478" i="23"/>
  <c r="AY478" i="23"/>
  <c r="AL482" i="23"/>
  <c r="AO478" i="23"/>
  <c r="I54" i="13"/>
  <c r="H48" i="13"/>
  <c r="K46" i="13"/>
  <c r="L42" i="13"/>
  <c r="AH479" i="23"/>
  <c r="BF482" i="23"/>
  <c r="H38" i="13"/>
  <c r="BR478" i="23"/>
  <c r="BB482" i="23"/>
  <c r="H71" i="13"/>
  <c r="H31" i="13"/>
  <c r="H69" i="13"/>
  <c r="H33" i="13"/>
  <c r="AA37" i="13"/>
  <c r="AA59" i="13"/>
  <c r="AA35" i="13"/>
  <c r="AA43" i="13"/>
  <c r="M31" i="13"/>
  <c r="M47" i="13"/>
  <c r="AA28" i="13"/>
  <c r="AX471" i="23"/>
  <c r="BC471" i="23"/>
  <c r="BH482" i="23"/>
  <c r="AK471" i="23"/>
  <c r="BK482" i="23"/>
  <c r="AK482" i="23"/>
  <c r="AS482" i="23"/>
  <c r="BQ478" i="23"/>
  <c r="AM482" i="23"/>
  <c r="AY482" i="23"/>
  <c r="AV482" i="23"/>
  <c r="AT482" i="23"/>
  <c r="L26" i="13"/>
  <c r="K58" i="13"/>
  <c r="K56" i="13"/>
  <c r="AT479" i="23"/>
  <c r="AG479" i="23"/>
  <c r="AS479" i="23"/>
  <c r="Z479" i="23"/>
  <c r="H70" i="13"/>
  <c r="BR482" i="23"/>
  <c r="H63" i="13"/>
  <c r="H67" i="13"/>
  <c r="H65" i="13"/>
  <c r="H41" i="13"/>
  <c r="H37" i="13"/>
  <c r="L23" i="13"/>
  <c r="K23" i="13"/>
  <c r="I23" i="13"/>
  <c r="M23" i="13"/>
  <c r="M475" i="23"/>
  <c r="J23" i="13"/>
  <c r="J22" i="13"/>
  <c r="I22" i="13"/>
  <c r="K22" i="13"/>
  <c r="L22" i="13"/>
  <c r="BW537" i="23"/>
  <c r="BX537" i="23"/>
  <c r="M22" i="13"/>
  <c r="H22" i="13"/>
  <c r="BP412" i="23"/>
  <c r="BP475" i="23"/>
  <c r="BR412" i="23"/>
  <c r="BR475" i="23"/>
  <c r="BQ412" i="23"/>
  <c r="BQ475" i="23"/>
  <c r="AO412" i="23"/>
  <c r="AO475" i="23"/>
  <c r="Q412" i="23"/>
  <c r="Q475" i="23"/>
  <c r="BK412" i="23"/>
  <c r="BK475" i="23"/>
  <c r="BN412" i="23"/>
  <c r="BN475" i="23"/>
  <c r="BS537" i="23"/>
  <c r="BN348" i="23"/>
  <c r="AX537" i="23"/>
  <c r="BD537" i="23"/>
  <c r="AZ537" i="23"/>
  <c r="AV537" i="23"/>
  <c r="AD537" i="23"/>
  <c r="Q537" i="23"/>
  <c r="BP537" i="23"/>
  <c r="BE537" i="23"/>
  <c r="AW537" i="23"/>
  <c r="AQ537" i="23"/>
  <c r="AK537" i="23"/>
  <c r="AH537" i="23"/>
  <c r="U537" i="23"/>
  <c r="AU537" i="23"/>
  <c r="O537" i="23"/>
  <c r="BL537" i="23"/>
  <c r="AS537" i="23"/>
  <c r="AP537" i="23"/>
  <c r="AI537" i="23"/>
  <c r="AC537" i="23"/>
  <c r="S537" i="23"/>
  <c r="M537" i="23"/>
  <c r="BQ537" i="23"/>
  <c r="AT537" i="23"/>
  <c r="AM537" i="23"/>
  <c r="AG537" i="23"/>
  <c r="W537" i="23"/>
  <c r="N537" i="23"/>
  <c r="BI537" i="23"/>
  <c r="AA537" i="23"/>
  <c r="R537" i="23"/>
  <c r="BG537" i="23"/>
  <c r="BM537" i="23"/>
  <c r="BC537" i="23"/>
  <c r="AY537" i="23"/>
  <c r="AO537" i="23"/>
  <c r="AL537" i="23"/>
  <c r="V537" i="23"/>
  <c r="BK537" i="23"/>
  <c r="Z537" i="23"/>
  <c r="BO537" i="23"/>
  <c r="K537" i="23"/>
  <c r="BJ537" i="23"/>
  <c r="AF537" i="23"/>
  <c r="BB537" i="23"/>
  <c r="AR537" i="23"/>
  <c r="AB537" i="23"/>
  <c r="BN535" i="23"/>
  <c r="K535" i="23"/>
  <c r="AX535" i="23"/>
  <c r="AJ536" i="23"/>
  <c r="AI536" i="23"/>
  <c r="W536" i="23"/>
  <c r="BI536" i="23"/>
  <c r="AU536" i="23"/>
  <c r="AX536" i="23"/>
  <c r="AN536" i="23"/>
  <c r="BJ536" i="23"/>
  <c r="BG536" i="23"/>
  <c r="P535" i="23"/>
  <c r="C29" i="12"/>
  <c r="L535" i="23"/>
  <c r="BJ535" i="23"/>
  <c r="T535" i="23"/>
  <c r="AF535" i="23"/>
  <c r="BR535" i="23"/>
  <c r="BG535" i="23"/>
  <c r="W535" i="23"/>
  <c r="BF535" i="23"/>
  <c r="AN535" i="23"/>
  <c r="AJ535" i="23"/>
  <c r="X535" i="23"/>
  <c r="BB535" i="23"/>
  <c r="AR535" i="23"/>
  <c r="AB535" i="23"/>
  <c r="AU367" i="23"/>
  <c r="AL367" i="23"/>
  <c r="AU390" i="23"/>
  <c r="AU356" i="23"/>
  <c r="BH358" i="23"/>
  <c r="AU455" i="23"/>
  <c r="AU396" i="23"/>
  <c r="AU522" i="23" s="1"/>
  <c r="S358" i="23"/>
  <c r="AU388" i="23"/>
  <c r="BI352" i="23"/>
  <c r="T26" i="13" s="1"/>
  <c r="AU400" i="23"/>
  <c r="AU465" i="23"/>
  <c r="E100" i="27"/>
  <c r="E109" i="27" s="1"/>
  <c r="I30" i="19"/>
  <c r="Z358" i="23"/>
  <c r="V358" i="23"/>
  <c r="AP358" i="23"/>
  <c r="I43" i="28"/>
  <c r="I59" i="28" s="1"/>
  <c r="I76" i="28" s="1"/>
  <c r="I99" i="28" s="1"/>
  <c r="J8" i="28"/>
  <c r="M358" i="23"/>
  <c r="AH358" i="23"/>
  <c r="BG402" i="23"/>
  <c r="AK358" i="23"/>
  <c r="BD358" i="23"/>
  <c r="O358" i="23"/>
  <c r="AG358" i="23"/>
  <c r="BM358" i="23"/>
  <c r="W394" i="23"/>
  <c r="BG398" i="23"/>
  <c r="BG396" i="23"/>
  <c r="BG522" i="23" s="1"/>
  <c r="BG425" i="23"/>
  <c r="BG360" i="23"/>
  <c r="BG394" i="23"/>
  <c r="BG356" i="23"/>
  <c r="BG400" i="23"/>
  <c r="AZ358" i="23"/>
  <c r="AI366" i="23"/>
  <c r="AI400" i="23"/>
  <c r="AI451" i="23"/>
  <c r="AI459" i="23"/>
  <c r="BP358" i="23"/>
  <c r="Y358" i="23"/>
  <c r="W541" i="23"/>
  <c r="W386" i="23"/>
  <c r="W402" i="23"/>
  <c r="W419" i="23"/>
  <c r="W451" i="23"/>
  <c r="W459" i="23"/>
  <c r="W400" i="23"/>
  <c r="AF347" i="23"/>
  <c r="BM367" i="23"/>
  <c r="V367" i="23"/>
  <c r="V493" i="23" s="1"/>
  <c r="AS367" i="23"/>
  <c r="AI347" i="23"/>
  <c r="S347" i="23"/>
  <c r="BO393" i="23"/>
  <c r="BO519" i="23" s="1"/>
  <c r="BO464" i="23"/>
  <c r="BO397" i="23"/>
  <c r="BK391" i="23"/>
  <c r="BK399" i="23"/>
  <c r="BK525" i="23" s="1"/>
  <c r="AB408" i="23"/>
  <c r="AD408" i="23"/>
  <c r="BH367" i="23"/>
  <c r="AI450" i="23"/>
  <c r="BH458" i="23"/>
  <c r="BQ545" i="23"/>
  <c r="BP545" i="23"/>
  <c r="W539" i="23"/>
  <c r="L14" i="18"/>
  <c r="AI404" i="23"/>
  <c r="W404" i="23"/>
  <c r="BG404" i="23"/>
  <c r="BG530" i="23" s="1"/>
  <c r="AU404" i="23"/>
  <c r="Q540" i="23"/>
  <c r="M540" i="23"/>
  <c r="Y540" i="23"/>
  <c r="O545" i="23"/>
  <c r="AF545" i="23"/>
  <c r="AS545" i="23"/>
  <c r="Q545" i="23"/>
  <c r="M545" i="23"/>
  <c r="BH545" i="23"/>
  <c r="AP545" i="23"/>
  <c r="AZ545" i="23"/>
  <c r="Z545" i="23"/>
  <c r="BL545" i="23"/>
  <c r="BO545" i="23"/>
  <c r="AD545" i="23"/>
  <c r="AI545" i="23"/>
  <c r="AT545" i="23"/>
  <c r="AY545" i="23"/>
  <c r="BA545" i="23"/>
  <c r="Y545" i="23"/>
  <c r="AC545" i="23"/>
  <c r="AH545" i="23"/>
  <c r="AL545" i="23"/>
  <c r="AW545" i="23"/>
  <c r="BI545" i="23"/>
  <c r="AX545" i="23"/>
  <c r="BJ545" i="23"/>
  <c r="AJ545" i="23"/>
  <c r="N545" i="23"/>
  <c r="R545" i="23"/>
  <c r="V545" i="23"/>
  <c r="AA545" i="23"/>
  <c r="AG545" i="23"/>
  <c r="AM545" i="23"/>
  <c r="AV545" i="23"/>
  <c r="BE545" i="23"/>
  <c r="BK545" i="23"/>
  <c r="U545" i="23"/>
  <c r="AE545" i="23"/>
  <c r="AK545" i="23"/>
  <c r="AQ545" i="23"/>
  <c r="AU545" i="23"/>
  <c r="BC545" i="23"/>
  <c r="S545" i="23"/>
  <c r="W545" i="23"/>
  <c r="AO545" i="23"/>
  <c r="BG545" i="23"/>
  <c r="BD545" i="23"/>
  <c r="BM545" i="23"/>
  <c r="P376" i="23"/>
  <c r="P545" i="23"/>
  <c r="BB376" i="23"/>
  <c r="BB545" i="23"/>
  <c r="AB376" i="23"/>
  <c r="AB545" i="23"/>
  <c r="X376" i="23"/>
  <c r="X502" i="23" s="1"/>
  <c r="X545" i="23"/>
  <c r="AR376" i="23"/>
  <c r="AR545" i="23"/>
  <c r="T376" i="23"/>
  <c r="T545" i="23"/>
  <c r="L376" i="23"/>
  <c r="L545" i="23"/>
  <c r="BN376" i="23"/>
  <c r="BN545" i="23"/>
  <c r="BF376" i="23"/>
  <c r="BF545" i="23"/>
  <c r="AN376" i="23"/>
  <c r="AN545" i="23"/>
  <c r="BR376" i="23"/>
  <c r="BR545" i="23"/>
  <c r="AU370" i="23"/>
  <c r="AI370" i="23"/>
  <c r="BG370" i="23"/>
  <c r="W370" i="23"/>
  <c r="K545" i="23"/>
  <c r="K370" i="23"/>
  <c r="BQ367" i="23"/>
  <c r="BQ540" i="23"/>
  <c r="BP367" i="23"/>
  <c r="BP540" i="23"/>
  <c r="BL367" i="23"/>
  <c r="BL540" i="23"/>
  <c r="BC367" i="23"/>
  <c r="BC540" i="23"/>
  <c r="AA367" i="23"/>
  <c r="AA540" i="23"/>
  <c r="AE367" i="23"/>
  <c r="AE540" i="23"/>
  <c r="R367" i="23"/>
  <c r="R540" i="23"/>
  <c r="BE367" i="23"/>
  <c r="BE540" i="23"/>
  <c r="AZ367" i="23"/>
  <c r="AZ540" i="23"/>
  <c r="S367" i="23"/>
  <c r="S540" i="23"/>
  <c r="O367" i="23"/>
  <c r="O540" i="23"/>
  <c r="AF540" i="23"/>
  <c r="AR540" i="23"/>
  <c r="BD367" i="23"/>
  <c r="BD540" i="23"/>
  <c r="AW367" i="23"/>
  <c r="AW540" i="23"/>
  <c r="BA367" i="23"/>
  <c r="BA540" i="23"/>
  <c r="AT367" i="23"/>
  <c r="AT540" i="23"/>
  <c r="AK367" i="23"/>
  <c r="AK540" i="23"/>
  <c r="AD367" i="23"/>
  <c r="AD540" i="23"/>
  <c r="AP367" i="23"/>
  <c r="AP540" i="23"/>
  <c r="AH367" i="23"/>
  <c r="AH540" i="23"/>
  <c r="U367" i="23"/>
  <c r="U540" i="23"/>
  <c r="Z367" i="23"/>
  <c r="Z540" i="23"/>
  <c r="W367" i="23"/>
  <c r="W493" i="23" s="1"/>
  <c r="W540" i="23"/>
  <c r="N367" i="23"/>
  <c r="N540" i="23"/>
  <c r="BI367" i="23"/>
  <c r="BI540" i="23"/>
  <c r="AC367" i="23"/>
  <c r="AC540" i="23"/>
  <c r="AQ367" i="23"/>
  <c r="AQ540" i="23"/>
  <c r="AO367" i="23"/>
  <c r="AO540" i="23"/>
  <c r="AM367" i="23"/>
  <c r="AM540" i="23"/>
  <c r="BO367" i="23"/>
  <c r="BO540" i="23"/>
  <c r="BK367" i="23"/>
  <c r="BK540" i="23"/>
  <c r="L540" i="23"/>
  <c r="BF540" i="23"/>
  <c r="X540" i="23"/>
  <c r="BB540" i="23"/>
  <c r="AB540" i="23"/>
  <c r="AN366" i="23"/>
  <c r="AN540" i="23"/>
  <c r="P366" i="23"/>
  <c r="P540" i="23"/>
  <c r="BR366" i="23"/>
  <c r="BR540" i="23"/>
  <c r="BN366" i="23"/>
  <c r="BN492" i="23" s="1"/>
  <c r="BN540" i="23"/>
  <c r="AX540" i="23"/>
  <c r="BJ366" i="23"/>
  <c r="BJ492" i="23" s="1"/>
  <c r="BJ540" i="23"/>
  <c r="AJ366" i="23"/>
  <c r="AJ540" i="23"/>
  <c r="T366" i="23"/>
  <c r="T540" i="23"/>
  <c r="BH539" i="23"/>
  <c r="AU539" i="23"/>
  <c r="BP539" i="23"/>
  <c r="BJ539" i="23"/>
  <c r="AX539" i="23"/>
  <c r="AT539" i="23"/>
  <c r="AI539" i="23"/>
  <c r="AE539" i="23"/>
  <c r="X539" i="23"/>
  <c r="T539" i="23"/>
  <c r="AV539" i="23"/>
  <c r="AJ539" i="23"/>
  <c r="BD539" i="23"/>
  <c r="BA539" i="23"/>
  <c r="AP539" i="23"/>
  <c r="P539" i="23"/>
  <c r="L539" i="23"/>
  <c r="M539" i="23"/>
  <c r="BR351" i="23"/>
  <c r="BR539" i="23"/>
  <c r="BN351" i="23"/>
  <c r="BN539" i="23"/>
  <c r="BM351" i="23"/>
  <c r="BM539" i="23"/>
  <c r="BI351" i="23"/>
  <c r="BI539" i="23"/>
  <c r="AY351" i="23"/>
  <c r="AY539" i="23"/>
  <c r="BB351" i="23"/>
  <c r="BB539" i="23"/>
  <c r="AC351" i="23"/>
  <c r="AC539" i="23"/>
  <c r="AS351" i="23"/>
  <c r="AS539" i="23"/>
  <c r="AQ351" i="23"/>
  <c r="AQ539" i="23"/>
  <c r="AO351" i="23"/>
  <c r="AO539" i="23"/>
  <c r="AM351" i="23"/>
  <c r="AM539" i="23"/>
  <c r="AG351" i="23"/>
  <c r="AG539" i="23"/>
  <c r="V351" i="23"/>
  <c r="V539" i="23"/>
  <c r="R351" i="23"/>
  <c r="R539" i="23"/>
  <c r="BO351" i="23"/>
  <c r="BO539" i="23"/>
  <c r="BQ351" i="23"/>
  <c r="BQ539" i="23"/>
  <c r="BL351" i="23"/>
  <c r="BL539" i="23"/>
  <c r="BF351" i="23"/>
  <c r="BF539" i="23"/>
  <c r="BC351" i="23"/>
  <c r="BC539" i="23"/>
  <c r="AA351" i="23"/>
  <c r="AA539" i="23"/>
  <c r="AR351" i="23"/>
  <c r="AR539" i="23"/>
  <c r="BK351" i="23"/>
  <c r="BK539" i="23"/>
  <c r="Y351" i="23"/>
  <c r="Y539" i="23"/>
  <c r="BE351" i="23"/>
  <c r="BE539" i="23"/>
  <c r="AZ351" i="23"/>
  <c r="AZ539" i="23"/>
  <c r="AL351" i="23"/>
  <c r="AL539" i="23"/>
  <c r="AF351" i="23"/>
  <c r="AF539" i="23"/>
  <c r="AB351" i="23"/>
  <c r="AB539" i="23"/>
  <c r="S351" i="23"/>
  <c r="S539" i="23"/>
  <c r="O351" i="23"/>
  <c r="O539" i="23"/>
  <c r="BG351" i="23"/>
  <c r="BG539" i="23"/>
  <c r="Z351" i="23"/>
  <c r="Z539" i="23"/>
  <c r="N351" i="23"/>
  <c r="N539" i="23"/>
  <c r="AW351" i="23"/>
  <c r="AW539" i="23"/>
  <c r="AK351" i="23"/>
  <c r="AK539" i="23"/>
  <c r="AD351" i="23"/>
  <c r="AD539" i="23"/>
  <c r="AN351" i="23"/>
  <c r="AN539" i="23"/>
  <c r="AH351" i="23"/>
  <c r="AH539" i="23"/>
  <c r="U351" i="23"/>
  <c r="U539" i="23"/>
  <c r="Q351" i="23"/>
  <c r="Q539" i="23"/>
  <c r="X538" i="23"/>
  <c r="AJ538" i="23"/>
  <c r="M538" i="23"/>
  <c r="W538" i="23"/>
  <c r="K538" i="23"/>
  <c r="AO538" i="23"/>
  <c r="Q538" i="23"/>
  <c r="BK538" i="23"/>
  <c r="P349" i="23"/>
  <c r="P538" i="23"/>
  <c r="BB349" i="23"/>
  <c r="BB538" i="23"/>
  <c r="AR349" i="23"/>
  <c r="AR538" i="23"/>
  <c r="AB349" i="23"/>
  <c r="AB538" i="23"/>
  <c r="BF349" i="23"/>
  <c r="BF538" i="23"/>
  <c r="AX349" i="23"/>
  <c r="AX475" i="23" s="1"/>
  <c r="AX538" i="23"/>
  <c r="BI349" i="23"/>
  <c r="BI538" i="23"/>
  <c r="BD349" i="23"/>
  <c r="BD538" i="23"/>
  <c r="AW349" i="23"/>
  <c r="AW538" i="23"/>
  <c r="AL349" i="23"/>
  <c r="AL538" i="23"/>
  <c r="AH349" i="23"/>
  <c r="AH538" i="23"/>
  <c r="AD349" i="23"/>
  <c r="AD538" i="23"/>
  <c r="Z349" i="23"/>
  <c r="Z538" i="23"/>
  <c r="V349" i="23"/>
  <c r="V538" i="23"/>
  <c r="BG349" i="23"/>
  <c r="BG538" i="23"/>
  <c r="BO349" i="23"/>
  <c r="BO538" i="23"/>
  <c r="BC349" i="23"/>
  <c r="BC538" i="23"/>
  <c r="AZ349" i="23"/>
  <c r="AZ538" i="23"/>
  <c r="AQ349" i="23"/>
  <c r="AQ538" i="23"/>
  <c r="AS349" i="23"/>
  <c r="AS538" i="23"/>
  <c r="AG349" i="23"/>
  <c r="AG538" i="23"/>
  <c r="AC349" i="23"/>
  <c r="AC538" i="23"/>
  <c r="Y349" i="23"/>
  <c r="Y538" i="23"/>
  <c r="BH349" i="23"/>
  <c r="BH538" i="23"/>
  <c r="AU349" i="23"/>
  <c r="AU538" i="23"/>
  <c r="AM349" i="23"/>
  <c r="AM538" i="23"/>
  <c r="O349" i="23"/>
  <c r="O538" i="23"/>
  <c r="AF349" i="23"/>
  <c r="AF538" i="23"/>
  <c r="BJ349" i="23"/>
  <c r="BJ475" i="23" s="1"/>
  <c r="BJ538" i="23"/>
  <c r="T349" i="23"/>
  <c r="T538" i="23"/>
  <c r="L349" i="23"/>
  <c r="L538" i="23"/>
  <c r="AN349" i="23"/>
  <c r="AN475" i="23" s="1"/>
  <c r="AN538" i="23"/>
  <c r="AT349" i="23"/>
  <c r="AT538" i="23"/>
  <c r="AP349" i="23"/>
  <c r="AP538" i="23"/>
  <c r="R349" i="23"/>
  <c r="R538" i="23"/>
  <c r="N349" i="23"/>
  <c r="N538" i="23"/>
  <c r="BL349" i="23"/>
  <c r="BL538" i="23"/>
  <c r="AI349" i="23"/>
  <c r="AI538" i="23"/>
  <c r="AA349" i="23"/>
  <c r="AA538" i="23"/>
  <c r="S349" i="23"/>
  <c r="S538" i="23"/>
  <c r="BE349" i="23"/>
  <c r="BE538" i="23"/>
  <c r="AY349" i="23"/>
  <c r="AY538" i="23"/>
  <c r="AV349" i="23"/>
  <c r="AV538" i="23"/>
  <c r="AK349" i="23"/>
  <c r="AK538" i="23"/>
  <c r="U349" i="23"/>
  <c r="U538" i="23"/>
  <c r="BM349" i="23"/>
  <c r="BM538" i="23"/>
  <c r="BA349" i="23"/>
  <c r="BA538" i="23"/>
  <c r="AE349" i="23"/>
  <c r="AE538" i="23"/>
  <c r="X348" i="23"/>
  <c r="X536" i="23"/>
  <c r="AR348" i="23"/>
  <c r="AR536" i="23"/>
  <c r="AB348" i="23"/>
  <c r="AB536" i="23"/>
  <c r="T348" i="23"/>
  <c r="T536" i="23"/>
  <c r="P348" i="23"/>
  <c r="P536" i="23"/>
  <c r="BQ348" i="23"/>
  <c r="BQ536" i="23"/>
  <c r="BL348" i="23"/>
  <c r="BL536" i="23"/>
  <c r="BC348" i="23"/>
  <c r="BC536" i="23"/>
  <c r="AO348" i="23"/>
  <c r="AO536" i="23"/>
  <c r="AL348" i="23"/>
  <c r="AL536" i="23"/>
  <c r="AH348" i="23"/>
  <c r="AH536" i="23"/>
  <c r="Y348" i="23"/>
  <c r="Y536" i="23"/>
  <c r="BP348" i="23"/>
  <c r="BP536" i="23"/>
  <c r="BK348" i="23"/>
  <c r="BK536" i="23"/>
  <c r="BD348" i="23"/>
  <c r="BD536" i="23"/>
  <c r="AZ348" i="23"/>
  <c r="AZ536" i="23"/>
  <c r="AW348" i="23"/>
  <c r="AW536" i="23"/>
  <c r="AT348" i="23"/>
  <c r="AT536" i="23"/>
  <c r="AQ348" i="23"/>
  <c r="AQ536" i="23"/>
  <c r="AK348" i="23"/>
  <c r="AK536" i="23"/>
  <c r="AE348" i="23"/>
  <c r="AE536" i="23"/>
  <c r="AA348" i="23"/>
  <c r="AA536" i="23"/>
  <c r="U348" i="23"/>
  <c r="U536" i="23"/>
  <c r="O348" i="23"/>
  <c r="O536" i="23"/>
  <c r="S348" i="23"/>
  <c r="S536" i="23"/>
  <c r="N348" i="23"/>
  <c r="N536" i="23"/>
  <c r="AF348" i="23"/>
  <c r="AF536" i="23"/>
  <c r="BB348" i="23"/>
  <c r="BB536" i="23"/>
  <c r="BF348" i="23"/>
  <c r="BF536" i="23"/>
  <c r="BM348" i="23"/>
  <c r="BM536" i="23"/>
  <c r="BH348" i="23"/>
  <c r="BH536" i="23"/>
  <c r="BE348" i="23"/>
  <c r="BE536" i="23"/>
  <c r="AV348" i="23"/>
  <c r="AV536" i="23"/>
  <c r="AM348" i="23"/>
  <c r="AM536" i="23"/>
  <c r="AD348" i="23"/>
  <c r="AD536" i="23"/>
  <c r="BO348" i="23"/>
  <c r="BO536" i="23"/>
  <c r="BA348" i="23"/>
  <c r="BA536" i="23"/>
  <c r="AY348" i="23"/>
  <c r="AY536" i="23"/>
  <c r="AS348" i="23"/>
  <c r="AS536" i="23"/>
  <c r="AP348" i="23"/>
  <c r="AP536" i="23"/>
  <c r="AG348" i="23"/>
  <c r="AG536" i="23"/>
  <c r="AC348" i="23"/>
  <c r="AC536" i="23"/>
  <c r="Z348" i="23"/>
  <c r="Z536" i="23"/>
  <c r="R348" i="23"/>
  <c r="R536" i="23"/>
  <c r="V348" i="23"/>
  <c r="V536" i="23"/>
  <c r="Q348" i="23"/>
  <c r="Q536" i="23"/>
  <c r="M348" i="23"/>
  <c r="M536" i="23"/>
  <c r="X537" i="23"/>
  <c r="AJ347" i="23"/>
  <c r="AJ537" i="23"/>
  <c r="P347" i="23"/>
  <c r="P537" i="23"/>
  <c r="AE347" i="23"/>
  <c r="AE537" i="23"/>
  <c r="BH347" i="23"/>
  <c r="BH537" i="23"/>
  <c r="BA347" i="23"/>
  <c r="BA537" i="23"/>
  <c r="BF347" i="23"/>
  <c r="BF537" i="23"/>
  <c r="AN347" i="23"/>
  <c r="AN537" i="23"/>
  <c r="BR347" i="23"/>
  <c r="BR537" i="23"/>
  <c r="BN347" i="23"/>
  <c r="BN537" i="23"/>
  <c r="T347" i="23"/>
  <c r="T537" i="23"/>
  <c r="L347" i="23"/>
  <c r="L537" i="23"/>
  <c r="Y347" i="23"/>
  <c r="Y537" i="23"/>
  <c r="AI346" i="23"/>
  <c r="AI535" i="23"/>
  <c r="O346" i="23"/>
  <c r="O535" i="23"/>
  <c r="AE346" i="23"/>
  <c r="AE535" i="23"/>
  <c r="BO346" i="23"/>
  <c r="BO535" i="23"/>
  <c r="BI346" i="23"/>
  <c r="BI535" i="23"/>
  <c r="AW346" i="23"/>
  <c r="AW535" i="23"/>
  <c r="AO346" i="23"/>
  <c r="AO535" i="23"/>
  <c r="Z346" i="23"/>
  <c r="Z535" i="23"/>
  <c r="R346" i="23"/>
  <c r="R535" i="23"/>
  <c r="M346" i="23"/>
  <c r="M535" i="23"/>
  <c r="BP346" i="23"/>
  <c r="BP535" i="23"/>
  <c r="BK346" i="23"/>
  <c r="BK535" i="23"/>
  <c r="BC346" i="23"/>
  <c r="BC535" i="23"/>
  <c r="AZ346" i="23"/>
  <c r="AZ535" i="23"/>
  <c r="AV346" i="23"/>
  <c r="AV535" i="23"/>
  <c r="AT346" i="23"/>
  <c r="AT535" i="23"/>
  <c r="AQ346" i="23"/>
  <c r="AQ535" i="23"/>
  <c r="AH346" i="23"/>
  <c r="AH535" i="23"/>
  <c r="AD346" i="23"/>
  <c r="AD535" i="23"/>
  <c r="V346" i="23"/>
  <c r="V535" i="23"/>
  <c r="AM346" i="23"/>
  <c r="AM535" i="23"/>
  <c r="AA346" i="23"/>
  <c r="AA535" i="23"/>
  <c r="S346" i="23"/>
  <c r="S535" i="23"/>
  <c r="BM346" i="23"/>
  <c r="BM535" i="23"/>
  <c r="BH346" i="23"/>
  <c r="BH535" i="23"/>
  <c r="BD346" i="23"/>
  <c r="BD535" i="23"/>
  <c r="AP346" i="23"/>
  <c r="AP535" i="23"/>
  <c r="AK346" i="23"/>
  <c r="AK535" i="23"/>
  <c r="Y346" i="23"/>
  <c r="Y535" i="23"/>
  <c r="U346" i="23"/>
  <c r="U535" i="23"/>
  <c r="N346" i="23"/>
  <c r="N535" i="23"/>
  <c r="BQ346" i="23"/>
  <c r="BQ535" i="23"/>
  <c r="BL346" i="23"/>
  <c r="BL535" i="23"/>
  <c r="BE346" i="23"/>
  <c r="BE535" i="23"/>
  <c r="BA346" i="23"/>
  <c r="BA535" i="23"/>
  <c r="AY346" i="23"/>
  <c r="AY535" i="23"/>
  <c r="AU346" i="23"/>
  <c r="AU535" i="23"/>
  <c r="AS346" i="23"/>
  <c r="AS535" i="23"/>
  <c r="AL346" i="23"/>
  <c r="AL535" i="23"/>
  <c r="AG346" i="23"/>
  <c r="AG535" i="23"/>
  <c r="AC346" i="23"/>
  <c r="AC535" i="23"/>
  <c r="Q346" i="23"/>
  <c r="Q535" i="23"/>
  <c r="BO385" i="23"/>
  <c r="BO511" i="23" s="1"/>
  <c r="BO381" i="23"/>
  <c r="BK375" i="23"/>
  <c r="Y436" i="23"/>
  <c r="BG348" i="23"/>
  <c r="AI348" i="23"/>
  <c r="W348" i="23"/>
  <c r="BI348" i="23"/>
  <c r="AU348" i="23"/>
  <c r="BG346" i="23"/>
  <c r="W346" i="23"/>
  <c r="K33" i="20"/>
  <c r="M410" i="23"/>
  <c r="L345" i="23"/>
  <c r="L471" i="23" s="1"/>
  <c r="AJ345" i="23"/>
  <c r="AJ471" i="23" s="1"/>
  <c r="BN345" i="23"/>
  <c r="W345" i="23"/>
  <c r="W471" i="23" s="1"/>
  <c r="AZ345" i="23"/>
  <c r="BH345" i="23"/>
  <c r="BH471" i="23" s="1"/>
  <c r="AU345" i="23"/>
  <c r="AU471" i="23" s="1"/>
  <c r="BM534" i="23"/>
  <c r="AE534" i="23"/>
  <c r="BK534" i="23"/>
  <c r="BH534" i="23"/>
  <c r="BA534" i="23"/>
  <c r="L534" i="23"/>
  <c r="Y534" i="23"/>
  <c r="AI534" i="23"/>
  <c r="S534" i="23"/>
  <c r="M534" i="23"/>
  <c r="AX534" i="23"/>
  <c r="BR534" i="23"/>
  <c r="BD347" i="23"/>
  <c r="BD534" i="23"/>
  <c r="AZ347" i="23"/>
  <c r="AZ534" i="23"/>
  <c r="AV347" i="23"/>
  <c r="AV534" i="23"/>
  <c r="AD347" i="23"/>
  <c r="AD534" i="23"/>
  <c r="Q347" i="23"/>
  <c r="Q473" i="23" s="1"/>
  <c r="Q534" i="23"/>
  <c r="BP347" i="23"/>
  <c r="BP534" i="23"/>
  <c r="BE347" i="23"/>
  <c r="BE534" i="23"/>
  <c r="AW347" i="23"/>
  <c r="AW534" i="23"/>
  <c r="AQ347" i="23"/>
  <c r="AQ534" i="23"/>
  <c r="AK347" i="23"/>
  <c r="AK534" i="23"/>
  <c r="AH347" i="23"/>
  <c r="AH534" i="23"/>
  <c r="U347" i="23"/>
  <c r="U473" i="23" s="1"/>
  <c r="U534" i="23"/>
  <c r="AU347" i="23"/>
  <c r="AU534" i="23"/>
  <c r="O347" i="23"/>
  <c r="O473" i="23" s="1"/>
  <c r="O534" i="23"/>
  <c r="BL347" i="23"/>
  <c r="BL534" i="23"/>
  <c r="AS347" i="23"/>
  <c r="AS534" i="23"/>
  <c r="AP347" i="23"/>
  <c r="AP534" i="23"/>
  <c r="AC347" i="23"/>
  <c r="AC534" i="23"/>
  <c r="BQ347" i="23"/>
  <c r="BQ534" i="23"/>
  <c r="AT347" i="23"/>
  <c r="AT534" i="23"/>
  <c r="AM347" i="23"/>
  <c r="AM534" i="23"/>
  <c r="AG347" i="23"/>
  <c r="AG534" i="23"/>
  <c r="W347" i="23"/>
  <c r="W534" i="23"/>
  <c r="N347" i="23"/>
  <c r="N473" i="23" s="1"/>
  <c r="N534" i="23"/>
  <c r="BI347" i="23"/>
  <c r="BI534" i="23"/>
  <c r="AA347" i="23"/>
  <c r="AA534" i="23"/>
  <c r="R347" i="23"/>
  <c r="R473" i="23" s="1"/>
  <c r="R534" i="23"/>
  <c r="BG347" i="23"/>
  <c r="BG534" i="23"/>
  <c r="BC347" i="23"/>
  <c r="BC534" i="23"/>
  <c r="AY347" i="23"/>
  <c r="AY534" i="23"/>
  <c r="AO347" i="23"/>
  <c r="AO534" i="23"/>
  <c r="AL347" i="23"/>
  <c r="AL534" i="23"/>
  <c r="V347" i="23"/>
  <c r="V473" i="23" s="1"/>
  <c r="V534" i="23"/>
  <c r="Z347" i="23"/>
  <c r="Z534" i="23"/>
  <c r="BO347" i="23"/>
  <c r="BO534" i="23"/>
  <c r="BN346" i="23"/>
  <c r="BN534" i="23"/>
  <c r="AN346" i="23"/>
  <c r="AN534" i="23"/>
  <c r="BJ346" i="23"/>
  <c r="BJ534" i="23"/>
  <c r="AJ346" i="23"/>
  <c r="AJ534" i="23"/>
  <c r="AF346" i="23"/>
  <c r="AF534" i="23"/>
  <c r="BF346" i="23"/>
  <c r="BF534" i="23"/>
  <c r="P346" i="23"/>
  <c r="P534" i="23"/>
  <c r="X346" i="23"/>
  <c r="X534" i="23"/>
  <c r="BB346" i="23"/>
  <c r="BB534" i="23"/>
  <c r="AR346" i="23"/>
  <c r="AR534" i="23"/>
  <c r="AB346" i="23"/>
  <c r="AB534" i="23"/>
  <c r="T346" i="23"/>
  <c r="T534" i="23"/>
  <c r="AX384" i="23"/>
  <c r="X374" i="23"/>
  <c r="Z16" i="13"/>
  <c r="AA15" i="13"/>
  <c r="AA16" i="13" s="1"/>
  <c r="Y16" i="13"/>
  <c r="T15" i="13"/>
  <c r="T16" i="13" s="1"/>
  <c r="S16" i="13"/>
  <c r="R16" i="13"/>
  <c r="BM460" i="23"/>
  <c r="BJ415" i="23"/>
  <c r="BJ437" i="23"/>
  <c r="BJ454" i="23"/>
  <c r="BJ459" i="23"/>
  <c r="BB444" i="23"/>
  <c r="BB454" i="23"/>
  <c r="AR438" i="23"/>
  <c r="AR448" i="23"/>
  <c r="AR466" i="23"/>
  <c r="AJ416" i="23"/>
  <c r="AJ436" i="23"/>
  <c r="AJ455" i="23"/>
  <c r="AB444" i="23"/>
  <c r="AB454" i="23"/>
  <c r="T448" i="23"/>
  <c r="T466" i="23"/>
  <c r="L436" i="23"/>
  <c r="L460" i="23"/>
  <c r="L464" i="23"/>
  <c r="AX466" i="23"/>
  <c r="X440" i="23"/>
  <c r="X460" i="23"/>
  <c r="X464" i="23"/>
  <c r="P452" i="23"/>
  <c r="AB464" i="23"/>
  <c r="L452" i="23"/>
  <c r="L456" i="23"/>
  <c r="X443" i="23"/>
  <c r="P54" i="13"/>
  <c r="X448" i="23"/>
  <c r="P444" i="23"/>
  <c r="P454" i="23"/>
  <c r="AX452" i="23"/>
  <c r="AN452" i="23"/>
  <c r="AN456" i="23"/>
  <c r="AN436" i="23"/>
  <c r="AN460" i="23"/>
  <c r="AN464" i="23"/>
  <c r="P436" i="23"/>
  <c r="P460" i="23"/>
  <c r="P464" i="23"/>
  <c r="BB438" i="23"/>
  <c r="AR454" i="23"/>
  <c r="AB438" i="23"/>
  <c r="AB448" i="23"/>
  <c r="AB462" i="23"/>
  <c r="AB466" i="23"/>
  <c r="AF440" i="23"/>
  <c r="P438" i="23"/>
  <c r="AB416" i="23"/>
  <c r="AB452" i="23"/>
  <c r="AX346" i="23"/>
  <c r="AX472" i="23" s="1"/>
  <c r="AX431" i="23"/>
  <c r="AX463" i="23"/>
  <c r="AX425" i="23"/>
  <c r="AX378" i="23"/>
  <c r="AX504" i="23" s="1"/>
  <c r="AX457" i="23"/>
  <c r="AN378" i="23"/>
  <c r="X398" i="23"/>
  <c r="X354" i="23"/>
  <c r="X480" i="23" s="1"/>
  <c r="X427" i="23"/>
  <c r="X459" i="23"/>
  <c r="BR358" i="23"/>
  <c r="BJ421" i="23"/>
  <c r="BJ541" i="23"/>
  <c r="BJ425" i="23"/>
  <c r="T36" i="13"/>
  <c r="S36" i="13"/>
  <c r="AJ411" i="23"/>
  <c r="AJ427" i="23"/>
  <c r="AJ443" i="23"/>
  <c r="Q54" i="13"/>
  <c r="AJ459" i="23"/>
  <c r="Q70" i="13"/>
  <c r="AJ541" i="23"/>
  <c r="AJ449" i="23"/>
  <c r="L541" i="23"/>
  <c r="O36" i="13"/>
  <c r="AX347" i="23"/>
  <c r="AX473" i="23" s="1"/>
  <c r="BN358" i="23"/>
  <c r="AX435" i="23"/>
  <c r="AX388" i="23"/>
  <c r="AX467" i="23"/>
  <c r="AX366" i="23"/>
  <c r="AX492" i="23" s="1"/>
  <c r="AX382" i="23"/>
  <c r="AX508" i="23" s="1"/>
  <c r="AX398" i="23"/>
  <c r="AX524" i="23" s="1"/>
  <c r="AN358" i="23"/>
  <c r="X378" i="23"/>
  <c r="X541" i="23"/>
  <c r="X360" i="23"/>
  <c r="X486" i="23" s="1"/>
  <c r="X455" i="23"/>
  <c r="P358" i="23"/>
  <c r="P396" i="23"/>
  <c r="K427" i="23"/>
  <c r="BJ443" i="23"/>
  <c r="T54" i="13"/>
  <c r="S54" i="13"/>
  <c r="BJ364" i="23"/>
  <c r="BJ386" i="23"/>
  <c r="BJ512" i="23" s="1"/>
  <c r="AJ360" i="23"/>
  <c r="AJ486" i="23" s="1"/>
  <c r="AJ376" i="23"/>
  <c r="AJ502" i="23" s="1"/>
  <c r="AB396" i="23"/>
  <c r="L354" i="23"/>
  <c r="L480" i="23" s="1"/>
  <c r="L433" i="23"/>
  <c r="L457" i="23"/>
  <c r="L358" i="23"/>
  <c r="L390" i="23"/>
  <c r="L431" i="23"/>
  <c r="L441" i="23"/>
  <c r="L447" i="23"/>
  <c r="L348" i="23"/>
  <c r="L380" i="23"/>
  <c r="X393" i="23"/>
  <c r="BJ347" i="23"/>
  <c r="BJ473" i="23" s="1"/>
  <c r="AJ375" i="23"/>
  <c r="AJ501" i="23" s="1"/>
  <c r="BJ399" i="23"/>
  <c r="BJ525" i="23" s="1"/>
  <c r="K463" i="23"/>
  <c r="O66" i="13"/>
  <c r="K447" i="23"/>
  <c r="AX541" i="23"/>
  <c r="AX455" i="23"/>
  <c r="R66" i="13"/>
  <c r="AX419" i="23"/>
  <c r="AF376" i="23"/>
  <c r="AF502" i="23" s="1"/>
  <c r="AF425" i="23"/>
  <c r="X421" i="23"/>
  <c r="X425" i="23"/>
  <c r="X419" i="23"/>
  <c r="X435" i="23"/>
  <c r="X451" i="23"/>
  <c r="X467" i="23"/>
  <c r="BJ447" i="23"/>
  <c r="BJ368" i="23"/>
  <c r="BJ378" i="23"/>
  <c r="BJ419" i="23"/>
  <c r="BJ455" i="23"/>
  <c r="AJ419" i="23"/>
  <c r="AJ451" i="23"/>
  <c r="AJ425" i="23"/>
  <c r="Q36" i="13"/>
  <c r="AJ378" i="23"/>
  <c r="AJ504" i="23" s="1"/>
  <c r="L455" i="23"/>
  <c r="L346" i="23"/>
  <c r="L427" i="23"/>
  <c r="L449" i="23"/>
  <c r="L459" i="23"/>
  <c r="L352" i="23"/>
  <c r="L400" i="23"/>
  <c r="L526" i="23" s="1"/>
  <c r="X353" i="23"/>
  <c r="X479" i="23" s="1"/>
  <c r="BJ456" i="23"/>
  <c r="X403" i="23"/>
  <c r="X529" i="23" s="1"/>
  <c r="BJ373" i="23"/>
  <c r="BJ499" i="23" s="1"/>
  <c r="AX354" i="23"/>
  <c r="AX380" i="23"/>
  <c r="AX459" i="23"/>
  <c r="AX348" i="23"/>
  <c r="AX358" i="23"/>
  <c r="AX484" i="23" s="1"/>
  <c r="AX374" i="23"/>
  <c r="AX500" i="23" s="1"/>
  <c r="AX390" i="23"/>
  <c r="AX516" i="23" s="1"/>
  <c r="AX352" i="23"/>
  <c r="AN382" i="23"/>
  <c r="X370" i="23"/>
  <c r="X386" i="23"/>
  <c r="X512" i="23" s="1"/>
  <c r="X402" i="23"/>
  <c r="X528" i="23" s="1"/>
  <c r="X352" i="23"/>
  <c r="X478" i="23" s="1"/>
  <c r="X368" i="23"/>
  <c r="X494" i="23" s="1"/>
  <c r="X384" i="23"/>
  <c r="X510" i="23" s="1"/>
  <c r="X400" i="23"/>
  <c r="X526" i="23" s="1"/>
  <c r="K435" i="23"/>
  <c r="BJ360" i="23"/>
  <c r="BJ486" i="23" s="1"/>
  <c r="BJ390" i="23"/>
  <c r="BJ516" i="23" s="1"/>
  <c r="BJ388" i="23"/>
  <c r="BJ514" i="23" s="1"/>
  <c r="BJ372" i="23"/>
  <c r="BJ354" i="23"/>
  <c r="BJ480" i="23" s="1"/>
  <c r="BJ370" i="23"/>
  <c r="BJ402" i="23"/>
  <c r="BJ400" i="23"/>
  <c r="BJ526" i="23" s="1"/>
  <c r="AR445" i="23"/>
  <c r="AR378" i="23"/>
  <c r="AR504" i="23" s="1"/>
  <c r="AJ352" i="23"/>
  <c r="AJ478" i="23" s="1"/>
  <c r="AJ368" i="23"/>
  <c r="AJ494" i="23" s="1"/>
  <c r="AJ384" i="23"/>
  <c r="AJ510" i="23" s="1"/>
  <c r="AJ400" i="23"/>
  <c r="AJ526" i="23" s="1"/>
  <c r="AJ354" i="23"/>
  <c r="AJ480" i="23" s="1"/>
  <c r="AJ358" i="23"/>
  <c r="AJ484" i="23" s="1"/>
  <c r="AJ374" i="23"/>
  <c r="AJ390" i="23"/>
  <c r="AJ516" i="23" s="1"/>
  <c r="T358" i="23"/>
  <c r="L425" i="23"/>
  <c r="L366" i="23"/>
  <c r="L492" i="23" s="1"/>
  <c r="L382" i="23"/>
  <c r="L423" i="23"/>
  <c r="L356" i="23"/>
  <c r="L372" i="23"/>
  <c r="L388" i="23"/>
  <c r="L404" i="23"/>
  <c r="L530" i="23" s="1"/>
  <c r="AX377" i="23"/>
  <c r="AX503" i="23" s="1"/>
  <c r="AX385" i="23"/>
  <c r="AX393" i="23"/>
  <c r="AX519" i="23" s="1"/>
  <c r="AJ393" i="23"/>
  <c r="AJ519" i="23" s="1"/>
  <c r="X349" i="23"/>
  <c r="AX401" i="23"/>
  <c r="AJ401" i="23"/>
  <c r="AJ527" i="23" s="1"/>
  <c r="X389" i="23"/>
  <c r="X515" i="23" s="1"/>
  <c r="X347" i="23"/>
  <c r="BJ403" i="23"/>
  <c r="BJ375" i="23"/>
  <c r="BJ501" i="23" s="1"/>
  <c r="X375" i="23"/>
  <c r="X501" i="23" s="1"/>
  <c r="X391" i="23"/>
  <c r="X517" i="23" s="1"/>
  <c r="AX373" i="23"/>
  <c r="L420" i="23"/>
  <c r="AW434" i="23"/>
  <c r="X420" i="23"/>
  <c r="BH446" i="23"/>
  <c r="L446" i="23"/>
  <c r="AK434" i="23"/>
  <c r="Y434" i="23"/>
  <c r="AI355" i="23"/>
  <c r="AI481" i="23" s="1"/>
  <c r="AU383" i="23"/>
  <c r="AU509" i="23" s="1"/>
  <c r="AJ383" i="23"/>
  <c r="AJ509" i="23" s="1"/>
  <c r="X383" i="23"/>
  <c r="X509" i="23" s="1"/>
  <c r="BH355" i="23"/>
  <c r="BH481" i="23" s="1"/>
  <c r="AV383" i="23"/>
  <c r="AV509" i="23" s="1"/>
  <c r="BG383" i="23"/>
  <c r="K371" i="23"/>
  <c r="K497" i="23" s="1"/>
  <c r="AU371" i="23"/>
  <c r="AU497" i="23" s="1"/>
  <c r="BG371" i="23"/>
  <c r="BG497" i="23" s="1"/>
  <c r="BO420" i="23"/>
  <c r="BH444" i="23"/>
  <c r="AJ357" i="23"/>
  <c r="AJ483" i="23" s="1"/>
  <c r="W357" i="23"/>
  <c r="W355" i="23"/>
  <c r="W481" i="23" s="1"/>
  <c r="AI371" i="23"/>
  <c r="AI497" i="23" s="1"/>
  <c r="BH416" i="23"/>
  <c r="K416" i="23"/>
  <c r="AV357" i="23"/>
  <c r="AV483" i="23" s="1"/>
  <c r="AU355" i="23"/>
  <c r="AJ355" i="23"/>
  <c r="AJ481" i="23" s="1"/>
  <c r="X355" i="23"/>
  <c r="X481" i="23" s="1"/>
  <c r="L355" i="23"/>
  <c r="L481" i="23" s="1"/>
  <c r="AI383" i="23"/>
  <c r="AI509" i="23" s="1"/>
  <c r="W383" i="23"/>
  <c r="W509" i="23" s="1"/>
  <c r="BH371" i="23"/>
  <c r="BH497" i="23" s="1"/>
  <c r="AW422" i="23"/>
  <c r="AK422" i="23"/>
  <c r="L422" i="23"/>
  <c r="O33" i="13"/>
  <c r="Y426" i="23"/>
  <c r="BJ430" i="23"/>
  <c r="BI458" i="23"/>
  <c r="AJ432" i="23"/>
  <c r="X422" i="23"/>
  <c r="BH426" i="23"/>
  <c r="L458" i="23"/>
  <c r="O69" i="13"/>
  <c r="BH428" i="23"/>
  <c r="AJ428" i="23"/>
  <c r="X395" i="23"/>
  <c r="X521" i="23" s="1"/>
  <c r="BQ448" i="23"/>
  <c r="AV395" i="23"/>
  <c r="AV521" i="23" s="1"/>
  <c r="AJ395" i="23"/>
  <c r="AJ521" i="23" s="1"/>
  <c r="BH351" i="23"/>
  <c r="AV367" i="23"/>
  <c r="AV493" i="23" s="1"/>
  <c r="AJ367" i="23"/>
  <c r="AJ493" i="23" s="1"/>
  <c r="W359" i="23"/>
  <c r="W485" i="23" s="1"/>
  <c r="AU361" i="23"/>
  <c r="AU487" i="23" s="1"/>
  <c r="W361" i="23"/>
  <c r="W487" i="23" s="1"/>
  <c r="BG361" i="23"/>
  <c r="BG487" i="23" s="1"/>
  <c r="K448" i="23"/>
  <c r="AV387" i="23"/>
  <c r="AV513" i="23" s="1"/>
  <c r="BG387" i="23"/>
  <c r="AU379" i="23"/>
  <c r="AJ379" i="23"/>
  <c r="AJ505" i="23" s="1"/>
  <c r="AV351" i="23"/>
  <c r="AJ351" i="23"/>
  <c r="AU365" i="23"/>
  <c r="AU491" i="23" s="1"/>
  <c r="BG365" i="23"/>
  <c r="BG491" i="23" s="1"/>
  <c r="BG367" i="23"/>
  <c r="BG493" i="23" s="1"/>
  <c r="AV361" i="23"/>
  <c r="AV487" i="23" s="1"/>
  <c r="AJ361" i="23"/>
  <c r="AJ487" i="23" s="1"/>
  <c r="AV363" i="23"/>
  <c r="AV489" i="23" s="1"/>
  <c r="AJ363" i="23"/>
  <c r="AJ489" i="23" s="1"/>
  <c r="AU387" i="23"/>
  <c r="AU513" i="23" s="1"/>
  <c r="AJ387" i="23"/>
  <c r="AJ513" i="23" s="1"/>
  <c r="X387" i="23"/>
  <c r="X513" i="23" s="1"/>
  <c r="AI379" i="23"/>
  <c r="AI505" i="23" s="1"/>
  <c r="W379" i="23"/>
  <c r="W505" i="23" s="1"/>
  <c r="AI395" i="23"/>
  <c r="AI521" i="23" s="1"/>
  <c r="W395" i="23"/>
  <c r="W521" i="23" s="1"/>
  <c r="AU351" i="23"/>
  <c r="W351" i="23"/>
  <c r="AI365" i="23"/>
  <c r="AI491" i="23" s="1"/>
  <c r="X365" i="23"/>
  <c r="AI367" i="23"/>
  <c r="AI493" i="23" s="1"/>
  <c r="X367" i="23"/>
  <c r="X493" i="23" s="1"/>
  <c r="AI369" i="23"/>
  <c r="X369" i="23"/>
  <c r="X495" i="23" s="1"/>
  <c r="BH359" i="23"/>
  <c r="BH485" i="23" s="1"/>
  <c r="AI359" i="23"/>
  <c r="K361" i="23"/>
  <c r="K487" i="23" s="1"/>
  <c r="BH361" i="23"/>
  <c r="BH487" i="23" s="1"/>
  <c r="AI361" i="23"/>
  <c r="AI487" i="23" s="1"/>
  <c r="AU363" i="23"/>
  <c r="AU489" i="23" s="1"/>
  <c r="BG363" i="23"/>
  <c r="I57" i="19"/>
  <c r="G64" i="19"/>
  <c r="BR350" i="23"/>
  <c r="BN350" i="23"/>
  <c r="BQ350" i="23"/>
  <c r="BM350" i="23"/>
  <c r="BD350" i="23"/>
  <c r="BJ350" i="23"/>
  <c r="AV350" i="23"/>
  <c r="AM350" i="23"/>
  <c r="AI350" i="23"/>
  <c r="AB350" i="23"/>
  <c r="X350" i="23"/>
  <c r="X476" i="23" s="1"/>
  <c r="T350" i="23"/>
  <c r="W350" i="23"/>
  <c r="S350" i="23"/>
  <c r="O350" i="23"/>
  <c r="K27" i="27"/>
  <c r="G27" i="27"/>
  <c r="BL350" i="23"/>
  <c r="BP350" i="23"/>
  <c r="BI350" i="23"/>
  <c r="BH350" i="23"/>
  <c r="BH476" i="23" s="1"/>
  <c r="AZ350" i="23"/>
  <c r="AU350" i="23"/>
  <c r="AJ350" i="23"/>
  <c r="AL350" i="23"/>
  <c r="AG350" i="23"/>
  <c r="AC350" i="23"/>
  <c r="U350" i="23"/>
  <c r="Q350" i="23"/>
  <c r="V350" i="23"/>
  <c r="R350" i="23"/>
  <c r="M350" i="23"/>
  <c r="O65" i="13"/>
  <c r="BG350" i="23"/>
  <c r="BE350" i="23"/>
  <c r="BB350" i="23"/>
  <c r="AX350" i="23"/>
  <c r="BA350" i="23"/>
  <c r="O27" i="28"/>
  <c r="AK350" i="23"/>
  <c r="P27" i="28"/>
  <c r="L27" i="28"/>
  <c r="H27" i="28"/>
  <c r="O27" i="27"/>
  <c r="P350" i="23"/>
  <c r="L350" i="23"/>
  <c r="K350" i="23"/>
  <c r="K476" i="23" s="1"/>
  <c r="BO350" i="23"/>
  <c r="BF350" i="23"/>
  <c r="BK350" i="23"/>
  <c r="BC350" i="23"/>
  <c r="AW350" i="23"/>
  <c r="AY350" i="23"/>
  <c r="H27" i="27"/>
  <c r="N350" i="23"/>
  <c r="O49" i="13"/>
  <c r="BR411" i="23"/>
  <c r="O37" i="13"/>
  <c r="K432" i="23"/>
  <c r="K426" i="23"/>
  <c r="G81" i="23" l="1"/>
  <c r="L33" i="18" s="1"/>
  <c r="K33" i="18"/>
  <c r="AH491" i="23"/>
  <c r="AD487" i="23"/>
  <c r="BD457" i="23"/>
  <c r="AS498" i="23"/>
  <c r="AQ445" i="23"/>
  <c r="R486" i="23"/>
  <c r="AD462" i="23"/>
  <c r="AJ462" i="23"/>
  <c r="AR431" i="23"/>
  <c r="BI479" i="23"/>
  <c r="R461" i="23"/>
  <c r="BE512" i="23"/>
  <c r="AE527" i="23"/>
  <c r="BL456" i="23"/>
  <c r="BD530" i="23"/>
  <c r="AR444" i="23"/>
  <c r="P479" i="23"/>
  <c r="AT429" i="23"/>
  <c r="U464" i="23"/>
  <c r="BL442" i="23"/>
  <c r="BM442" i="23"/>
  <c r="AS460" i="23"/>
  <c r="BM416" i="23"/>
  <c r="AQ449" i="23"/>
  <c r="AZ514" i="23"/>
  <c r="BA523" i="23"/>
  <c r="BD444" i="23"/>
  <c r="T514" i="23"/>
  <c r="AK491" i="23"/>
  <c r="AY421" i="23"/>
  <c r="BP464" i="23"/>
  <c r="AB445" i="23"/>
  <c r="AK508" i="23"/>
  <c r="V482" i="23"/>
  <c r="AM514" i="23"/>
  <c r="Z503" i="23"/>
  <c r="V420" i="23"/>
  <c r="AB483" i="23"/>
  <c r="AZ424" i="23"/>
  <c r="AL479" i="23"/>
  <c r="BA502" i="23"/>
  <c r="BI490" i="23"/>
  <c r="U526" i="23"/>
  <c r="BC452" i="23"/>
  <c r="AA440" i="23"/>
  <c r="AR460" i="23"/>
  <c r="AF494" i="23"/>
  <c r="BR428" i="23"/>
  <c r="AG465" i="23"/>
  <c r="BO465" i="23"/>
  <c r="BN517" i="23"/>
  <c r="AR479" i="23"/>
  <c r="Q502" i="23"/>
  <c r="U431" i="23"/>
  <c r="AC486" i="23"/>
  <c r="S525" i="23"/>
  <c r="BH527" i="23"/>
  <c r="S439" i="23"/>
  <c r="AY440" i="23"/>
  <c r="P528" i="23"/>
  <c r="AX462" i="23"/>
  <c r="BC520" i="23"/>
  <c r="AY427" i="23"/>
  <c r="AS524" i="23"/>
  <c r="AM462" i="23"/>
  <c r="AP525" i="23"/>
  <c r="BG435" i="23"/>
  <c r="AD509" i="23"/>
  <c r="AF450" i="23"/>
  <c r="AZ442" i="23"/>
  <c r="S514" i="23"/>
  <c r="S507" i="23"/>
  <c r="AF441" i="23"/>
  <c r="S495" i="23"/>
  <c r="T505" i="23"/>
  <c r="AE513" i="23"/>
  <c r="BB428" i="23"/>
  <c r="AZ449" i="23"/>
  <c r="AV452" i="23"/>
  <c r="BE523" i="23"/>
  <c r="Y462" i="23"/>
  <c r="Q515" i="23"/>
  <c r="AK502" i="23"/>
  <c r="BL503" i="23"/>
  <c r="BF503" i="23"/>
  <c r="AR516" i="23"/>
  <c r="AC446" i="23"/>
  <c r="BI432" i="23"/>
  <c r="AP450" i="23"/>
  <c r="BI487" i="23"/>
  <c r="AF442" i="23"/>
  <c r="BQ460" i="23"/>
  <c r="S530" i="23"/>
  <c r="AN479" i="23"/>
  <c r="AK500" i="23"/>
  <c r="BC484" i="23"/>
  <c r="AT524" i="23"/>
  <c r="AG512" i="23"/>
  <c r="BQ463" i="23"/>
  <c r="BQ421" i="23"/>
  <c r="BM451" i="23"/>
  <c r="Y524" i="23"/>
  <c r="AH462" i="23"/>
  <c r="AB437" i="23"/>
  <c r="AF452" i="23"/>
  <c r="AB513" i="23"/>
  <c r="AF432" i="23"/>
  <c r="AQ428" i="23"/>
  <c r="V442" i="23"/>
  <c r="BD516" i="23"/>
  <c r="T512" i="23"/>
  <c r="AN494" i="23"/>
  <c r="BJ444" i="23"/>
  <c r="AQ432" i="23"/>
  <c r="AS428" i="23"/>
  <c r="BP498" i="23"/>
  <c r="L461" i="23"/>
  <c r="AC479" i="23"/>
  <c r="BR480" i="23"/>
  <c r="AC482" i="23"/>
  <c r="AD508" i="23"/>
  <c r="AA494" i="23"/>
  <c r="BL514" i="23"/>
  <c r="BI451" i="23"/>
  <c r="V490" i="23"/>
  <c r="AZ517" i="23"/>
  <c r="AW507" i="23"/>
  <c r="AK503" i="23"/>
  <c r="AQ503" i="23"/>
  <c r="BJ503" i="23"/>
  <c r="BN457" i="23"/>
  <c r="BN505" i="23"/>
  <c r="BI496" i="23"/>
  <c r="BO457" i="23"/>
  <c r="AC449" i="23"/>
  <c r="Y515" i="23"/>
  <c r="AT452" i="23"/>
  <c r="X453" i="23"/>
  <c r="AX449" i="23"/>
  <c r="BJ439" i="23"/>
  <c r="BO480" i="23"/>
  <c r="AL527" i="23"/>
  <c r="P504" i="23"/>
  <c r="BM526" i="23"/>
  <c r="AY452" i="23"/>
  <c r="AA491" i="23"/>
  <c r="P495" i="23"/>
  <c r="O31" i="13"/>
  <c r="S58" i="13"/>
  <c r="AX433" i="23"/>
  <c r="BJ464" i="23"/>
  <c r="BJ481" i="23"/>
  <c r="BE480" i="23"/>
  <c r="AH476" i="23"/>
  <c r="AO479" i="23"/>
  <c r="P75" i="13"/>
  <c r="AQ481" i="23"/>
  <c r="AF480" i="23"/>
  <c r="AK530" i="23"/>
  <c r="AR428" i="23"/>
  <c r="BN430" i="23"/>
  <c r="AV451" i="23"/>
  <c r="BB471" i="23"/>
  <c r="AR471" i="23"/>
  <c r="S471" i="23"/>
  <c r="AE476" i="23"/>
  <c r="P480" i="23"/>
  <c r="AA424" i="23"/>
  <c r="AE502" i="23"/>
  <c r="Z492" i="23"/>
  <c r="AL530" i="23"/>
  <c r="BM502" i="23"/>
  <c r="BN467" i="23"/>
  <c r="BR495" i="23"/>
  <c r="T530" i="23"/>
  <c r="BI498" i="23"/>
  <c r="AT510" i="23"/>
  <c r="AC508" i="23"/>
  <c r="BC462" i="23"/>
  <c r="BM503" i="23"/>
  <c r="BB519" i="23"/>
  <c r="BF494" i="23"/>
  <c r="AC483" i="23"/>
  <c r="AZ495" i="23"/>
  <c r="AO505" i="23"/>
  <c r="R504" i="23"/>
  <c r="AV502" i="23"/>
  <c r="BQ510" i="23"/>
  <c r="AE504" i="23"/>
  <c r="BI494" i="23"/>
  <c r="BK484" i="23"/>
  <c r="BO490" i="23"/>
  <c r="AP526" i="23"/>
  <c r="AH492" i="23"/>
  <c r="AT519" i="23"/>
  <c r="P490" i="23"/>
  <c r="AR430" i="23"/>
  <c r="AB480" i="23"/>
  <c r="AS476" i="23"/>
  <c r="S437" i="23"/>
  <c r="AK510" i="23"/>
  <c r="BI492" i="23"/>
  <c r="L437" i="23"/>
  <c r="BJ457" i="23"/>
  <c r="AD435" i="23"/>
  <c r="Y492" i="23"/>
  <c r="BA512" i="23"/>
  <c r="AZ525" i="23"/>
  <c r="AE519" i="23"/>
  <c r="AL502" i="23"/>
  <c r="AZ507" i="23"/>
  <c r="AR524" i="23"/>
  <c r="AA505" i="23"/>
  <c r="BM513" i="23"/>
  <c r="S520" i="23"/>
  <c r="BC492" i="23"/>
  <c r="AY492" i="23"/>
  <c r="BL492" i="23"/>
  <c r="AG516" i="23"/>
  <c r="AY514" i="23"/>
  <c r="BA514" i="23"/>
  <c r="AQ490" i="23"/>
  <c r="P526" i="23"/>
  <c r="BF446" i="23"/>
  <c r="AW505" i="23"/>
  <c r="AS510" i="23"/>
  <c r="BM435" i="23"/>
  <c r="BC494" i="23"/>
  <c r="AP512" i="23"/>
  <c r="BQ461" i="23"/>
  <c r="V526" i="23"/>
  <c r="AT520" i="23"/>
  <c r="AZ527" i="23"/>
  <c r="AD523" i="23"/>
  <c r="V444" i="23"/>
  <c r="R507" i="23"/>
  <c r="AM507" i="23"/>
  <c r="Z507" i="23"/>
  <c r="T461" i="23"/>
  <c r="X507" i="23"/>
  <c r="Z495" i="23"/>
  <c r="AB432" i="23"/>
  <c r="AP428" i="23"/>
  <c r="R491" i="23"/>
  <c r="AW498" i="23"/>
  <c r="BA526" i="23"/>
  <c r="AZ528" i="23"/>
  <c r="BK515" i="23"/>
  <c r="AN524" i="23"/>
  <c r="V509" i="23"/>
  <c r="AK487" i="23"/>
  <c r="AD491" i="23"/>
  <c r="AP508" i="23"/>
  <c r="AW510" i="23"/>
  <c r="R65" i="13"/>
  <c r="AB456" i="23"/>
  <c r="BB479" i="23"/>
  <c r="BG494" i="23"/>
  <c r="AU494" i="23"/>
  <c r="BC427" i="23"/>
  <c r="AQ527" i="23"/>
  <c r="BP514" i="23"/>
  <c r="Z452" i="23"/>
  <c r="BD517" i="23"/>
  <c r="BF462" i="23"/>
  <c r="AQ450" i="23"/>
  <c r="BL491" i="23"/>
  <c r="AB430" i="23"/>
  <c r="AD450" i="23"/>
  <c r="AC510" i="23"/>
  <c r="Z471" i="23"/>
  <c r="W19" i="13" s="1"/>
  <c r="AV432" i="23"/>
  <c r="Q62" i="13"/>
  <c r="BR515" i="23"/>
  <c r="BK486" i="23"/>
  <c r="AH514" i="23"/>
  <c r="BL490" i="23"/>
  <c r="AL514" i="23"/>
  <c r="X62" i="13" s="1"/>
  <c r="AV512" i="23"/>
  <c r="AV516" i="23"/>
  <c r="AC519" i="23"/>
  <c r="AL523" i="23"/>
  <c r="AQ523" i="23"/>
  <c r="V525" i="23"/>
  <c r="BL527" i="23"/>
  <c r="BE440" i="23"/>
  <c r="AP503" i="23"/>
  <c r="AR503" i="23"/>
  <c r="AR498" i="23"/>
  <c r="BB526" i="23"/>
  <c r="AT513" i="23"/>
  <c r="BF505" i="23"/>
  <c r="BB513" i="23"/>
  <c r="R505" i="23"/>
  <c r="BE500" i="23"/>
  <c r="AG447" i="23"/>
  <c r="AQ516" i="23"/>
  <c r="AR510" i="23"/>
  <c r="AX507" i="23"/>
  <c r="BN462" i="23"/>
  <c r="AG483" i="23"/>
  <c r="R495" i="23"/>
  <c r="Z428" i="23"/>
  <c r="AX416" i="23"/>
  <c r="AD516" i="23"/>
  <c r="S465" i="23"/>
  <c r="BA516" i="23"/>
  <c r="AB520" i="23"/>
  <c r="AX424" i="23"/>
  <c r="BM495" i="23"/>
  <c r="BF495" i="23"/>
  <c r="BM428" i="23"/>
  <c r="BK504" i="23"/>
  <c r="AO524" i="23"/>
  <c r="BP461" i="23"/>
  <c r="V492" i="23"/>
  <c r="AH526" i="23"/>
  <c r="AP519" i="23"/>
  <c r="AU517" i="23"/>
  <c r="BE519" i="23"/>
  <c r="BI530" i="23"/>
  <c r="BQ467" i="23"/>
  <c r="BB508" i="23"/>
  <c r="AB523" i="23"/>
  <c r="BF512" i="23"/>
  <c r="Q493" i="23"/>
  <c r="AK432" i="23"/>
  <c r="AS505" i="23"/>
  <c r="AT500" i="23"/>
  <c r="BQ508" i="23"/>
  <c r="BK446" i="23"/>
  <c r="X457" i="23"/>
  <c r="R44" i="13"/>
  <c r="BJ432" i="23"/>
  <c r="AX465" i="23"/>
  <c r="L465" i="23"/>
  <c r="AP479" i="23"/>
  <c r="AV479" i="23"/>
  <c r="AQ480" i="23"/>
  <c r="BF481" i="23"/>
  <c r="W500" i="23"/>
  <c r="BL423" i="23"/>
  <c r="AG525" i="23"/>
  <c r="R462" i="23"/>
  <c r="S446" i="23"/>
  <c r="AX495" i="23"/>
  <c r="BL432" i="23"/>
  <c r="AZ461" i="23"/>
  <c r="AU454" i="23"/>
  <c r="AS467" i="23"/>
  <c r="AF476" i="23"/>
  <c r="Z476" i="23"/>
  <c r="BM473" i="23"/>
  <c r="O57" i="13"/>
  <c r="BI510" i="23"/>
  <c r="O75" i="13"/>
  <c r="O61" i="13"/>
  <c r="Z424" i="23"/>
  <c r="O55" i="13"/>
  <c r="AJ457" i="23"/>
  <c r="T58" i="13"/>
  <c r="BA477" i="23"/>
  <c r="AR482" i="23"/>
  <c r="AK479" i="23"/>
  <c r="R479" i="23"/>
  <c r="AA481" i="23"/>
  <c r="BI528" i="23"/>
  <c r="AO492" i="23"/>
  <c r="AG526" i="23"/>
  <c r="R523" i="23"/>
  <c r="V71" i="13" s="1"/>
  <c r="AZ503" i="23"/>
  <c r="AR464" i="23"/>
  <c r="AA509" i="23"/>
  <c r="Q450" i="23"/>
  <c r="AS495" i="23"/>
  <c r="BH514" i="23"/>
  <c r="R526" i="23"/>
  <c r="R492" i="23"/>
  <c r="AM520" i="23"/>
  <c r="AP520" i="23"/>
  <c r="AM519" i="23"/>
  <c r="BE515" i="23"/>
  <c r="Q527" i="23"/>
  <c r="V75" i="13" s="1"/>
  <c r="U503" i="23"/>
  <c r="BN490" i="23"/>
  <c r="S513" i="23"/>
  <c r="AL513" i="23"/>
  <c r="BW477" i="23"/>
  <c r="BL510" i="23"/>
  <c r="AT494" i="23"/>
  <c r="W477" i="23"/>
  <c r="BH477" i="23"/>
  <c r="R43" i="13"/>
  <c r="BH420" i="23"/>
  <c r="X429" i="23"/>
  <c r="AJ452" i="23"/>
  <c r="T30" i="13"/>
  <c r="BR479" i="23"/>
  <c r="BI482" i="23"/>
  <c r="Y481" i="23"/>
  <c r="BM437" i="23"/>
  <c r="AC490" i="23"/>
  <c r="AY528" i="23"/>
  <c r="AK490" i="23"/>
  <c r="BK519" i="23"/>
  <c r="R515" i="23"/>
  <c r="V63" i="13" s="1"/>
  <c r="AP467" i="23"/>
  <c r="BR504" i="23"/>
  <c r="BN526" i="23"/>
  <c r="BN514" i="23"/>
  <c r="BE483" i="23"/>
  <c r="Y31" i="13" s="1"/>
  <c r="AI494" i="23"/>
  <c r="AC500" i="23"/>
  <c r="S490" i="23"/>
  <c r="BM524" i="23"/>
  <c r="AS520" i="23"/>
  <c r="Y526" i="23"/>
  <c r="AK526" i="23"/>
  <c r="AU460" i="23"/>
  <c r="Q464" i="23"/>
  <c r="BP530" i="23"/>
  <c r="Z467" i="23"/>
  <c r="BH503" i="23"/>
  <c r="BC491" i="23"/>
  <c r="K446" i="23"/>
  <c r="AU432" i="23"/>
  <c r="AL508" i="23"/>
  <c r="Z494" i="23"/>
  <c r="AU477" i="23"/>
  <c r="AX439" i="23"/>
  <c r="BJ467" i="23"/>
  <c r="P440" i="23"/>
  <c r="R71" i="13"/>
  <c r="BK479" i="23"/>
  <c r="AX477" i="23"/>
  <c r="AZ482" i="23"/>
  <c r="AE477" i="23"/>
  <c r="V500" i="23"/>
  <c r="AQ494" i="23"/>
  <c r="AE465" i="23"/>
  <c r="AS508" i="23"/>
  <c r="AT465" i="23"/>
  <c r="AO440" i="23"/>
  <c r="BC528" i="23"/>
  <c r="AO424" i="23"/>
  <c r="BK494" i="23"/>
  <c r="AE494" i="23"/>
  <c r="O63" i="13"/>
  <c r="AM418" i="23"/>
  <c r="AM481" i="23"/>
  <c r="BH453" i="23"/>
  <c r="BH516" i="23"/>
  <c r="BP453" i="23"/>
  <c r="BP516" i="23"/>
  <c r="AZ520" i="23"/>
  <c r="AZ457" i="23"/>
  <c r="BM453" i="23"/>
  <c r="BM516" i="23"/>
  <c r="Z449" i="23"/>
  <c r="Z512" i="23"/>
  <c r="U428" i="23"/>
  <c r="U491" i="23"/>
  <c r="AT449" i="23"/>
  <c r="AT512" i="23"/>
  <c r="BA446" i="23"/>
  <c r="BA509" i="23"/>
  <c r="T428" i="23"/>
  <c r="T491" i="23"/>
  <c r="BK487" i="23"/>
  <c r="BK424" i="23"/>
  <c r="BB446" i="23"/>
  <c r="BB509" i="23"/>
  <c r="BL445" i="23"/>
  <c r="BL508" i="23"/>
  <c r="BA431" i="23"/>
  <c r="BA494" i="23"/>
  <c r="AD431" i="23"/>
  <c r="AD494" i="23"/>
  <c r="AC514" i="23"/>
  <c r="AC451" i="23"/>
  <c r="BM462" i="23"/>
  <c r="BM525" i="23"/>
  <c r="T463" i="23"/>
  <c r="T526" i="23"/>
  <c r="BK420" i="23"/>
  <c r="BK483" i="23"/>
  <c r="Z31" i="13" s="1"/>
  <c r="BD435" i="23"/>
  <c r="BD498" i="23"/>
  <c r="Y453" i="23"/>
  <c r="Y516" i="23"/>
  <c r="AJ498" i="23"/>
  <c r="AJ435" i="23"/>
  <c r="AF462" i="23"/>
  <c r="AF525" i="23"/>
  <c r="AN420" i="23"/>
  <c r="AN483" i="23"/>
  <c r="AW461" i="23"/>
  <c r="AW524" i="23"/>
  <c r="Y72" i="13" s="1"/>
  <c r="O43" i="13"/>
  <c r="P30" i="13"/>
  <c r="W421" i="23"/>
  <c r="AN471" i="23"/>
  <c r="T480" i="23"/>
  <c r="AO508" i="23"/>
  <c r="U429" i="23"/>
  <c r="AA519" i="23"/>
  <c r="BA515" i="23"/>
  <c r="BB512" i="23"/>
  <c r="AS512" i="23"/>
  <c r="AN495" i="23"/>
  <c r="BR507" i="23"/>
  <c r="BR444" i="23"/>
  <c r="AD520" i="23"/>
  <c r="AD457" i="23"/>
  <c r="U437" i="23"/>
  <c r="U500" i="23"/>
  <c r="P408" i="23"/>
  <c r="P471" i="23"/>
  <c r="T43" i="13"/>
  <c r="O48" i="13"/>
  <c r="P62" i="13"/>
  <c r="R78" i="13"/>
  <c r="R63" i="13"/>
  <c r="P71" i="13"/>
  <c r="AR476" i="23"/>
  <c r="AA479" i="23"/>
  <c r="AD482" i="23"/>
  <c r="BL515" i="23"/>
  <c r="AH449" i="23"/>
  <c r="BE490" i="23"/>
  <c r="AW512" i="23"/>
  <c r="AC452" i="23"/>
  <c r="Y503" i="23"/>
  <c r="AB446" i="23"/>
  <c r="BA513" i="23"/>
  <c r="BH528" i="23"/>
  <c r="BA492" i="23"/>
  <c r="AA465" i="23"/>
  <c r="AW525" i="23"/>
  <c r="AR528" i="23"/>
  <c r="P449" i="23"/>
  <c r="AN449" i="23"/>
  <c r="BN444" i="23"/>
  <c r="BP513" i="23"/>
  <c r="Q442" i="23"/>
  <c r="U495" i="23"/>
  <c r="AR525" i="23"/>
  <c r="U424" i="23"/>
  <c r="U487" i="23"/>
  <c r="BC437" i="23"/>
  <c r="BC500" i="23"/>
  <c r="AC453" i="23"/>
  <c r="AC516" i="23"/>
  <c r="BQ516" i="23"/>
  <c r="BQ453" i="23"/>
  <c r="AQ424" i="23"/>
  <c r="AQ487" i="23"/>
  <c r="BA507" i="23"/>
  <c r="BA444" i="23"/>
  <c r="BJ508" i="23"/>
  <c r="BJ445" i="23"/>
  <c r="AY495" i="23"/>
  <c r="AY432" i="23"/>
  <c r="Z498" i="23"/>
  <c r="P46" i="13"/>
  <c r="AK431" i="23"/>
  <c r="AK494" i="23"/>
  <c r="T445" i="23"/>
  <c r="T508" i="23"/>
  <c r="AM449" i="23"/>
  <c r="AM512" i="23"/>
  <c r="AA435" i="23"/>
  <c r="AA498" i="23"/>
  <c r="AT445" i="23"/>
  <c r="AT508" i="23"/>
  <c r="AK460" i="23"/>
  <c r="AK523" i="23"/>
  <c r="AY416" i="23"/>
  <c r="AY479" i="23"/>
  <c r="AB449" i="23"/>
  <c r="AB512" i="23"/>
  <c r="O428" i="23"/>
  <c r="O39" i="13"/>
  <c r="AG445" i="23"/>
  <c r="AG508" i="23"/>
  <c r="AO507" i="23"/>
  <c r="AO444" i="23"/>
  <c r="Y447" i="23"/>
  <c r="Y510" i="23"/>
  <c r="BL463" i="23"/>
  <c r="BL526" i="23"/>
  <c r="BB525" i="23"/>
  <c r="BB462" i="23"/>
  <c r="P519" i="23"/>
  <c r="V67" i="13" s="1"/>
  <c r="O67" i="13"/>
  <c r="AH440" i="23"/>
  <c r="AH503" i="23"/>
  <c r="AJ460" i="23"/>
  <c r="T479" i="23"/>
  <c r="BQ432" i="23"/>
  <c r="AY442" i="23"/>
  <c r="AH516" i="23"/>
  <c r="BF461" i="23"/>
  <c r="BF487" i="23"/>
  <c r="BF424" i="23"/>
  <c r="BI457" i="23"/>
  <c r="BI520" i="23"/>
  <c r="Q512" i="23"/>
  <c r="Q449" i="23"/>
  <c r="BN416" i="23"/>
  <c r="BN479" i="23"/>
  <c r="AD437" i="23"/>
  <c r="AD500" i="23"/>
  <c r="AZ437" i="23"/>
  <c r="AZ500" i="23"/>
  <c r="AZ423" i="23"/>
  <c r="AZ486" i="23"/>
  <c r="AG423" i="23"/>
  <c r="AG486" i="23"/>
  <c r="AW530" i="23"/>
  <c r="AW467" i="23"/>
  <c r="AM440" i="23"/>
  <c r="AM503" i="23"/>
  <c r="T437" i="23"/>
  <c r="T500" i="23"/>
  <c r="BR490" i="23"/>
  <c r="BR427" i="23"/>
  <c r="BH450" i="23"/>
  <c r="S43" i="13"/>
  <c r="R42" i="13"/>
  <c r="P462" i="23"/>
  <c r="AE479" i="23"/>
  <c r="S27" i="13"/>
  <c r="BJ515" i="23"/>
  <c r="W508" i="23"/>
  <c r="AE512" i="23"/>
  <c r="AM435" i="23"/>
  <c r="AO423" i="23"/>
  <c r="Y520" i="23"/>
  <c r="BO429" i="23"/>
  <c r="AK461" i="23"/>
  <c r="U420" i="23"/>
  <c r="AK513" i="23"/>
  <c r="X61" i="13" s="1"/>
  <c r="AL495" i="23"/>
  <c r="AF424" i="23"/>
  <c r="AG524" i="23"/>
  <c r="V514" i="23"/>
  <c r="Y460" i="23"/>
  <c r="BN528" i="23"/>
  <c r="Q424" i="23"/>
  <c r="V487" i="23"/>
  <c r="AO453" i="23"/>
  <c r="AO516" i="23"/>
  <c r="BR461" i="23"/>
  <c r="BR524" i="23"/>
  <c r="AO465" i="23"/>
  <c r="AO528" i="23"/>
  <c r="CB477" i="23"/>
  <c r="BT477" i="23"/>
  <c r="BY477" i="23"/>
  <c r="X477" i="23"/>
  <c r="T477" i="23"/>
  <c r="BP477" i="23"/>
  <c r="AP477" i="23"/>
  <c r="AT477" i="23"/>
  <c r="BU477" i="23"/>
  <c r="CD477" i="23"/>
  <c r="CC477" i="23"/>
  <c r="P477" i="23"/>
  <c r="BJ477" i="23"/>
  <c r="BS477" i="23"/>
  <c r="BZ477" i="23"/>
  <c r="BX477" i="23"/>
  <c r="T48" i="13"/>
  <c r="AJ477" i="23"/>
  <c r="AV428" i="23"/>
  <c r="L430" i="23"/>
  <c r="L450" i="23"/>
  <c r="AX427" i="23"/>
  <c r="BG477" i="23"/>
  <c r="BN480" i="23"/>
  <c r="AQ479" i="23"/>
  <c r="Q73" i="13"/>
  <c r="U479" i="23"/>
  <c r="AD441" i="23"/>
  <c r="BC508" i="23"/>
  <c r="BA504" i="23"/>
  <c r="Q435" i="23"/>
  <c r="Q486" i="23"/>
  <c r="BL525" i="23"/>
  <c r="U525" i="23"/>
  <c r="BC527" i="23"/>
  <c r="U507" i="23"/>
  <c r="BQ507" i="23"/>
  <c r="AN525" i="23"/>
  <c r="BG495" i="23"/>
  <c r="BC505" i="23"/>
  <c r="BB493" i="23"/>
  <c r="AV528" i="23"/>
  <c r="BD528" i="23"/>
  <c r="AS484" i="23"/>
  <c r="AA484" i="23"/>
  <c r="AL486" i="23"/>
  <c r="Z526" i="23"/>
  <c r="Q517" i="23"/>
  <c r="V65" i="13" s="1"/>
  <c r="AS503" i="23"/>
  <c r="V503" i="23"/>
  <c r="AR515" i="23"/>
  <c r="X63" i="13" s="1"/>
  <c r="T507" i="23"/>
  <c r="T513" i="23"/>
  <c r="BF513" i="23"/>
  <c r="AY487" i="23"/>
  <c r="BR503" i="23"/>
  <c r="P40" i="13"/>
  <c r="Q510" i="23"/>
  <c r="AX486" i="23"/>
  <c r="J626" i="23"/>
  <c r="P31" i="16" s="1"/>
  <c r="AA61" i="13"/>
  <c r="AA23" i="13"/>
  <c r="AV477" i="23"/>
  <c r="O58" i="13"/>
  <c r="W429" i="23"/>
  <c r="AU421" i="23"/>
  <c r="BD481" i="23"/>
  <c r="Z480" i="23"/>
  <c r="BD479" i="23"/>
  <c r="AW479" i="23"/>
  <c r="AT453" i="23"/>
  <c r="BH494" i="23"/>
  <c r="BE508" i="23"/>
  <c r="AA40" i="13"/>
  <c r="BD510" i="23"/>
  <c r="AH447" i="23"/>
  <c r="AH510" i="23"/>
  <c r="J625" i="23"/>
  <c r="J623" i="23"/>
  <c r="J31" i="16" s="1"/>
  <c r="J33" i="16" s="1"/>
  <c r="J624" i="23"/>
  <c r="L31" i="16" s="1"/>
  <c r="L33" i="16" s="1"/>
  <c r="J622" i="23"/>
  <c r="H31" i="16" s="1"/>
  <c r="H33" i="16" s="1"/>
  <c r="AX460" i="23"/>
  <c r="BM527" i="23"/>
  <c r="Z75" i="13" s="1"/>
  <c r="BK524" i="23"/>
  <c r="U528" i="23"/>
  <c r="AV527" i="23"/>
  <c r="BA530" i="23"/>
  <c r="AV503" i="23"/>
  <c r="BB461" i="23"/>
  <c r="V495" i="23"/>
  <c r="AZ508" i="23"/>
  <c r="O34" i="13"/>
  <c r="AF498" i="23"/>
  <c r="BC487" i="23"/>
  <c r="P486" i="23"/>
  <c r="AM432" i="23"/>
  <c r="L428" i="23"/>
  <c r="O27" i="13"/>
  <c r="Q46" i="13"/>
  <c r="O38" i="13"/>
  <c r="O71" i="13"/>
  <c r="O73" i="13"/>
  <c r="BL481" i="23"/>
  <c r="AQ482" i="23"/>
  <c r="AF479" i="23"/>
  <c r="Q51" i="13"/>
  <c r="Q471" i="23"/>
  <c r="V479" i="23"/>
  <c r="S480" i="23"/>
  <c r="AF481" i="23"/>
  <c r="AD490" i="23"/>
  <c r="W498" i="23"/>
  <c r="Y490" i="23"/>
  <c r="BE528" i="23"/>
  <c r="AW520" i="23"/>
  <c r="AY520" i="23"/>
  <c r="AE462" i="23"/>
  <c r="AR530" i="23"/>
  <c r="BR512" i="23"/>
  <c r="BE495" i="23"/>
  <c r="AN491" i="23"/>
  <c r="X39" i="13" s="1"/>
  <c r="AW491" i="23"/>
  <c r="AA513" i="23"/>
  <c r="Y495" i="23"/>
  <c r="AM505" i="23"/>
  <c r="AE490" i="23"/>
  <c r="AE516" i="23"/>
  <c r="AL512" i="23"/>
  <c r="AL490" i="23"/>
  <c r="Y528" i="23"/>
  <c r="U524" i="23"/>
  <c r="P509" i="23"/>
  <c r="AC495" i="23"/>
  <c r="AE491" i="23"/>
  <c r="S505" i="23"/>
  <c r="AJ524" i="23"/>
  <c r="BM508" i="23"/>
  <c r="BH498" i="23"/>
  <c r="BQ437" i="23"/>
  <c r="BQ500" i="23"/>
  <c r="Y479" i="23"/>
  <c r="Q508" i="23"/>
  <c r="BA508" i="23"/>
  <c r="AJ467" i="23"/>
  <c r="R46" i="13"/>
  <c r="O42" i="13"/>
  <c r="X462" i="23"/>
  <c r="R30" i="13"/>
  <c r="AZ479" i="23"/>
  <c r="BQ480" i="23"/>
  <c r="Q38" i="13"/>
  <c r="P73" i="13"/>
  <c r="AS480" i="23"/>
  <c r="BO498" i="23"/>
  <c r="BL461" i="23"/>
  <c r="Z453" i="23"/>
  <c r="AY461" i="23"/>
  <c r="U520" i="23"/>
  <c r="AS516" i="23"/>
  <c r="AH494" i="23"/>
  <c r="AA77" i="13"/>
  <c r="AS481" i="23"/>
  <c r="BM471" i="23"/>
  <c r="BI480" i="23"/>
  <c r="BR472" i="23"/>
  <c r="BK480" i="23"/>
  <c r="AK481" i="23"/>
  <c r="AO408" i="23"/>
  <c r="V481" i="23"/>
  <c r="AG481" i="23"/>
  <c r="U481" i="23"/>
  <c r="Z524" i="23"/>
  <c r="AL424" i="23"/>
  <c r="AW504" i="23"/>
  <c r="AP516" i="23"/>
  <c r="AL481" i="23"/>
  <c r="AR481" i="23"/>
  <c r="BL480" i="23"/>
  <c r="BB481" i="23"/>
  <c r="AV480" i="23"/>
  <c r="BA471" i="23"/>
  <c r="Z481" i="23"/>
  <c r="AD461" i="23"/>
  <c r="S487" i="23"/>
  <c r="AC520" i="23"/>
  <c r="AI508" i="23"/>
  <c r="BA487" i="23"/>
  <c r="AA32" i="13"/>
  <c r="BC481" i="23"/>
  <c r="BP480" i="23"/>
  <c r="AA480" i="23"/>
  <c r="AZ481" i="23"/>
  <c r="AW480" i="23"/>
  <c r="AZ480" i="23"/>
  <c r="BK481" i="23"/>
  <c r="BI481" i="23"/>
  <c r="AL480" i="23"/>
  <c r="BO487" i="23"/>
  <c r="BD449" i="23"/>
  <c r="AJ445" i="23"/>
  <c r="AU449" i="23"/>
  <c r="Q441" i="23"/>
  <c r="BC516" i="23"/>
  <c r="AG457" i="23"/>
  <c r="V516" i="23"/>
  <c r="BP508" i="23"/>
  <c r="Z528" i="23"/>
  <c r="AL516" i="23"/>
  <c r="U508" i="23"/>
  <c r="AU504" i="23"/>
  <c r="AK528" i="23"/>
  <c r="Q453" i="23"/>
  <c r="BP504" i="23"/>
  <c r="AW516" i="23"/>
  <c r="AM528" i="23"/>
  <c r="Q482" i="23"/>
  <c r="BM457" i="23"/>
  <c r="AO520" i="23"/>
  <c r="Y408" i="23"/>
  <c r="BD471" i="23"/>
  <c r="AH520" i="23"/>
  <c r="AM524" i="23"/>
  <c r="AU508" i="23"/>
  <c r="AB528" i="23"/>
  <c r="BB528" i="23"/>
  <c r="BH520" i="23"/>
  <c r="BQ520" i="23"/>
  <c r="BO512" i="23"/>
  <c r="AP524" i="23"/>
  <c r="P508" i="23"/>
  <c r="R487" i="23"/>
  <c r="BM487" i="23"/>
  <c r="V524" i="23"/>
  <c r="BK516" i="23"/>
  <c r="S516" i="23"/>
  <c r="BL520" i="23"/>
  <c r="AL524" i="23"/>
  <c r="AQ524" i="23"/>
  <c r="AH487" i="23"/>
  <c r="W524" i="23"/>
  <c r="X445" i="23"/>
  <c r="BJ461" i="23"/>
  <c r="BE520" i="23"/>
  <c r="AN487" i="23"/>
  <c r="BD487" i="23"/>
  <c r="O72" i="13"/>
  <c r="R60" i="13"/>
  <c r="O60" i="13"/>
  <c r="R76" i="13"/>
  <c r="P56" i="13"/>
  <c r="BB473" i="23"/>
  <c r="BL500" i="23"/>
  <c r="Z48" i="13" s="1"/>
  <c r="Z508" i="23"/>
  <c r="AH528" i="23"/>
  <c r="BE516" i="23"/>
  <c r="AY512" i="23"/>
  <c r="AY516" i="23"/>
  <c r="BC512" i="23"/>
  <c r="AT507" i="23"/>
  <c r="O52" i="13"/>
  <c r="T56" i="13"/>
  <c r="S48" i="13"/>
  <c r="AE480" i="23"/>
  <c r="BL437" i="23"/>
  <c r="AW528" i="23"/>
  <c r="AY449" i="23"/>
  <c r="BR487" i="23"/>
  <c r="AI504" i="23"/>
  <c r="BK528" i="23"/>
  <c r="K472" i="23"/>
  <c r="P481" i="23"/>
  <c r="BH508" i="23"/>
  <c r="BJ487" i="23"/>
  <c r="AG408" i="23"/>
  <c r="AB481" i="23"/>
  <c r="AD528" i="23"/>
  <c r="S512" i="23"/>
  <c r="Y512" i="23"/>
  <c r="BO524" i="23"/>
  <c r="AE487" i="23"/>
  <c r="AV520" i="23"/>
  <c r="V528" i="23"/>
  <c r="AR487" i="23"/>
  <c r="BI508" i="23"/>
  <c r="S56" i="13"/>
  <c r="BM480" i="23"/>
  <c r="BA520" i="23"/>
  <c r="BK512" i="23"/>
  <c r="P487" i="23"/>
  <c r="BI445" i="23"/>
  <c r="AJ465" i="23"/>
  <c r="T72" i="13"/>
  <c r="AT480" i="23"/>
  <c r="BQ481" i="23"/>
  <c r="AH481" i="23"/>
  <c r="AQ504" i="23"/>
  <c r="AO504" i="23"/>
  <c r="BO516" i="23"/>
  <c r="U516" i="23"/>
  <c r="Q520" i="23"/>
  <c r="AX474" i="23"/>
  <c r="I64" i="19"/>
  <c r="AO476" i="23"/>
  <c r="AN476" i="23"/>
  <c r="K474" i="23"/>
  <c r="L17" i="18"/>
  <c r="J614" i="23"/>
  <c r="F25" i="16" s="1"/>
  <c r="F27" i="16" s="1"/>
  <c r="F112" i="20" s="1"/>
  <c r="F30" i="22" s="1"/>
  <c r="BC504" i="23"/>
  <c r="Y508" i="23"/>
  <c r="K473" i="23"/>
  <c r="AA73" i="13"/>
  <c r="Y476" i="23"/>
  <c r="BL471" i="23"/>
  <c r="BO471" i="23"/>
  <c r="N471" i="23"/>
  <c r="AY471" i="23"/>
  <c r="AQ471" i="23"/>
  <c r="AV471" i="23"/>
  <c r="AP471" i="23"/>
  <c r="AA19" i="13"/>
  <c r="BK471" i="23"/>
  <c r="U471" i="23"/>
  <c r="AT476" i="23"/>
  <c r="AR473" i="23"/>
  <c r="BP481" i="23"/>
  <c r="BE481" i="23"/>
  <c r="AX481" i="23"/>
  <c r="AC480" i="23"/>
  <c r="AE481" i="23"/>
  <c r="AZ496" i="23"/>
  <c r="AB496" i="23"/>
  <c r="U496" i="23"/>
  <c r="Z520" i="23"/>
  <c r="BP496" i="23"/>
  <c r="AY508" i="23"/>
  <c r="AY481" i="23"/>
  <c r="BA480" i="23"/>
  <c r="AO481" i="23"/>
  <c r="AK480" i="23"/>
  <c r="BN481" i="23"/>
  <c r="V480" i="23"/>
  <c r="Q481" i="23"/>
  <c r="Z496" i="23"/>
  <c r="AA516" i="23"/>
  <c r="AO496" i="23"/>
  <c r="AP480" i="23"/>
  <c r="AR480" i="23"/>
  <c r="BD480" i="23"/>
  <c r="BF480" i="23"/>
  <c r="R480" i="23"/>
  <c r="S481" i="23"/>
  <c r="AC481" i="23"/>
  <c r="AV496" i="23"/>
  <c r="BL496" i="23"/>
  <c r="AY500" i="23"/>
  <c r="N529" i="23"/>
  <c r="V77" i="13" s="1"/>
  <c r="V496" i="23"/>
  <c r="AY496" i="23"/>
  <c r="AA55" i="13"/>
  <c r="R445" i="23"/>
  <c r="R508" i="23"/>
  <c r="BD445" i="23"/>
  <c r="BD508" i="23"/>
  <c r="V445" i="23"/>
  <c r="V508" i="23"/>
  <c r="O53" i="13"/>
  <c r="AA34" i="13"/>
  <c r="AA27" i="13"/>
  <c r="BR471" i="23"/>
  <c r="AT471" i="23"/>
  <c r="AM471" i="23"/>
  <c r="AA72" i="13"/>
  <c r="AA21" i="13"/>
  <c r="AA45" i="13"/>
  <c r="BJ474" i="23"/>
  <c r="BC480" i="23"/>
  <c r="AO480" i="23"/>
  <c r="AP476" i="23"/>
  <c r="AN480" i="23"/>
  <c r="AH480" i="23"/>
  <c r="AQ476" i="23"/>
  <c r="AP481" i="23"/>
  <c r="AN481" i="23"/>
  <c r="AG480" i="23"/>
  <c r="AD481" i="23"/>
  <c r="AG496" i="23"/>
  <c r="O496" i="23"/>
  <c r="AC496" i="23"/>
  <c r="S496" i="23"/>
  <c r="AM516" i="23"/>
  <c r="R516" i="23"/>
  <c r="AK516" i="23"/>
  <c r="BC496" i="23"/>
  <c r="AM496" i="23"/>
  <c r="BA496" i="23"/>
  <c r="BR496" i="23"/>
  <c r="AN496" i="23"/>
  <c r="R496" i="23"/>
  <c r="Y496" i="23"/>
  <c r="N496" i="23"/>
  <c r="AE496" i="23"/>
  <c r="T496" i="23"/>
  <c r="BN496" i="23"/>
  <c r="AT487" i="23"/>
  <c r="AJ496" i="23"/>
  <c r="X496" i="23"/>
  <c r="X474" i="23"/>
  <c r="W453" i="23"/>
  <c r="BM481" i="23"/>
  <c r="Y480" i="23"/>
  <c r="AA476" i="23"/>
  <c r="BA481" i="23"/>
  <c r="AY480" i="23"/>
  <c r="AD476" i="23"/>
  <c r="BB480" i="23"/>
  <c r="U480" i="23"/>
  <c r="R481" i="23"/>
  <c r="N481" i="23"/>
  <c r="BO496" i="23"/>
  <c r="M496" i="23"/>
  <c r="BL516" i="23"/>
  <c r="AQ520" i="23"/>
  <c r="BP487" i="23"/>
  <c r="AW496" i="23"/>
  <c r="BK496" i="23"/>
  <c r="Q496" i="23"/>
  <c r="AD496" i="23"/>
  <c r="BH496" i="23"/>
  <c r="AA496" i="23"/>
  <c r="AT496" i="23"/>
  <c r="BE496" i="23"/>
  <c r="AC487" i="23"/>
  <c r="AN474" i="23"/>
  <c r="BO481" i="23"/>
  <c r="BR481" i="23"/>
  <c r="AT481" i="23"/>
  <c r="AM480" i="23"/>
  <c r="BH480" i="23"/>
  <c r="AV481" i="23"/>
  <c r="T481" i="23"/>
  <c r="BM496" i="23"/>
  <c r="AL496" i="23"/>
  <c r="AP496" i="23"/>
  <c r="BQ496" i="23"/>
  <c r="AS496" i="23"/>
  <c r="P496" i="23"/>
  <c r="N487" i="23"/>
  <c r="AH496" i="23"/>
  <c r="BD496" i="23"/>
  <c r="AK496" i="23"/>
  <c r="BI516" i="23"/>
  <c r="AR496" i="23"/>
  <c r="BB496" i="23"/>
  <c r="AF496" i="23"/>
  <c r="BF496" i="23"/>
  <c r="AD429" i="23"/>
  <c r="AD492" i="23"/>
  <c r="W40" i="13" s="1"/>
  <c r="K465" i="23"/>
  <c r="K528" i="23"/>
  <c r="K467" i="23"/>
  <c r="K530" i="23"/>
  <c r="W467" i="23"/>
  <c r="W530" i="23"/>
  <c r="W78" i="13" s="1"/>
  <c r="AB473" i="23"/>
  <c r="BK473" i="23"/>
  <c r="AW471" i="23"/>
  <c r="BQ471" i="23"/>
  <c r="AA408" i="23"/>
  <c r="X408" i="23"/>
  <c r="P37" i="13"/>
  <c r="O68" i="13"/>
  <c r="O78" i="13"/>
  <c r="G76" i="19"/>
  <c r="O76" i="13"/>
  <c r="AF408" i="23"/>
  <c r="O51" i="13"/>
  <c r="T53" i="13"/>
  <c r="W450" i="23"/>
  <c r="O47" i="13"/>
  <c r="AH408" i="23"/>
  <c r="S69" i="13"/>
  <c r="P36" i="13"/>
  <c r="P38" i="13"/>
  <c r="X439" i="23"/>
  <c r="T27" i="13"/>
  <c r="BJ471" i="23"/>
  <c r="Q72" i="13"/>
  <c r="AU420" i="23"/>
  <c r="AX412" i="23"/>
  <c r="AS471" i="23"/>
  <c r="BI471" i="23"/>
  <c r="R471" i="23"/>
  <c r="O77" i="13"/>
  <c r="S66" i="13"/>
  <c r="P64" i="13"/>
  <c r="AL471" i="23"/>
  <c r="W428" i="23"/>
  <c r="BG422" i="23"/>
  <c r="T66" i="13"/>
  <c r="BE471" i="23"/>
  <c r="AC408" i="23"/>
  <c r="T50" i="13"/>
  <c r="R50" i="13"/>
  <c r="O50" i="13"/>
  <c r="K412" i="23"/>
  <c r="Y45" i="13"/>
  <c r="R73" i="13"/>
  <c r="T65" i="13"/>
  <c r="P66" i="13"/>
  <c r="O25" i="13"/>
  <c r="O41" i="13"/>
  <c r="Z69" i="13"/>
  <c r="W430" i="23"/>
  <c r="L439" i="23"/>
  <c r="Q60" i="13"/>
  <c r="BJ412" i="23"/>
  <c r="Q71" i="13"/>
  <c r="BG451" i="23"/>
  <c r="AU429" i="23"/>
  <c r="O59" i="13"/>
  <c r="BG414" i="23"/>
  <c r="S31" i="13"/>
  <c r="BG420" i="23"/>
  <c r="X411" i="23"/>
  <c r="Q47" i="13"/>
  <c r="P68" i="13"/>
  <c r="V33" i="13"/>
  <c r="W33" i="13"/>
  <c r="T69" i="13"/>
  <c r="Q55" i="13"/>
  <c r="Q59" i="13"/>
  <c r="T75" i="13"/>
  <c r="AL457" i="23"/>
  <c r="Z39" i="13"/>
  <c r="P51" i="13"/>
  <c r="Q66" i="13"/>
  <c r="AI455" i="23"/>
  <c r="S51" i="13"/>
  <c r="S53" i="13"/>
  <c r="X45" i="13"/>
  <c r="R38" i="13"/>
  <c r="R55" i="13"/>
  <c r="J46" i="15"/>
  <c r="G27" i="15"/>
  <c r="G64" i="20" s="1"/>
  <c r="F46" i="15"/>
  <c r="G46" i="15"/>
  <c r="H42" i="15"/>
  <c r="AE408" i="23"/>
  <c r="J48" i="15"/>
  <c r="H48" i="15"/>
  <c r="I46" i="15"/>
  <c r="G48" i="15"/>
  <c r="I48" i="15"/>
  <c r="F48" i="15"/>
  <c r="H46" i="15"/>
  <c r="K46" i="15"/>
  <c r="X57" i="13"/>
  <c r="AW418" i="23"/>
  <c r="Q30" i="13"/>
  <c r="I27" i="15"/>
  <c r="I64" i="20" s="1"/>
  <c r="X487" i="23"/>
  <c r="X424" i="23"/>
  <c r="R33" i="13"/>
  <c r="K48" i="15"/>
  <c r="K45" i="15"/>
  <c r="S26" i="13"/>
  <c r="AU422" i="23"/>
  <c r="F45" i="15"/>
  <c r="H27" i="15"/>
  <c r="H64" i="20" s="1"/>
  <c r="F28" i="15"/>
  <c r="F65" i="20" s="1"/>
  <c r="BW472" i="23"/>
  <c r="BU472" i="23"/>
  <c r="BX472" i="23"/>
  <c r="CA472" i="23"/>
  <c r="BY472" i="23"/>
  <c r="BZ472" i="23"/>
  <c r="CC472" i="23"/>
  <c r="CB472" i="23"/>
  <c r="BT472" i="23"/>
  <c r="BS472" i="23"/>
  <c r="CD472" i="23"/>
  <c r="BV472" i="23"/>
  <c r="I29" i="15"/>
  <c r="I66" i="20" s="1"/>
  <c r="AA26" i="13"/>
  <c r="L496" i="23"/>
  <c r="CA504" i="23"/>
  <c r="BY504" i="23"/>
  <c r="BZ504" i="23"/>
  <c r="CC504" i="23"/>
  <c r="CB504" i="23"/>
  <c r="BT504" i="23"/>
  <c r="BS504" i="23"/>
  <c r="CD504" i="23"/>
  <c r="BV504" i="23"/>
  <c r="BW504" i="23"/>
  <c r="BU504" i="23"/>
  <c r="BX504" i="23"/>
  <c r="BE504" i="23"/>
  <c r="BO504" i="23"/>
  <c r="AM504" i="23"/>
  <c r="AC504" i="23"/>
  <c r="AA504" i="23"/>
  <c r="S504" i="23"/>
  <c r="AH504" i="23"/>
  <c r="AV504" i="23"/>
  <c r="AG504" i="23"/>
  <c r="Y504" i="23"/>
  <c r="O504" i="23"/>
  <c r="Z504" i="23"/>
  <c r="BD504" i="23"/>
  <c r="BQ504" i="23"/>
  <c r="AK504" i="23"/>
  <c r="N504" i="23"/>
  <c r="BL504" i="23"/>
  <c r="AY504" i="23"/>
  <c r="V504" i="23"/>
  <c r="BM504" i="23"/>
  <c r="AP504" i="23"/>
  <c r="BI504" i="23"/>
  <c r="AZ504" i="23"/>
  <c r="K505" i="23"/>
  <c r="CA505" i="23"/>
  <c r="BY505" i="23"/>
  <c r="BZ505" i="23"/>
  <c r="BW505" i="23"/>
  <c r="BU505" i="23"/>
  <c r="BX505" i="23"/>
  <c r="BS505" i="23"/>
  <c r="CD505" i="23"/>
  <c r="BV505" i="23"/>
  <c r="CC505" i="23"/>
  <c r="CB505" i="23"/>
  <c r="BT505" i="23"/>
  <c r="BS503" i="23"/>
  <c r="CD503" i="23"/>
  <c r="BV503" i="23"/>
  <c r="CC503" i="23"/>
  <c r="CB503" i="23"/>
  <c r="BT503" i="23"/>
  <c r="CA503" i="23"/>
  <c r="BY503" i="23"/>
  <c r="BZ503" i="23"/>
  <c r="BW503" i="23"/>
  <c r="BU503" i="23"/>
  <c r="BX503" i="23"/>
  <c r="AF503" i="23"/>
  <c r="N505" i="23"/>
  <c r="AV505" i="23"/>
  <c r="L504" i="23"/>
  <c r="X503" i="23"/>
  <c r="AJ503" i="23"/>
  <c r="K503" i="23"/>
  <c r="CA496" i="23"/>
  <c r="BY496" i="23"/>
  <c r="BZ496" i="23"/>
  <c r="CC496" i="23"/>
  <c r="CB496" i="23"/>
  <c r="BT496" i="23"/>
  <c r="BS496" i="23"/>
  <c r="CD496" i="23"/>
  <c r="BV496" i="23"/>
  <c r="BW496" i="23"/>
  <c r="BU496" i="23"/>
  <c r="BX496" i="23"/>
  <c r="BO503" i="23"/>
  <c r="AN503" i="23"/>
  <c r="BN503" i="23"/>
  <c r="Z505" i="23"/>
  <c r="W53" i="13" s="1"/>
  <c r="BH505" i="23"/>
  <c r="X47" i="13"/>
  <c r="W47" i="13"/>
  <c r="V47" i="13"/>
  <c r="F47" i="15"/>
  <c r="V58" i="13"/>
  <c r="I47" i="15"/>
  <c r="W36" i="13"/>
  <c r="N480" i="23"/>
  <c r="M480" i="23"/>
  <c r="Q480" i="23"/>
  <c r="W54" i="13"/>
  <c r="X54" i="13"/>
  <c r="V42" i="13"/>
  <c r="Z36" i="13"/>
  <c r="X36" i="13"/>
  <c r="F29" i="15"/>
  <c r="F66" i="20" s="1"/>
  <c r="F30" i="15"/>
  <c r="F67" i="20" s="1"/>
  <c r="H47" i="15"/>
  <c r="J29" i="15"/>
  <c r="J66" i="20" s="1"/>
  <c r="K30" i="15"/>
  <c r="K67" i="20" s="1"/>
  <c r="J30" i="15"/>
  <c r="J67" i="20" s="1"/>
  <c r="K28" i="15"/>
  <c r="K65" i="20" s="1"/>
  <c r="J28" i="15"/>
  <c r="J65" i="20" s="1"/>
  <c r="H28" i="15"/>
  <c r="H65" i="20" s="1"/>
  <c r="I28" i="15"/>
  <c r="I65" i="20" s="1"/>
  <c r="H29" i="15"/>
  <c r="H66" i="20" s="1"/>
  <c r="T70" i="13"/>
  <c r="W425" i="23"/>
  <c r="AI421" i="23"/>
  <c r="H30" i="15"/>
  <c r="H67" i="20" s="1"/>
  <c r="G28" i="15"/>
  <c r="G65" i="20" s="1"/>
  <c r="K29" i="15"/>
  <c r="K66" i="20" s="1"/>
  <c r="K47" i="15"/>
  <c r="I30" i="15"/>
  <c r="I67" i="20" s="1"/>
  <c r="G30" i="15"/>
  <c r="G67" i="20" s="1"/>
  <c r="G47" i="15"/>
  <c r="G29" i="15"/>
  <c r="G66" i="20" s="1"/>
  <c r="J47" i="15"/>
  <c r="X69" i="13"/>
  <c r="V45" i="13"/>
  <c r="W26" i="13"/>
  <c r="Z54" i="13"/>
  <c r="Z78" i="13"/>
  <c r="Z70" i="13"/>
  <c r="Y70" i="13"/>
  <c r="Z66" i="13"/>
  <c r="Y33" i="13"/>
  <c r="X65" i="13"/>
  <c r="X77" i="13"/>
  <c r="W59" i="13"/>
  <c r="Y49" i="13"/>
  <c r="Y37" i="13"/>
  <c r="W69" i="13"/>
  <c r="BG455" i="23"/>
  <c r="V59" i="13"/>
  <c r="X70" i="13"/>
  <c r="V69" i="13"/>
  <c r="V37" i="13"/>
  <c r="Y66" i="13"/>
  <c r="V36" i="13"/>
  <c r="V31" i="13"/>
  <c r="AI485" i="23"/>
  <c r="X33" i="13" s="1"/>
  <c r="P39" i="13"/>
  <c r="X491" i="23"/>
  <c r="AU505" i="23"/>
  <c r="W483" i="23"/>
  <c r="BG509" i="23"/>
  <c r="Z57" i="13" s="1"/>
  <c r="L514" i="23"/>
  <c r="T421" i="23"/>
  <c r="T484" i="23"/>
  <c r="AJ500" i="23"/>
  <c r="X48" i="13" s="1"/>
  <c r="BJ528" i="23"/>
  <c r="Q56" i="13"/>
  <c r="AN508" i="23"/>
  <c r="BJ504" i="23"/>
  <c r="X519" i="23"/>
  <c r="P459" i="23"/>
  <c r="P522" i="23"/>
  <c r="V70" i="13" s="1"/>
  <c r="AN421" i="23"/>
  <c r="AN484" i="23"/>
  <c r="AX514" i="23"/>
  <c r="X524" i="23"/>
  <c r="AN441" i="23"/>
  <c r="AN504" i="23"/>
  <c r="P48" i="13"/>
  <c r="X500" i="23"/>
  <c r="AX447" i="23"/>
  <c r="AX510" i="23"/>
  <c r="K43" i="15"/>
  <c r="BR429" i="23"/>
  <c r="BR492" i="23"/>
  <c r="P429" i="23"/>
  <c r="P492" i="23"/>
  <c r="AN429" i="23"/>
  <c r="AN492" i="23"/>
  <c r="K433" i="23"/>
  <c r="K496" i="23"/>
  <c r="W433" i="23"/>
  <c r="W496" i="23"/>
  <c r="AI433" i="23"/>
  <c r="AI496" i="23"/>
  <c r="AI467" i="23"/>
  <c r="AI530" i="23"/>
  <c r="BH430" i="23"/>
  <c r="BH493" i="23"/>
  <c r="S71" i="13"/>
  <c r="BO523" i="23"/>
  <c r="AS430" i="23"/>
  <c r="AS493" i="23"/>
  <c r="BM430" i="23"/>
  <c r="BM493" i="23"/>
  <c r="W463" i="23"/>
  <c r="W526" i="23"/>
  <c r="W465" i="23"/>
  <c r="W528" i="23"/>
  <c r="Y421" i="23"/>
  <c r="Y484" i="23"/>
  <c r="BP421" i="23"/>
  <c r="BP484" i="23"/>
  <c r="AI463" i="23"/>
  <c r="AI526" i="23"/>
  <c r="BG463" i="23"/>
  <c r="BG526" i="23"/>
  <c r="BG457" i="23"/>
  <c r="BG520" i="23"/>
  <c r="BG461" i="23"/>
  <c r="BG524" i="23"/>
  <c r="AG421" i="23"/>
  <c r="AG484" i="23"/>
  <c r="O421" i="23"/>
  <c r="O484" i="23"/>
  <c r="AK421" i="23"/>
  <c r="AK484" i="23"/>
  <c r="BG465" i="23"/>
  <c r="BG528" i="23"/>
  <c r="AH421" i="23"/>
  <c r="AH484" i="23"/>
  <c r="AP421" i="23"/>
  <c r="AP484" i="23"/>
  <c r="Z421" i="23"/>
  <c r="Z484" i="23"/>
  <c r="AU463" i="23"/>
  <c r="AU526" i="23"/>
  <c r="AU451" i="23"/>
  <c r="AU514" i="23"/>
  <c r="S421" i="23"/>
  <c r="S484" i="23"/>
  <c r="BH421" i="23"/>
  <c r="BH484" i="23"/>
  <c r="AU453" i="23"/>
  <c r="AU516" i="23"/>
  <c r="AU430" i="23"/>
  <c r="AU493" i="23"/>
  <c r="BG449" i="23"/>
  <c r="BG512" i="23"/>
  <c r="AI461" i="23"/>
  <c r="AI524" i="23"/>
  <c r="AI453" i="23"/>
  <c r="AI516" i="23"/>
  <c r="AI427" i="23"/>
  <c r="AI490" i="23"/>
  <c r="BG427" i="23"/>
  <c r="BG490" i="23"/>
  <c r="BG429" i="23"/>
  <c r="BG492" i="23"/>
  <c r="W462" i="23"/>
  <c r="W525" i="23"/>
  <c r="AU462" i="23"/>
  <c r="AU525" i="23"/>
  <c r="W456" i="23"/>
  <c r="W519" i="23"/>
  <c r="BG462" i="23"/>
  <c r="BG525" i="23"/>
  <c r="BG456" i="23"/>
  <c r="BG519" i="23"/>
  <c r="Z67" i="13" s="1"/>
  <c r="AU456" i="23"/>
  <c r="AU519" i="23"/>
  <c r="W452" i="23"/>
  <c r="W515" i="23"/>
  <c r="AU452" i="23"/>
  <c r="AU515" i="23"/>
  <c r="W464" i="23"/>
  <c r="W527" i="23"/>
  <c r="W75" i="13" s="1"/>
  <c r="AU464" i="23"/>
  <c r="AU527" i="23"/>
  <c r="BG460" i="23"/>
  <c r="BG523" i="23"/>
  <c r="Z71" i="13" s="1"/>
  <c r="W460" i="23"/>
  <c r="W523" i="23"/>
  <c r="BG454" i="23"/>
  <c r="BG517" i="23"/>
  <c r="BG466" i="23"/>
  <c r="BG529" i="23"/>
  <c r="AU466" i="23"/>
  <c r="AU529" i="23"/>
  <c r="Y77" i="13" s="1"/>
  <c r="W466" i="23"/>
  <c r="W529" i="23"/>
  <c r="W77" i="13" s="1"/>
  <c r="AI426" i="23"/>
  <c r="AI489" i="23"/>
  <c r="X37" i="13" s="1"/>
  <c r="Z33" i="13"/>
  <c r="W427" i="23"/>
  <c r="W490" i="23"/>
  <c r="W455" i="23"/>
  <c r="W518" i="23"/>
  <c r="W66" i="13" s="1"/>
  <c r="AI420" i="23"/>
  <c r="AI483" i="23"/>
  <c r="W426" i="23"/>
  <c r="W489" i="23"/>
  <c r="W37" i="13" s="1"/>
  <c r="BB421" i="23"/>
  <c r="BB484" i="23"/>
  <c r="V66" i="13"/>
  <c r="V49" i="13"/>
  <c r="BG489" i="23"/>
  <c r="Z37" i="13" s="1"/>
  <c r="AI495" i="23"/>
  <c r="BG513" i="23"/>
  <c r="Z45" i="13"/>
  <c r="AX499" i="23"/>
  <c r="BJ529" i="23"/>
  <c r="AX527" i="23"/>
  <c r="AX511" i="23"/>
  <c r="O46" i="13"/>
  <c r="L498" i="23"/>
  <c r="V46" i="13" s="1"/>
  <c r="O56" i="13"/>
  <c r="L508" i="23"/>
  <c r="BJ496" i="23"/>
  <c r="BJ498" i="23"/>
  <c r="AX506" i="23"/>
  <c r="Y54" i="13" s="1"/>
  <c r="BJ494" i="23"/>
  <c r="L443" i="23"/>
  <c r="L506" i="23"/>
  <c r="V54" i="13" s="1"/>
  <c r="O64" i="13"/>
  <c r="L516" i="23"/>
  <c r="L421" i="23"/>
  <c r="L484" i="23"/>
  <c r="P70" i="13"/>
  <c r="AB522" i="23"/>
  <c r="W70" i="13" s="1"/>
  <c r="BJ490" i="23"/>
  <c r="P421" i="23"/>
  <c r="P484" i="23"/>
  <c r="X504" i="23"/>
  <c r="BN421" i="23"/>
  <c r="BN484" i="23"/>
  <c r="BR421" i="23"/>
  <c r="BR484" i="23"/>
  <c r="BK438" i="23"/>
  <c r="BK501" i="23"/>
  <c r="BO444" i="23"/>
  <c r="BO507" i="23"/>
  <c r="T429" i="23"/>
  <c r="T492" i="23"/>
  <c r="AJ429" i="23"/>
  <c r="AJ492" i="23"/>
  <c r="BK430" i="23"/>
  <c r="BK493" i="23"/>
  <c r="BO430" i="23"/>
  <c r="BO493" i="23"/>
  <c r="AM430" i="23"/>
  <c r="AM493" i="23"/>
  <c r="AO430" i="23"/>
  <c r="AO493" i="23"/>
  <c r="AQ430" i="23"/>
  <c r="AQ493" i="23"/>
  <c r="AC430" i="23"/>
  <c r="AC493" i="23"/>
  <c r="BI430" i="23"/>
  <c r="BI493" i="23"/>
  <c r="N430" i="23"/>
  <c r="N493" i="23"/>
  <c r="Z430" i="23"/>
  <c r="Z493" i="23"/>
  <c r="U430" i="23"/>
  <c r="U493" i="23"/>
  <c r="AH430" i="23"/>
  <c r="AH493" i="23"/>
  <c r="AP430" i="23"/>
  <c r="AP493" i="23"/>
  <c r="AD430" i="23"/>
  <c r="AD493" i="23"/>
  <c r="AK430" i="23"/>
  <c r="AK493" i="23"/>
  <c r="AT430" i="23"/>
  <c r="AT493" i="23"/>
  <c r="BA430" i="23"/>
  <c r="BA493" i="23"/>
  <c r="AW430" i="23"/>
  <c r="AW493" i="23"/>
  <c r="BD430" i="23"/>
  <c r="BD493" i="23"/>
  <c r="O430" i="23"/>
  <c r="O493" i="23"/>
  <c r="S430" i="23"/>
  <c r="S493" i="23"/>
  <c r="AZ430" i="23"/>
  <c r="AZ493" i="23"/>
  <c r="BE430" i="23"/>
  <c r="BE493" i="23"/>
  <c r="R430" i="23"/>
  <c r="R493" i="23"/>
  <c r="AE430" i="23"/>
  <c r="AE493" i="23"/>
  <c r="AA430" i="23"/>
  <c r="AA493" i="23"/>
  <c r="BC430" i="23"/>
  <c r="BC493" i="23"/>
  <c r="BL430" i="23"/>
  <c r="BL493" i="23"/>
  <c r="BP430" i="23"/>
  <c r="BP493" i="23"/>
  <c r="BQ430" i="23"/>
  <c r="BQ493" i="23"/>
  <c r="BG433" i="23"/>
  <c r="BG496" i="23"/>
  <c r="AU433" i="23"/>
  <c r="AU496" i="23"/>
  <c r="BR439" i="23"/>
  <c r="BR502" i="23"/>
  <c r="AN439" i="23"/>
  <c r="AN502" i="23"/>
  <c r="BF439" i="23"/>
  <c r="BF502" i="23"/>
  <c r="BN439" i="23"/>
  <c r="BN502" i="23"/>
  <c r="L502" i="23"/>
  <c r="T439" i="23"/>
  <c r="T502" i="23"/>
  <c r="AR439" i="23"/>
  <c r="AR502" i="23"/>
  <c r="AB439" i="23"/>
  <c r="AB502" i="23"/>
  <c r="W50" i="13" s="1"/>
  <c r="BB439" i="23"/>
  <c r="BB502" i="23"/>
  <c r="P439" i="23"/>
  <c r="P502" i="23"/>
  <c r="AU467" i="23"/>
  <c r="AU530" i="23"/>
  <c r="BK454" i="23"/>
  <c r="BK517" i="23"/>
  <c r="W449" i="23"/>
  <c r="W512" i="23"/>
  <c r="AI429" i="23"/>
  <c r="AI492" i="23"/>
  <c r="AZ421" i="23"/>
  <c r="AZ484" i="23"/>
  <c r="BG423" i="23"/>
  <c r="BG486" i="23"/>
  <c r="W457" i="23"/>
  <c r="W520" i="23"/>
  <c r="BM421" i="23"/>
  <c r="BM484" i="23"/>
  <c r="BD421" i="23"/>
  <c r="BD484" i="23"/>
  <c r="M421" i="23"/>
  <c r="M484" i="23"/>
  <c r="V421" i="23"/>
  <c r="V484" i="23"/>
  <c r="AL430" i="23"/>
  <c r="AL493" i="23"/>
  <c r="AU437" i="23"/>
  <c r="AU500" i="23"/>
  <c r="R36" i="13"/>
  <c r="AU488" i="23"/>
  <c r="Y36" i="13" s="1"/>
  <c r="AU427" i="23"/>
  <c r="AU490" i="23"/>
  <c r="W423" i="23"/>
  <c r="W486" i="23"/>
  <c r="W454" i="23"/>
  <c r="W517" i="23"/>
  <c r="W65" i="13" s="1"/>
  <c r="AU448" i="23"/>
  <c r="AU511" i="23"/>
  <c r="AI448" i="23"/>
  <c r="AI511" i="23"/>
  <c r="X59" i="13" s="1"/>
  <c r="AI444" i="23"/>
  <c r="AI507" i="23"/>
  <c r="AU440" i="23"/>
  <c r="AU503" i="23"/>
  <c r="BG438" i="23"/>
  <c r="BG501" i="23"/>
  <c r="W438" i="23"/>
  <c r="W501" i="23"/>
  <c r="W49" i="13" s="1"/>
  <c r="AU436" i="23"/>
  <c r="AU499" i="23"/>
  <c r="W434" i="23"/>
  <c r="W497" i="23"/>
  <c r="W45" i="13" s="1"/>
  <c r="W432" i="23"/>
  <c r="W495" i="23"/>
  <c r="AU457" i="23"/>
  <c r="AU520" i="23"/>
  <c r="Q76" i="13"/>
  <c r="AI528" i="23"/>
  <c r="AI423" i="23"/>
  <c r="AI486" i="23"/>
  <c r="AI518" i="23"/>
  <c r="X66" i="13" s="1"/>
  <c r="BG453" i="23"/>
  <c r="BG516" i="23"/>
  <c r="BG421" i="23"/>
  <c r="BG484" i="23"/>
  <c r="AI456" i="23"/>
  <c r="AI519" i="23"/>
  <c r="AI464" i="23"/>
  <c r="AI527" i="23"/>
  <c r="AI462" i="23"/>
  <c r="AI525" i="23"/>
  <c r="BG452" i="23"/>
  <c r="BG515" i="23"/>
  <c r="AI440" i="23"/>
  <c r="AI503" i="23"/>
  <c r="AI438" i="23"/>
  <c r="AI501" i="23"/>
  <c r="X49" i="13" s="1"/>
  <c r="BG436" i="23"/>
  <c r="BG499" i="23"/>
  <c r="Z47" i="13" s="1"/>
  <c r="AU458" i="23"/>
  <c r="AU521" i="23"/>
  <c r="Y69" i="13" s="1"/>
  <c r="AY430" i="23"/>
  <c r="AY493" i="23"/>
  <c r="AG430" i="23"/>
  <c r="AG493" i="23"/>
  <c r="AO421" i="23"/>
  <c r="AO484" i="23"/>
  <c r="Z59" i="13"/>
  <c r="BR474" i="23"/>
  <c r="BO448" i="23"/>
  <c r="T59" i="13"/>
  <c r="BN429" i="23"/>
  <c r="S40" i="13"/>
  <c r="Q78" i="13"/>
  <c r="BG467" i="23"/>
  <c r="S78" i="13"/>
  <c r="BK462" i="23"/>
  <c r="BO460" i="23"/>
  <c r="BO456" i="23"/>
  <c r="S67" i="13"/>
  <c r="V430" i="23"/>
  <c r="S30" i="13"/>
  <c r="BG459" i="23"/>
  <c r="S70" i="13"/>
  <c r="AU459" i="23"/>
  <c r="R70" i="13"/>
  <c r="AU425" i="23"/>
  <c r="BG444" i="23"/>
  <c r="S55" i="13"/>
  <c r="BG440" i="23"/>
  <c r="T51" i="13"/>
  <c r="AI436" i="23"/>
  <c r="W436" i="23"/>
  <c r="P47" i="13"/>
  <c r="K436" i="23"/>
  <c r="R27" i="13"/>
  <c r="Q27" i="13"/>
  <c r="T31" i="13"/>
  <c r="BG458" i="23"/>
  <c r="BG442" i="23"/>
  <c r="AU423" i="23"/>
  <c r="R34" i="13"/>
  <c r="R68" i="13"/>
  <c r="AU461" i="23"/>
  <c r="AI465" i="23"/>
  <c r="AI457" i="23"/>
  <c r="Q68" i="13"/>
  <c r="AI449" i="23"/>
  <c r="AI452" i="23"/>
  <c r="Q63" i="13"/>
  <c r="T63" i="13"/>
  <c r="S63" i="13"/>
  <c r="BG464" i="23"/>
  <c r="S75" i="13"/>
  <c r="AI460" i="23"/>
  <c r="AI454" i="23"/>
  <c r="Q65" i="13"/>
  <c r="AI466" i="23"/>
  <c r="Q77" i="13"/>
  <c r="W448" i="23"/>
  <c r="P59" i="13"/>
  <c r="AU444" i="23"/>
  <c r="W444" i="23"/>
  <c r="P55" i="13"/>
  <c r="W440" i="23"/>
  <c r="AU438" i="23"/>
  <c r="R49" i="13"/>
  <c r="AB421" i="23"/>
  <c r="P32" i="13"/>
  <c r="P41" i="13"/>
  <c r="BW474" i="23"/>
  <c r="CB474" i="23"/>
  <c r="BT474" i="23"/>
  <c r="BY474" i="23"/>
  <c r="CD474" i="23"/>
  <c r="BV474" i="23"/>
  <c r="CA474" i="23"/>
  <c r="BS474" i="23"/>
  <c r="BX474" i="23"/>
  <c r="CC474" i="23"/>
  <c r="BU474" i="23"/>
  <c r="BZ474" i="23"/>
  <c r="AJ474" i="23"/>
  <c r="J17" i="18"/>
  <c r="G17" i="18"/>
  <c r="H17" i="18"/>
  <c r="I17" i="18"/>
  <c r="O30" i="13"/>
  <c r="L482" i="23"/>
  <c r="O26" i="13"/>
  <c r="L478" i="23"/>
  <c r="V26" i="13" s="1"/>
  <c r="Q414" i="23"/>
  <c r="Q477" i="23"/>
  <c r="U414" i="23"/>
  <c r="U477" i="23"/>
  <c r="AH414" i="23"/>
  <c r="AH477" i="23"/>
  <c r="AN414" i="23"/>
  <c r="AN477" i="23"/>
  <c r="AD414" i="23"/>
  <c r="AD477" i="23"/>
  <c r="AK414" i="23"/>
  <c r="AK477" i="23"/>
  <c r="N414" i="23"/>
  <c r="N477" i="23"/>
  <c r="Z414" i="23"/>
  <c r="Z477" i="23"/>
  <c r="O414" i="23"/>
  <c r="O477" i="23"/>
  <c r="S414" i="23"/>
  <c r="S477" i="23"/>
  <c r="AB414" i="23"/>
  <c r="AB477" i="23"/>
  <c r="AF414" i="23"/>
  <c r="AF477" i="23"/>
  <c r="AL414" i="23"/>
  <c r="AL477" i="23"/>
  <c r="Y414" i="23"/>
  <c r="Y477" i="23"/>
  <c r="AA414" i="23"/>
  <c r="AA477" i="23"/>
  <c r="R414" i="23"/>
  <c r="R477" i="23"/>
  <c r="V414" i="23"/>
  <c r="V477" i="23"/>
  <c r="AG414" i="23"/>
  <c r="AG477" i="23"/>
  <c r="AM414" i="23"/>
  <c r="AM477" i="23"/>
  <c r="AC414" i="23"/>
  <c r="AC477" i="23"/>
  <c r="AI414" i="23"/>
  <c r="AI477" i="23"/>
  <c r="L410" i="23"/>
  <c r="L473" i="23"/>
  <c r="T410" i="23"/>
  <c r="T473" i="23"/>
  <c r="P410" i="23"/>
  <c r="P473" i="23"/>
  <c r="S410" i="23"/>
  <c r="S473" i="23"/>
  <c r="K408" i="23"/>
  <c r="J617" i="23"/>
  <c r="L25" i="16" s="1"/>
  <c r="L27" i="16" s="1"/>
  <c r="I112" i="20" s="1"/>
  <c r="I30" i="22" s="1"/>
  <c r="Q23" i="13"/>
  <c r="S65" i="13"/>
  <c r="X26" i="13"/>
  <c r="J618" i="23"/>
  <c r="N25" i="16" s="1"/>
  <c r="G27" i="28"/>
  <c r="J615" i="23"/>
  <c r="H25" i="16" s="1"/>
  <c r="H27" i="16" s="1"/>
  <c r="G112" i="20" s="1"/>
  <c r="G30" i="22" s="1"/>
  <c r="J616" i="23"/>
  <c r="J25" i="16" s="1"/>
  <c r="J27" i="16" s="1"/>
  <c r="H112" i="20" s="1"/>
  <c r="H30" i="22" s="1"/>
  <c r="F27" i="27"/>
  <c r="J619" i="23"/>
  <c r="P25" i="16" s="1"/>
  <c r="N31" i="16"/>
  <c r="J621" i="23"/>
  <c r="F31" i="16" s="1"/>
  <c r="F33" i="16" s="1"/>
  <c r="R23" i="13"/>
  <c r="S23" i="13"/>
  <c r="Q40" i="13"/>
  <c r="T40" i="13"/>
  <c r="P413" i="23"/>
  <c r="P476" i="23"/>
  <c r="BA413" i="23"/>
  <c r="BA476" i="23"/>
  <c r="BB413" i="23"/>
  <c r="BB476" i="23"/>
  <c r="AG413" i="23"/>
  <c r="AG476" i="23"/>
  <c r="AU413" i="23"/>
  <c r="AU476" i="23"/>
  <c r="BL413" i="23"/>
  <c r="BL476" i="23"/>
  <c r="W413" i="23"/>
  <c r="W476" i="23"/>
  <c r="L409" i="23"/>
  <c r="L472" i="23"/>
  <c r="T409" i="23"/>
  <c r="T472" i="23"/>
  <c r="AB409" i="23"/>
  <c r="AB472" i="23"/>
  <c r="AR409" i="23"/>
  <c r="AR472" i="23"/>
  <c r="BB409" i="23"/>
  <c r="BB472" i="23"/>
  <c r="X409" i="23"/>
  <c r="X472" i="23"/>
  <c r="P409" i="23"/>
  <c r="P472" i="23"/>
  <c r="BF409" i="23"/>
  <c r="BF472" i="23"/>
  <c r="AF409" i="23"/>
  <c r="AF472" i="23"/>
  <c r="AJ409" i="23"/>
  <c r="AJ472" i="23"/>
  <c r="BJ409" i="23"/>
  <c r="BJ472" i="23"/>
  <c r="AN409" i="23"/>
  <c r="AN472" i="23"/>
  <c r="BN409" i="23"/>
  <c r="BN472" i="23"/>
  <c r="BO410" i="23"/>
  <c r="BO473" i="23"/>
  <c r="Z410" i="23"/>
  <c r="Z473" i="23"/>
  <c r="AL410" i="23"/>
  <c r="AL473" i="23"/>
  <c r="AO410" i="23"/>
  <c r="AO473" i="23"/>
  <c r="AY410" i="23"/>
  <c r="AY473" i="23"/>
  <c r="BC410" i="23"/>
  <c r="BC473" i="23"/>
  <c r="BG410" i="23"/>
  <c r="BG473" i="23"/>
  <c r="AA410" i="23"/>
  <c r="AA473" i="23"/>
  <c r="BI410" i="23"/>
  <c r="BI473" i="23"/>
  <c r="W410" i="23"/>
  <c r="W473" i="23"/>
  <c r="AG410" i="23"/>
  <c r="AG473" i="23"/>
  <c r="AM410" i="23"/>
  <c r="AM473" i="23"/>
  <c r="AT410" i="23"/>
  <c r="AT473" i="23"/>
  <c r="BQ410" i="23"/>
  <c r="BQ473" i="23"/>
  <c r="AC410" i="23"/>
  <c r="AC473" i="23"/>
  <c r="AP410" i="23"/>
  <c r="AP473" i="23"/>
  <c r="AS410" i="23"/>
  <c r="AS473" i="23"/>
  <c r="BL410" i="23"/>
  <c r="BL473" i="23"/>
  <c r="AU410" i="23"/>
  <c r="AU473" i="23"/>
  <c r="AH410" i="23"/>
  <c r="AH473" i="23"/>
  <c r="AK410" i="23"/>
  <c r="AK473" i="23"/>
  <c r="AQ410" i="23"/>
  <c r="AQ473" i="23"/>
  <c r="AW410" i="23"/>
  <c r="AW473" i="23"/>
  <c r="BE410" i="23"/>
  <c r="BE473" i="23"/>
  <c r="BP410" i="23"/>
  <c r="BP473" i="23"/>
  <c r="AD410" i="23"/>
  <c r="AD473" i="23"/>
  <c r="AV410" i="23"/>
  <c r="AV473" i="23"/>
  <c r="AZ410" i="23"/>
  <c r="AZ473" i="23"/>
  <c r="BD410" i="23"/>
  <c r="BD473" i="23"/>
  <c r="BG409" i="23"/>
  <c r="BG472" i="23"/>
  <c r="AW414" i="23"/>
  <c r="AW477" i="23"/>
  <c r="AZ414" i="23"/>
  <c r="AZ477" i="23"/>
  <c r="BE414" i="23"/>
  <c r="BE477" i="23"/>
  <c r="BK414" i="23"/>
  <c r="BK477" i="23"/>
  <c r="AR414" i="23"/>
  <c r="AR477" i="23"/>
  <c r="BC414" i="23"/>
  <c r="BC477" i="23"/>
  <c r="BF414" i="23"/>
  <c r="BF477" i="23"/>
  <c r="BL414" i="23"/>
  <c r="BL477" i="23"/>
  <c r="BQ414" i="23"/>
  <c r="BQ477" i="23"/>
  <c r="BO414" i="23"/>
  <c r="BO477" i="23"/>
  <c r="AO414" i="23"/>
  <c r="AO477" i="23"/>
  <c r="AQ414" i="23"/>
  <c r="AQ477" i="23"/>
  <c r="AS414" i="23"/>
  <c r="AS477" i="23"/>
  <c r="BB414" i="23"/>
  <c r="BB477" i="23"/>
  <c r="AY414" i="23"/>
  <c r="AY477" i="23"/>
  <c r="BI414" i="23"/>
  <c r="BI477" i="23"/>
  <c r="BM414" i="23"/>
  <c r="BM477" i="23"/>
  <c r="BN414" i="23"/>
  <c r="BN477" i="23"/>
  <c r="BR414" i="23"/>
  <c r="BR477" i="23"/>
  <c r="AI410" i="23"/>
  <c r="AI473" i="23"/>
  <c r="BG408" i="23"/>
  <c r="BG471" i="23"/>
  <c r="AU416" i="23"/>
  <c r="AU479" i="23"/>
  <c r="AI416" i="23"/>
  <c r="AI479" i="23"/>
  <c r="W416" i="23"/>
  <c r="W479" i="23"/>
  <c r="W417" i="23"/>
  <c r="W480" i="23"/>
  <c r="BG416" i="23"/>
  <c r="BG479" i="23"/>
  <c r="BF413" i="23"/>
  <c r="BF476" i="23"/>
  <c r="BO413" i="23"/>
  <c r="BO476" i="23"/>
  <c r="BG413" i="23"/>
  <c r="BG476" i="23"/>
  <c r="R413" i="23"/>
  <c r="R476" i="23"/>
  <c r="Q413" i="23"/>
  <c r="Q476" i="23"/>
  <c r="AJ413" i="23"/>
  <c r="AJ476" i="23"/>
  <c r="BI413" i="23"/>
  <c r="BI476" i="23"/>
  <c r="O413" i="23"/>
  <c r="O476" i="23"/>
  <c r="AB413" i="23"/>
  <c r="AB476" i="23"/>
  <c r="AI413" i="23"/>
  <c r="AI476" i="23"/>
  <c r="BJ413" i="23"/>
  <c r="BJ476" i="23"/>
  <c r="BQ413" i="23"/>
  <c r="BQ476" i="23"/>
  <c r="BR413" i="23"/>
  <c r="BR476" i="23"/>
  <c r="N413" i="23"/>
  <c r="N476" i="23"/>
  <c r="AY413" i="23"/>
  <c r="AY476" i="23"/>
  <c r="AW413" i="23"/>
  <c r="AW476" i="23"/>
  <c r="BC413" i="23"/>
  <c r="BC476" i="23"/>
  <c r="BK413" i="23"/>
  <c r="BK476" i="23"/>
  <c r="L413" i="23"/>
  <c r="L476" i="23"/>
  <c r="AK413" i="23"/>
  <c r="AK476" i="23"/>
  <c r="AX413" i="23"/>
  <c r="AX476" i="23"/>
  <c r="BE413" i="23"/>
  <c r="BE476" i="23"/>
  <c r="M413" i="23"/>
  <c r="M476" i="23"/>
  <c r="V413" i="23"/>
  <c r="V476" i="23"/>
  <c r="U413" i="23"/>
  <c r="U476" i="23"/>
  <c r="AC413" i="23"/>
  <c r="AC476" i="23"/>
  <c r="AL413" i="23"/>
  <c r="AL476" i="23"/>
  <c r="AZ413" i="23"/>
  <c r="AZ476" i="23"/>
  <c r="BP413" i="23"/>
  <c r="BP476" i="23"/>
  <c r="S413" i="23"/>
  <c r="S476" i="23"/>
  <c r="T413" i="23"/>
  <c r="T476" i="23"/>
  <c r="AM413" i="23"/>
  <c r="AM476" i="23"/>
  <c r="AV413" i="23"/>
  <c r="AV476" i="23"/>
  <c r="BD413" i="23"/>
  <c r="BD476" i="23"/>
  <c r="BM413" i="23"/>
  <c r="BM476" i="23"/>
  <c r="BN413" i="23"/>
  <c r="BN476" i="23"/>
  <c r="AU481" i="23"/>
  <c r="X473" i="23"/>
  <c r="AX478" i="23"/>
  <c r="AX480" i="23"/>
  <c r="BJ429" i="23"/>
  <c r="P78" i="13"/>
  <c r="P50" i="13"/>
  <c r="S50" i="13"/>
  <c r="AN412" i="23"/>
  <c r="T68" i="13"/>
  <c r="AZ408" i="23"/>
  <c r="AZ471" i="23"/>
  <c r="BN408" i="23"/>
  <c r="BN471" i="23"/>
  <c r="W409" i="23"/>
  <c r="W472" i="23"/>
  <c r="Q409" i="23"/>
  <c r="Q472" i="23"/>
  <c r="AC409" i="23"/>
  <c r="AC472" i="23"/>
  <c r="AG409" i="23"/>
  <c r="AG472" i="23"/>
  <c r="AL409" i="23"/>
  <c r="AL472" i="23"/>
  <c r="AS409" i="23"/>
  <c r="AS472" i="23"/>
  <c r="AU409" i="23"/>
  <c r="AU472" i="23"/>
  <c r="AY409" i="23"/>
  <c r="AY472" i="23"/>
  <c r="BA409" i="23"/>
  <c r="BA472" i="23"/>
  <c r="BE409" i="23"/>
  <c r="BE472" i="23"/>
  <c r="BL409" i="23"/>
  <c r="BL472" i="23"/>
  <c r="BQ409" i="23"/>
  <c r="BQ472" i="23"/>
  <c r="N409" i="23"/>
  <c r="N472" i="23"/>
  <c r="U409" i="23"/>
  <c r="U472" i="23"/>
  <c r="Y409" i="23"/>
  <c r="Y472" i="23"/>
  <c r="AK409" i="23"/>
  <c r="AK472" i="23"/>
  <c r="AP409" i="23"/>
  <c r="AP472" i="23"/>
  <c r="BD409" i="23"/>
  <c r="BD472" i="23"/>
  <c r="BH409" i="23"/>
  <c r="BH472" i="23"/>
  <c r="BM409" i="23"/>
  <c r="BM472" i="23"/>
  <c r="S409" i="23"/>
  <c r="S472" i="23"/>
  <c r="AA409" i="23"/>
  <c r="AA472" i="23"/>
  <c r="AM409" i="23"/>
  <c r="AM472" i="23"/>
  <c r="V409" i="23"/>
  <c r="V472" i="23"/>
  <c r="AD409" i="23"/>
  <c r="AD472" i="23"/>
  <c r="AH409" i="23"/>
  <c r="AH472" i="23"/>
  <c r="AQ409" i="23"/>
  <c r="AQ472" i="23"/>
  <c r="AT409" i="23"/>
  <c r="AT472" i="23"/>
  <c r="AV409" i="23"/>
  <c r="AV472" i="23"/>
  <c r="AZ409" i="23"/>
  <c r="AZ472" i="23"/>
  <c r="BC409" i="23"/>
  <c r="BC472" i="23"/>
  <c r="BK409" i="23"/>
  <c r="BK472" i="23"/>
  <c r="BP409" i="23"/>
  <c r="BP472" i="23"/>
  <c r="M409" i="23"/>
  <c r="M472" i="23"/>
  <c r="R409" i="23"/>
  <c r="R472" i="23"/>
  <c r="Z409" i="23"/>
  <c r="Z472" i="23"/>
  <c r="AO409" i="23"/>
  <c r="AO472" i="23"/>
  <c r="AW409" i="23"/>
  <c r="AW472" i="23"/>
  <c r="BI409" i="23"/>
  <c r="BI472" i="23"/>
  <c r="BO409" i="23"/>
  <c r="BO472" i="23"/>
  <c r="AE409" i="23"/>
  <c r="AE472" i="23"/>
  <c r="O409" i="23"/>
  <c r="O472" i="23"/>
  <c r="AI409" i="23"/>
  <c r="AI472" i="23"/>
  <c r="Y410" i="23"/>
  <c r="Y473" i="23"/>
  <c r="BN410" i="23"/>
  <c r="BN473" i="23"/>
  <c r="BR410" i="23"/>
  <c r="BR473" i="23"/>
  <c r="AN410" i="23"/>
  <c r="AN473" i="23"/>
  <c r="BF410" i="23"/>
  <c r="BF473" i="23"/>
  <c r="BA410" i="23"/>
  <c r="BA473" i="23"/>
  <c r="BH410" i="23"/>
  <c r="BH473" i="23"/>
  <c r="AE410" i="23"/>
  <c r="AE473" i="23"/>
  <c r="AJ410" i="23"/>
  <c r="AJ473" i="23"/>
  <c r="AF410" i="23"/>
  <c r="AF473" i="23"/>
  <c r="BG419" i="23"/>
  <c r="BG482" i="23"/>
  <c r="BI415" i="23"/>
  <c r="BI478" i="23"/>
  <c r="Z26" i="13" s="1"/>
  <c r="AU419" i="23"/>
  <c r="AU482" i="23"/>
  <c r="AU415" i="23"/>
  <c r="AU478" i="23"/>
  <c r="AI480" i="23"/>
  <c r="AI417" i="23"/>
  <c r="AI419" i="23"/>
  <c r="AI482" i="23"/>
  <c r="AU480" i="23"/>
  <c r="AU417" i="23"/>
  <c r="BG417" i="23"/>
  <c r="BG480" i="23"/>
  <c r="AI471" i="23"/>
  <c r="AI408" i="23"/>
  <c r="BG418" i="23"/>
  <c r="BG481" i="23"/>
  <c r="N412" i="23"/>
  <c r="N475" i="23"/>
  <c r="L412" i="23"/>
  <c r="L475" i="23"/>
  <c r="O412" i="23"/>
  <c r="O475" i="23"/>
  <c r="P412" i="23"/>
  <c r="P475" i="23"/>
  <c r="L411" i="23"/>
  <c r="L474" i="23"/>
  <c r="M411" i="23"/>
  <c r="M474" i="23"/>
  <c r="N411" i="23"/>
  <c r="N474" i="23"/>
  <c r="O411" i="23"/>
  <c r="O474" i="23"/>
  <c r="P411" i="23"/>
  <c r="P474" i="23"/>
  <c r="X475" i="23"/>
  <c r="AE412" i="23"/>
  <c r="AE475" i="23"/>
  <c r="BA412" i="23"/>
  <c r="BA475" i="23"/>
  <c r="BM412" i="23"/>
  <c r="BM475" i="23"/>
  <c r="U412" i="23"/>
  <c r="U475" i="23"/>
  <c r="AK412" i="23"/>
  <c r="AK475" i="23"/>
  <c r="AV412" i="23"/>
  <c r="AV475" i="23"/>
  <c r="AY412" i="23"/>
  <c r="AY475" i="23"/>
  <c r="BE412" i="23"/>
  <c r="BE475" i="23"/>
  <c r="S412" i="23"/>
  <c r="S475" i="23"/>
  <c r="AA412" i="23"/>
  <c r="AA475" i="23"/>
  <c r="AI412" i="23"/>
  <c r="AI475" i="23"/>
  <c r="BL412" i="23"/>
  <c r="BL475" i="23"/>
  <c r="R412" i="23"/>
  <c r="R475" i="23"/>
  <c r="AP412" i="23"/>
  <c r="AP475" i="23"/>
  <c r="AT412" i="23"/>
  <c r="AT475" i="23"/>
  <c r="T412" i="23"/>
  <c r="T475" i="23"/>
  <c r="AF412" i="23"/>
  <c r="AF475" i="23"/>
  <c r="AM412" i="23"/>
  <c r="AM475" i="23"/>
  <c r="AU412" i="23"/>
  <c r="AU475" i="23"/>
  <c r="BH412" i="23"/>
  <c r="BH475" i="23"/>
  <c r="Y412" i="23"/>
  <c r="Y475" i="23"/>
  <c r="AC412" i="23"/>
  <c r="AC475" i="23"/>
  <c r="AG412" i="23"/>
  <c r="AG475" i="23"/>
  <c r="AS412" i="23"/>
  <c r="AS475" i="23"/>
  <c r="AQ412" i="23"/>
  <c r="AQ475" i="23"/>
  <c r="AZ412" i="23"/>
  <c r="AZ475" i="23"/>
  <c r="BC412" i="23"/>
  <c r="BC475" i="23"/>
  <c r="BO412" i="23"/>
  <c r="BO475" i="23"/>
  <c r="BG412" i="23"/>
  <c r="BG475" i="23"/>
  <c r="V412" i="23"/>
  <c r="V475" i="23"/>
  <c r="Z412" i="23"/>
  <c r="Z475" i="23"/>
  <c r="AD412" i="23"/>
  <c r="AD475" i="23"/>
  <c r="AH412" i="23"/>
  <c r="AH475" i="23"/>
  <c r="AL412" i="23"/>
  <c r="AL475" i="23"/>
  <c r="AW412" i="23"/>
  <c r="AW475" i="23"/>
  <c r="BD412" i="23"/>
  <c r="BD475" i="23"/>
  <c r="BI412" i="23"/>
  <c r="BI475" i="23"/>
  <c r="BF412" i="23"/>
  <c r="BF475" i="23"/>
  <c r="AB412" i="23"/>
  <c r="AB475" i="23"/>
  <c r="AR412" i="23"/>
  <c r="AR475" i="23"/>
  <c r="BB412" i="23"/>
  <c r="BB475" i="23"/>
  <c r="AU411" i="23"/>
  <c r="AU474" i="23"/>
  <c r="W411" i="23"/>
  <c r="W474" i="23"/>
  <c r="Q411" i="23"/>
  <c r="Q474" i="23"/>
  <c r="V411" i="23"/>
  <c r="V474" i="23"/>
  <c r="R411" i="23"/>
  <c r="R474" i="23"/>
  <c r="Z411" i="23"/>
  <c r="Z474" i="23"/>
  <c r="AC411" i="23"/>
  <c r="AC474" i="23"/>
  <c r="AG411" i="23"/>
  <c r="AG474" i="23"/>
  <c r="AP411" i="23"/>
  <c r="AP474" i="23"/>
  <c r="AS411" i="23"/>
  <c r="AS474" i="23"/>
  <c r="AY411" i="23"/>
  <c r="AY474" i="23"/>
  <c r="BA411" i="23"/>
  <c r="BA474" i="23"/>
  <c r="BO411" i="23"/>
  <c r="BO474" i="23"/>
  <c r="AD411" i="23"/>
  <c r="AD474" i="23"/>
  <c r="AM411" i="23"/>
  <c r="AM474" i="23"/>
  <c r="AV411" i="23"/>
  <c r="AV474" i="23"/>
  <c r="BE411" i="23"/>
  <c r="BE474" i="23"/>
  <c r="BH411" i="23"/>
  <c r="BH474" i="23"/>
  <c r="BM411" i="23"/>
  <c r="BM474" i="23"/>
  <c r="BF411" i="23"/>
  <c r="BF474" i="23"/>
  <c r="BB411" i="23"/>
  <c r="BB474" i="23"/>
  <c r="AF411" i="23"/>
  <c r="AF474" i="23"/>
  <c r="S411" i="23"/>
  <c r="S474" i="23"/>
  <c r="U411" i="23"/>
  <c r="U474" i="23"/>
  <c r="AA411" i="23"/>
  <c r="AA474" i="23"/>
  <c r="AE411" i="23"/>
  <c r="AE474" i="23"/>
  <c r="AK411" i="23"/>
  <c r="AK474" i="23"/>
  <c r="AQ411" i="23"/>
  <c r="AQ474" i="23"/>
  <c r="AT411" i="23"/>
  <c r="AT474" i="23"/>
  <c r="AW411" i="23"/>
  <c r="AW474" i="23"/>
  <c r="AZ411" i="23"/>
  <c r="AZ474" i="23"/>
  <c r="BD411" i="23"/>
  <c r="BD474" i="23"/>
  <c r="BK411" i="23"/>
  <c r="BK474" i="23"/>
  <c r="BP411" i="23"/>
  <c r="BP474" i="23"/>
  <c r="Y411" i="23"/>
  <c r="Y474" i="23"/>
  <c r="AH411" i="23"/>
  <c r="AH474" i="23"/>
  <c r="AL411" i="23"/>
  <c r="AL474" i="23"/>
  <c r="AO411" i="23"/>
  <c r="AO474" i="23"/>
  <c r="BC411" i="23"/>
  <c r="BC474" i="23"/>
  <c r="BL411" i="23"/>
  <c r="BL474" i="23"/>
  <c r="BQ411" i="23"/>
  <c r="BQ474" i="23"/>
  <c r="T411" i="23"/>
  <c r="T474" i="23"/>
  <c r="AB411" i="23"/>
  <c r="AB474" i="23"/>
  <c r="AR411" i="23"/>
  <c r="AR474" i="23"/>
  <c r="BI411" i="23"/>
  <c r="BI474" i="23"/>
  <c r="AI411" i="23"/>
  <c r="AI474" i="23"/>
  <c r="BG411" i="23"/>
  <c r="BG474" i="23"/>
  <c r="BN411" i="23"/>
  <c r="BN474" i="23"/>
  <c r="G23" i="15"/>
  <c r="G60" i="20" s="1"/>
  <c r="C30" i="12"/>
  <c r="F40" i="15"/>
  <c r="F23" i="15"/>
  <c r="F60" i="20" s="1"/>
  <c r="G49" i="15"/>
  <c r="J49" i="15"/>
  <c r="S22" i="13"/>
  <c r="T22" i="13"/>
  <c r="O21" i="13"/>
  <c r="S59" i="13"/>
  <c r="O40" i="13"/>
  <c r="T67" i="13"/>
  <c r="O44" i="13"/>
  <c r="S72" i="13"/>
  <c r="Q44" i="13"/>
  <c r="R74" i="13"/>
  <c r="T78" i="13"/>
  <c r="S68" i="13"/>
  <c r="T23" i="13"/>
  <c r="O23" i="13"/>
  <c r="T71" i="13"/>
  <c r="O70" i="13"/>
  <c r="J43" i="28"/>
  <c r="J59" i="28" s="1"/>
  <c r="J76" i="28" s="1"/>
  <c r="J99" i="28" s="1"/>
  <c r="K8" i="28"/>
  <c r="N26" i="28"/>
  <c r="L26" i="28"/>
  <c r="I26" i="28"/>
  <c r="K26" i="28"/>
  <c r="R26" i="28"/>
  <c r="J26" i="28"/>
  <c r="P26" i="28"/>
  <c r="H26" i="28"/>
  <c r="O26" i="28"/>
  <c r="M26" i="28"/>
  <c r="Q26" i="28"/>
  <c r="G26" i="28"/>
  <c r="Q22" i="13"/>
  <c r="R58" i="13"/>
  <c r="P20" i="13"/>
  <c r="G43" i="15"/>
  <c r="I43" i="15"/>
  <c r="F44" i="15"/>
  <c r="I49" i="15"/>
  <c r="H31" i="15"/>
  <c r="H68" i="20" s="1"/>
  <c r="F49" i="15"/>
  <c r="G31" i="15"/>
  <c r="G68" i="20" s="1"/>
  <c r="I21" i="15"/>
  <c r="I58" i="20" s="1"/>
  <c r="J43" i="15"/>
  <c r="F43" i="15"/>
  <c r="H43" i="15"/>
  <c r="K49" i="15"/>
  <c r="H49" i="15"/>
  <c r="I41" i="15"/>
  <c r="O22" i="13"/>
  <c r="O20" i="13"/>
  <c r="T55" i="13"/>
  <c r="F31" i="15"/>
  <c r="F68" i="20" s="1"/>
  <c r="H45" i="15"/>
  <c r="J31" i="15"/>
  <c r="J68" i="20" s="1"/>
  <c r="I31" i="15"/>
  <c r="I68" i="20" s="1"/>
  <c r="I25" i="15"/>
  <c r="I62" i="20" s="1"/>
  <c r="K31" i="15"/>
  <c r="K68" i="20" s="1"/>
  <c r="J42" i="15"/>
  <c r="I39" i="15"/>
  <c r="X437" i="23"/>
  <c r="F26" i="27"/>
  <c r="G26" i="15"/>
  <c r="G63" i="20" s="1"/>
  <c r="G44" i="15"/>
  <c r="H44" i="15"/>
  <c r="H26" i="15"/>
  <c r="H63" i="20" s="1"/>
  <c r="K44" i="15"/>
  <c r="J44" i="15"/>
  <c r="J26" i="15"/>
  <c r="J63" i="20" s="1"/>
  <c r="K26" i="15"/>
  <c r="K63" i="20" s="1"/>
  <c r="I26" i="15"/>
  <c r="I63" i="20" s="1"/>
  <c r="I44" i="15"/>
  <c r="F26" i="15"/>
  <c r="F63" i="20" s="1"/>
  <c r="I23" i="15"/>
  <c r="I60" i="20" s="1"/>
  <c r="I40" i="15"/>
  <c r="G42" i="15"/>
  <c r="K39" i="15"/>
  <c r="J40" i="15"/>
  <c r="H40" i="15"/>
  <c r="G40" i="15"/>
  <c r="I42" i="15"/>
  <c r="F42" i="15"/>
  <c r="K42" i="15"/>
  <c r="H39" i="15"/>
  <c r="G41" i="15"/>
  <c r="K40" i="15"/>
  <c r="H25" i="15"/>
  <c r="H62" i="20" s="1"/>
  <c r="F25" i="15"/>
  <c r="F62" i="20" s="1"/>
  <c r="G25" i="15"/>
  <c r="G62" i="20" s="1"/>
  <c r="G39" i="15"/>
  <c r="J39" i="15"/>
  <c r="F39" i="15"/>
  <c r="J41" i="15"/>
  <c r="J45" i="15"/>
  <c r="K41" i="15"/>
  <c r="H23" i="15"/>
  <c r="H60" i="20" s="1"/>
  <c r="F41" i="15"/>
  <c r="H41" i="15"/>
  <c r="K25" i="15"/>
  <c r="K62" i="20" s="1"/>
  <c r="J25" i="15"/>
  <c r="J62" i="20" s="1"/>
  <c r="I22" i="15"/>
  <c r="I59" i="20" s="1"/>
  <c r="K22" i="15"/>
  <c r="K59" i="20" s="1"/>
  <c r="G22" i="15"/>
  <c r="G59" i="20" s="1"/>
  <c r="G24" i="15"/>
  <c r="G61" i="20" s="1"/>
  <c r="F22" i="15"/>
  <c r="F59" i="20" s="1"/>
  <c r="I24" i="15"/>
  <c r="I61" i="20" s="1"/>
  <c r="J24" i="15"/>
  <c r="J61" i="20" s="1"/>
  <c r="K24" i="15"/>
  <c r="K61" i="20" s="1"/>
  <c r="H22" i="15"/>
  <c r="H59" i="20" s="1"/>
  <c r="H24" i="15"/>
  <c r="H61" i="20" s="1"/>
  <c r="F24" i="15"/>
  <c r="F61" i="20" s="1"/>
  <c r="P22" i="13"/>
  <c r="K23" i="15"/>
  <c r="K60" i="20" s="1"/>
  <c r="J22" i="15"/>
  <c r="J59" i="20" s="1"/>
  <c r="J23" i="15"/>
  <c r="J60" i="20" s="1"/>
  <c r="F21" i="15"/>
  <c r="F58" i="20" s="1"/>
  <c r="G21" i="15"/>
  <c r="G58" i="20" s="1"/>
  <c r="J21" i="15"/>
  <c r="J58" i="20" s="1"/>
  <c r="K21" i="15"/>
  <c r="K58" i="20" s="1"/>
  <c r="H21" i="15"/>
  <c r="H58" i="20" s="1"/>
  <c r="T20" i="13"/>
  <c r="O54" i="13"/>
  <c r="H38" i="15"/>
  <c r="F38" i="15"/>
  <c r="G26" i="27"/>
  <c r="K26" i="27"/>
  <c r="N26" i="27"/>
  <c r="H26" i="27"/>
  <c r="O26" i="27"/>
  <c r="K49" i="20"/>
  <c r="K52" i="20"/>
  <c r="K53" i="20" s="1"/>
  <c r="K123" i="20"/>
  <c r="V410" i="23"/>
  <c r="Q26" i="27"/>
  <c r="R410" i="23"/>
  <c r="M26" i="27"/>
  <c r="N410" i="23"/>
  <c r="I26" i="27"/>
  <c r="O410" i="23"/>
  <c r="J26" i="27"/>
  <c r="U410" i="23"/>
  <c r="P26" i="27"/>
  <c r="Q410" i="23"/>
  <c r="L26" i="27"/>
  <c r="Q21" i="13"/>
  <c r="Q20" i="13"/>
  <c r="S20" i="13"/>
  <c r="BH408" i="23"/>
  <c r="S19" i="13"/>
  <c r="T19" i="13"/>
  <c r="AU408" i="23"/>
  <c r="R19" i="13"/>
  <c r="W408" i="23"/>
  <c r="P19" i="13"/>
  <c r="AJ408" i="23"/>
  <c r="Q19" i="13"/>
  <c r="L408" i="23"/>
  <c r="O19" i="13"/>
  <c r="G45" i="15"/>
  <c r="I38" i="15"/>
  <c r="G38" i="15"/>
  <c r="K38" i="15"/>
  <c r="I45" i="15"/>
  <c r="J38" i="15"/>
  <c r="I20" i="15"/>
  <c r="I57" i="20" s="1"/>
  <c r="L80" i="13"/>
  <c r="J80" i="13"/>
  <c r="H80" i="13"/>
  <c r="F20" i="15"/>
  <c r="F57" i="20" s="1"/>
  <c r="G20" i="15"/>
  <c r="H20" i="15"/>
  <c r="K20" i="15"/>
  <c r="K57" i="20" s="1"/>
  <c r="J20" i="15"/>
  <c r="J57" i="20" s="1"/>
  <c r="F27" i="15"/>
  <c r="I80" i="13"/>
  <c r="AF439" i="23"/>
  <c r="S32" i="13"/>
  <c r="AX436" i="23"/>
  <c r="R47" i="13"/>
  <c r="X438" i="23"/>
  <c r="P49" i="13"/>
  <c r="BJ466" i="23"/>
  <c r="S77" i="13"/>
  <c r="T77" i="13"/>
  <c r="P63" i="13"/>
  <c r="X452" i="23"/>
  <c r="AX464" i="23"/>
  <c r="R75" i="13"/>
  <c r="AJ456" i="23"/>
  <c r="Q67" i="13"/>
  <c r="AX448" i="23"/>
  <c r="R59" i="13"/>
  <c r="AJ453" i="23"/>
  <c r="Q64" i="13"/>
  <c r="AJ421" i="23"/>
  <c r="Q32" i="13"/>
  <c r="AJ417" i="23"/>
  <c r="Q28" i="13"/>
  <c r="AJ447" i="23"/>
  <c r="Q58" i="13"/>
  <c r="AJ415" i="23"/>
  <c r="Q26" i="13"/>
  <c r="AR441" i="23"/>
  <c r="BJ465" i="23"/>
  <c r="T76" i="13"/>
  <c r="S76" i="13"/>
  <c r="BJ417" i="23"/>
  <c r="T28" i="13"/>
  <c r="S28" i="13"/>
  <c r="BJ451" i="23"/>
  <c r="T62" i="13"/>
  <c r="S62" i="13"/>
  <c r="BJ423" i="23"/>
  <c r="T34" i="13"/>
  <c r="S34" i="13"/>
  <c r="X447" i="23"/>
  <c r="P58" i="13"/>
  <c r="X415" i="23"/>
  <c r="P26" i="13"/>
  <c r="X465" i="23"/>
  <c r="P76" i="13"/>
  <c r="X433" i="23"/>
  <c r="P44" i="13"/>
  <c r="AX415" i="23"/>
  <c r="R26" i="13"/>
  <c r="AX437" i="23"/>
  <c r="R48" i="13"/>
  <c r="AX443" i="23"/>
  <c r="R54" i="13"/>
  <c r="AX417" i="23"/>
  <c r="R28" i="13"/>
  <c r="X466" i="23"/>
  <c r="P77" i="13"/>
  <c r="P27" i="13"/>
  <c r="X416" i="23"/>
  <c r="L467" i="23"/>
  <c r="L435" i="23"/>
  <c r="L429" i="23"/>
  <c r="BJ441" i="23"/>
  <c r="T52" i="13"/>
  <c r="S52" i="13"/>
  <c r="O62" i="13"/>
  <c r="O74" i="13"/>
  <c r="BJ462" i="23"/>
  <c r="S73" i="13"/>
  <c r="T73" i="13"/>
  <c r="BJ410" i="23"/>
  <c r="T21" i="13"/>
  <c r="S21" i="13"/>
  <c r="L453" i="23"/>
  <c r="AJ439" i="23"/>
  <c r="Q50" i="13"/>
  <c r="BJ449" i="23"/>
  <c r="T60" i="13"/>
  <c r="S60" i="13"/>
  <c r="X423" i="23"/>
  <c r="P34" i="13"/>
  <c r="AX461" i="23"/>
  <c r="R72" i="13"/>
  <c r="AX429" i="23"/>
  <c r="R40" i="13"/>
  <c r="AX451" i="23"/>
  <c r="R62" i="13"/>
  <c r="L419" i="23"/>
  <c r="J27" i="15"/>
  <c r="K27" i="15"/>
  <c r="T32" i="13"/>
  <c r="X417" i="23"/>
  <c r="P28" i="13"/>
  <c r="AN445" i="23"/>
  <c r="AX441" i="23"/>
  <c r="R52" i="13"/>
  <c r="X454" i="23"/>
  <c r="P65" i="13"/>
  <c r="BJ438" i="23"/>
  <c r="T49" i="13"/>
  <c r="S49" i="13"/>
  <c r="X410" i="23"/>
  <c r="P21" i="13"/>
  <c r="Q75" i="13"/>
  <c r="AJ464" i="23"/>
  <c r="P23" i="13"/>
  <c r="X412" i="23"/>
  <c r="AX456" i="23"/>
  <c r="R67" i="13"/>
  <c r="AX440" i="23"/>
  <c r="R51" i="13"/>
  <c r="AJ437" i="23"/>
  <c r="Q48" i="13"/>
  <c r="AJ463" i="23"/>
  <c r="Q74" i="13"/>
  <c r="AJ431" i="23"/>
  <c r="Q42" i="13"/>
  <c r="BJ463" i="23"/>
  <c r="T74" i="13"/>
  <c r="S74" i="13"/>
  <c r="BJ433" i="23"/>
  <c r="T44" i="13"/>
  <c r="S44" i="13"/>
  <c r="BJ435" i="23"/>
  <c r="T46" i="13"/>
  <c r="S46" i="13"/>
  <c r="BJ453" i="23"/>
  <c r="T64" i="13"/>
  <c r="S64" i="13"/>
  <c r="X463" i="23"/>
  <c r="P74" i="13"/>
  <c r="X431" i="23"/>
  <c r="P42" i="13"/>
  <c r="X449" i="23"/>
  <c r="P60" i="13"/>
  <c r="AX453" i="23"/>
  <c r="R64" i="13"/>
  <c r="AX421" i="23"/>
  <c r="R32" i="13"/>
  <c r="AX411" i="23"/>
  <c r="R22" i="13"/>
  <c r="BJ436" i="23"/>
  <c r="S47" i="13"/>
  <c r="T47" i="13"/>
  <c r="L463" i="23"/>
  <c r="L451" i="23"/>
  <c r="L445" i="23"/>
  <c r="L415" i="23"/>
  <c r="AJ441" i="23"/>
  <c r="Q52" i="13"/>
  <c r="BJ431" i="23"/>
  <c r="T42" i="13"/>
  <c r="S42" i="13"/>
  <c r="O32" i="13"/>
  <c r="AJ438" i="23"/>
  <c r="Q49" i="13"/>
  <c r="X456" i="23"/>
  <c r="P67" i="13"/>
  <c r="L417" i="23"/>
  <c r="O28" i="13"/>
  <c r="AJ423" i="23"/>
  <c r="Q34" i="13"/>
  <c r="BJ427" i="23"/>
  <c r="T38" i="13"/>
  <c r="S38" i="13"/>
  <c r="X441" i="23"/>
  <c r="P52" i="13"/>
  <c r="AX445" i="23"/>
  <c r="R56" i="13"/>
  <c r="AX410" i="23"/>
  <c r="R21" i="13"/>
  <c r="AB459" i="23"/>
  <c r="X461" i="23"/>
  <c r="P72" i="13"/>
  <c r="AX409" i="23"/>
  <c r="R20" i="13"/>
  <c r="BH434" i="23"/>
  <c r="AI446" i="23"/>
  <c r="Q57" i="13"/>
  <c r="X418" i="23"/>
  <c r="AU418" i="23"/>
  <c r="R29" i="13"/>
  <c r="AI434" i="23"/>
  <c r="Q45" i="13"/>
  <c r="W420" i="23"/>
  <c r="P31" i="13"/>
  <c r="R45" i="13"/>
  <c r="AU434" i="23"/>
  <c r="BG446" i="23"/>
  <c r="T57" i="13"/>
  <c r="S57" i="13"/>
  <c r="BH418" i="23"/>
  <c r="T29" i="13"/>
  <c r="S29" i="13"/>
  <c r="X446" i="23"/>
  <c r="R57" i="13"/>
  <c r="AU446" i="23"/>
  <c r="P57" i="13"/>
  <c r="W446" i="23"/>
  <c r="L418" i="23"/>
  <c r="O29" i="13"/>
  <c r="AJ418" i="23"/>
  <c r="AV420" i="23"/>
  <c r="W418" i="23"/>
  <c r="P29" i="13"/>
  <c r="Q31" i="13"/>
  <c r="AJ420" i="23"/>
  <c r="T45" i="13"/>
  <c r="BG434" i="23"/>
  <c r="S45" i="13"/>
  <c r="K434" i="23"/>
  <c r="O45" i="13"/>
  <c r="AV446" i="23"/>
  <c r="AJ446" i="23"/>
  <c r="Q29" i="13"/>
  <c r="AI418" i="23"/>
  <c r="R31" i="13"/>
  <c r="S37" i="13"/>
  <c r="T37" i="13"/>
  <c r="BG426" i="23"/>
  <c r="Q35" i="13"/>
  <c r="AI424" i="23"/>
  <c r="K424" i="23"/>
  <c r="O35" i="13"/>
  <c r="BH422" i="23"/>
  <c r="Q43" i="13"/>
  <c r="AI432" i="23"/>
  <c r="Q41" i="13"/>
  <c r="AI430" i="23"/>
  <c r="Q39" i="13"/>
  <c r="AI428" i="23"/>
  <c r="AU414" i="23"/>
  <c r="R25" i="13"/>
  <c r="AI458" i="23"/>
  <c r="Q69" i="13"/>
  <c r="Q53" i="13"/>
  <c r="AI442" i="23"/>
  <c r="AJ450" i="23"/>
  <c r="Q61" i="13"/>
  <c r="AJ426" i="23"/>
  <c r="Q37" i="13"/>
  <c r="AJ424" i="23"/>
  <c r="T41" i="13"/>
  <c r="BG430" i="23"/>
  <c r="S41" i="13"/>
  <c r="AU428" i="23"/>
  <c r="R39" i="13"/>
  <c r="AV414" i="23"/>
  <c r="R53" i="13"/>
  <c r="AU442" i="23"/>
  <c r="AV450" i="23"/>
  <c r="W424" i="23"/>
  <c r="P35" i="13"/>
  <c r="P33" i="13"/>
  <c r="W422" i="23"/>
  <c r="AV430" i="23"/>
  <c r="R41" i="13"/>
  <c r="AJ458" i="23"/>
  <c r="X458" i="23"/>
  <c r="T33" i="13"/>
  <c r="R37" i="13"/>
  <c r="AU426" i="23"/>
  <c r="BH424" i="23"/>
  <c r="Q33" i="13"/>
  <c r="AI422" i="23"/>
  <c r="X432" i="23"/>
  <c r="X430" i="23"/>
  <c r="X428" i="23"/>
  <c r="P25" i="13"/>
  <c r="W414" i="23"/>
  <c r="W458" i="23"/>
  <c r="P69" i="13"/>
  <c r="P53" i="13"/>
  <c r="W442" i="23"/>
  <c r="X450" i="23"/>
  <c r="AU450" i="23"/>
  <c r="R61" i="13"/>
  <c r="AV426" i="23"/>
  <c r="AV424" i="23"/>
  <c r="T39" i="13"/>
  <c r="BG428" i="23"/>
  <c r="S39" i="13"/>
  <c r="AJ414" i="23"/>
  <c r="Q25" i="13"/>
  <c r="AJ442" i="23"/>
  <c r="S61" i="13"/>
  <c r="T61" i="13"/>
  <c r="BG450" i="23"/>
  <c r="T35" i="13"/>
  <c r="BG424" i="23"/>
  <c r="S35" i="13"/>
  <c r="AU424" i="23"/>
  <c r="R35" i="13"/>
  <c r="AJ430" i="23"/>
  <c r="BH414" i="23"/>
  <c r="R69" i="13"/>
  <c r="AV458" i="23"/>
  <c r="P61" i="13"/>
  <c r="S25" i="13"/>
  <c r="T25" i="13"/>
  <c r="S33" i="13"/>
  <c r="P43" i="13"/>
  <c r="O24" i="13"/>
  <c r="K413" i="23"/>
  <c r="S24" i="13"/>
  <c r="T24" i="13"/>
  <c r="R24" i="13"/>
  <c r="P24" i="13"/>
  <c r="X413" i="23"/>
  <c r="Q24" i="13"/>
  <c r="M80" i="13"/>
  <c r="K80" i="13"/>
  <c r="BH413" i="23"/>
  <c r="Y61" i="13" l="1"/>
  <c r="Y46" i="13"/>
  <c r="W57" i="13"/>
  <c r="X46" i="13"/>
  <c r="Y78" i="13"/>
  <c r="V57" i="13"/>
  <c r="Y71" i="13"/>
  <c r="W61" i="13"/>
  <c r="X75" i="13"/>
  <c r="Z42" i="13"/>
  <c r="Y65" i="13"/>
  <c r="W31" i="13"/>
  <c r="V78" i="13"/>
  <c r="V48" i="13"/>
  <c r="V74" i="13"/>
  <c r="Y42" i="13"/>
  <c r="Y39" i="13"/>
  <c r="V55" i="13"/>
  <c r="Z53" i="13"/>
  <c r="Y30" i="13"/>
  <c r="W63" i="13"/>
  <c r="V73" i="13"/>
  <c r="W30" i="13"/>
  <c r="W62" i="13"/>
  <c r="X31" i="13"/>
  <c r="V51" i="13"/>
  <c r="V60" i="13"/>
  <c r="X53" i="13"/>
  <c r="V38" i="13"/>
  <c r="X58" i="13"/>
  <c r="Z63" i="13"/>
  <c r="Y67" i="13"/>
  <c r="W74" i="13"/>
  <c r="V34" i="13"/>
  <c r="Y40" i="13"/>
  <c r="W42" i="13"/>
  <c r="V61" i="13"/>
  <c r="Z43" i="13"/>
  <c r="W58" i="13"/>
  <c r="W55" i="13"/>
  <c r="Y34" i="13"/>
  <c r="Y38" i="13"/>
  <c r="Z61" i="13"/>
  <c r="W71" i="13"/>
  <c r="Z73" i="13"/>
  <c r="X74" i="13"/>
  <c r="X27" i="13"/>
  <c r="X67" i="13"/>
  <c r="X55" i="13"/>
  <c r="Y74" i="13"/>
  <c r="V43" i="13"/>
  <c r="V27" i="13"/>
  <c r="Z58" i="13"/>
  <c r="Y43" i="13"/>
  <c r="Y55" i="13"/>
  <c r="Z28" i="13"/>
  <c r="X30" i="13"/>
  <c r="Z27" i="13"/>
  <c r="Y50" i="13"/>
  <c r="Y76" i="13"/>
  <c r="X73" i="13"/>
  <c r="Z46" i="13"/>
  <c r="V62" i="13"/>
  <c r="W39" i="13"/>
  <c r="V68" i="13"/>
  <c r="Z56" i="13"/>
  <c r="X71" i="13"/>
  <c r="Y59" i="13"/>
  <c r="W34" i="13"/>
  <c r="Z34" i="13"/>
  <c r="X78" i="13"/>
  <c r="V72" i="13"/>
  <c r="Z62" i="13"/>
  <c r="W46" i="13"/>
  <c r="Y57" i="13"/>
  <c r="X34" i="13"/>
  <c r="X43" i="13"/>
  <c r="Z30" i="13"/>
  <c r="W27" i="13"/>
  <c r="Y27" i="13"/>
  <c r="W73" i="13"/>
  <c r="W51" i="13"/>
  <c r="W56" i="13"/>
  <c r="AA25" i="13"/>
  <c r="X42" i="13"/>
  <c r="V39" i="13"/>
  <c r="W48" i="13"/>
  <c r="X56" i="13"/>
  <c r="W64" i="13"/>
  <c r="X60" i="13"/>
  <c r="Y63" i="13"/>
  <c r="Y73" i="13"/>
  <c r="Y48" i="13"/>
  <c r="W68" i="13"/>
  <c r="Z55" i="13"/>
  <c r="Y58" i="13"/>
  <c r="Y35" i="13"/>
  <c r="Z74" i="13"/>
  <c r="V30" i="13"/>
  <c r="W43" i="13"/>
  <c r="W38" i="13"/>
  <c r="Y51" i="13"/>
  <c r="X38" i="13"/>
  <c r="X72" i="13"/>
  <c r="X68" i="13"/>
  <c r="X76" i="13"/>
  <c r="Y64" i="13"/>
  <c r="V35" i="13"/>
  <c r="Y60" i="13"/>
  <c r="Y68" i="13"/>
  <c r="W72" i="13"/>
  <c r="Y56" i="13"/>
  <c r="Z68" i="13"/>
  <c r="Z35" i="13"/>
  <c r="W76" i="13"/>
  <c r="W28" i="13"/>
  <c r="W60" i="13"/>
  <c r="V64" i="13"/>
  <c r="V76" i="13"/>
  <c r="X35" i="13"/>
  <c r="Z60" i="13"/>
  <c r="Z72" i="13"/>
  <c r="Y44" i="13"/>
  <c r="V56" i="13"/>
  <c r="I97" i="19"/>
  <c r="W29" i="13"/>
  <c r="X29" i="13"/>
  <c r="Y29" i="13"/>
  <c r="W35" i="13"/>
  <c r="V29" i="13"/>
  <c r="X64" i="13"/>
  <c r="W44" i="13"/>
  <c r="X28" i="13"/>
  <c r="Z64" i="13"/>
  <c r="Z44" i="13"/>
  <c r="Z29" i="13"/>
  <c r="X44" i="13"/>
  <c r="V19" i="13"/>
  <c r="F33" i="22"/>
  <c r="V53" i="13"/>
  <c r="V44" i="13"/>
  <c r="X19" i="13"/>
  <c r="Y19" i="13"/>
  <c r="Y28" i="13"/>
  <c r="N25" i="27"/>
  <c r="N30" i="27" s="1"/>
  <c r="N120" i="27" s="1"/>
  <c r="Z40" i="13"/>
  <c r="V28" i="13"/>
  <c r="Y53" i="13"/>
  <c r="I25" i="28"/>
  <c r="I30" i="28" s="1"/>
  <c r="I120" i="28" s="1"/>
  <c r="K25" i="28"/>
  <c r="K30" i="28" s="1"/>
  <c r="K120" i="28" s="1"/>
  <c r="X51" i="13"/>
  <c r="W52" i="13"/>
  <c r="X52" i="13"/>
  <c r="Z52" i="13"/>
  <c r="Y52" i="13"/>
  <c r="Z51" i="13"/>
  <c r="X22" i="13"/>
  <c r="O25" i="27"/>
  <c r="O30" i="27" s="1"/>
  <c r="O120" i="27" s="1"/>
  <c r="R25" i="28"/>
  <c r="R30" i="28" s="1"/>
  <c r="R120" i="28" s="1"/>
  <c r="O25" i="28"/>
  <c r="O30" i="28" s="1"/>
  <c r="O120" i="28" s="1"/>
  <c r="X40" i="13"/>
  <c r="Z50" i="13"/>
  <c r="V40" i="13"/>
  <c r="V52" i="13"/>
  <c r="N25" i="28"/>
  <c r="N30" i="28" s="1"/>
  <c r="N120" i="28" s="1"/>
  <c r="Q25" i="28"/>
  <c r="Q30" i="28" s="1"/>
  <c r="Q120" i="28" s="1"/>
  <c r="AA20" i="13"/>
  <c r="AA80" i="13" s="1"/>
  <c r="AA82" i="13" s="1"/>
  <c r="M82" i="13" s="1"/>
  <c r="K110" i="20" s="1"/>
  <c r="K28" i="22" s="1"/>
  <c r="AA51" i="13"/>
  <c r="AA53" i="13"/>
  <c r="AA52" i="13"/>
  <c r="AA44" i="13"/>
  <c r="H25" i="27"/>
  <c r="H30" i="27" s="1"/>
  <c r="H120" i="27" s="1"/>
  <c r="J25" i="27"/>
  <c r="J30" i="27" s="1"/>
  <c r="J120" i="27" s="1"/>
  <c r="I25" i="27"/>
  <c r="I30" i="27" s="1"/>
  <c r="I120" i="27" s="1"/>
  <c r="K25" i="27"/>
  <c r="K30" i="27" s="1"/>
  <c r="K120" i="27" s="1"/>
  <c r="L25" i="28"/>
  <c r="L30" i="28" s="1"/>
  <c r="L120" i="28" s="1"/>
  <c r="P25" i="28"/>
  <c r="P30" i="28" s="1"/>
  <c r="P120" i="28" s="1"/>
  <c r="Y47" i="13"/>
  <c r="Z49" i="13"/>
  <c r="Z77" i="13"/>
  <c r="Y75" i="13"/>
  <c r="W67" i="13"/>
  <c r="Y62" i="13"/>
  <c r="Z76" i="13"/>
  <c r="M25" i="28"/>
  <c r="M30" i="28" s="1"/>
  <c r="M120" i="28" s="1"/>
  <c r="Y32" i="13"/>
  <c r="X50" i="13"/>
  <c r="X41" i="13"/>
  <c r="W41" i="13"/>
  <c r="V41" i="13"/>
  <c r="V32" i="13"/>
  <c r="J25" i="28"/>
  <c r="J30" i="28" s="1"/>
  <c r="J120" i="28" s="1"/>
  <c r="X32" i="13"/>
  <c r="Z41" i="13"/>
  <c r="V50" i="13"/>
  <c r="Z65" i="13"/>
  <c r="Z38" i="13"/>
  <c r="Y41" i="13"/>
  <c r="W32" i="13"/>
  <c r="Z32" i="13"/>
  <c r="AA22" i="13"/>
  <c r="W25" i="13"/>
  <c r="V25" i="13"/>
  <c r="L25" i="27"/>
  <c r="L30" i="27" s="1"/>
  <c r="L120" i="27" s="1"/>
  <c r="P25" i="27"/>
  <c r="P30" i="27" s="1"/>
  <c r="P120" i="27" s="1"/>
  <c r="M25" i="27"/>
  <c r="M30" i="27" s="1"/>
  <c r="M120" i="27" s="1"/>
  <c r="Q25" i="27"/>
  <c r="Q30" i="27" s="1"/>
  <c r="Q120" i="27" s="1"/>
  <c r="V21" i="13"/>
  <c r="Y26" i="13"/>
  <c r="X20" i="13"/>
  <c r="Z25" i="13"/>
  <c r="Y25" i="13"/>
  <c r="V24" i="13"/>
  <c r="Y20" i="13"/>
  <c r="W20" i="13"/>
  <c r="Z19" i="13"/>
  <c r="X21" i="13"/>
  <c r="X25" i="13"/>
  <c r="W24" i="13"/>
  <c r="Y24" i="13"/>
  <c r="X24" i="13"/>
  <c r="Z24" i="13"/>
  <c r="Z20" i="13"/>
  <c r="Y21" i="13"/>
  <c r="W21" i="13"/>
  <c r="Z21" i="13"/>
  <c r="V20" i="13"/>
  <c r="V23" i="13"/>
  <c r="Z23" i="13"/>
  <c r="Y23" i="13"/>
  <c r="X23" i="13"/>
  <c r="W23" i="13"/>
  <c r="Z22" i="13"/>
  <c r="V22" i="13"/>
  <c r="W22" i="13"/>
  <c r="Y22" i="13"/>
  <c r="C31" i="12"/>
  <c r="K43" i="28"/>
  <c r="K59" i="28" s="1"/>
  <c r="K76" i="28" s="1"/>
  <c r="K99" i="28" s="1"/>
  <c r="L8" i="28"/>
  <c r="H25" i="28"/>
  <c r="H30" i="28" s="1"/>
  <c r="H120" i="28" s="1"/>
  <c r="E39" i="28"/>
  <c r="G25" i="28"/>
  <c r="G30" i="28" s="1"/>
  <c r="G120" i="28" s="1"/>
  <c r="K50" i="15"/>
  <c r="H50" i="15"/>
  <c r="F50" i="15"/>
  <c r="I69" i="20"/>
  <c r="I70" i="20" s="1"/>
  <c r="I32" i="15"/>
  <c r="J50" i="15"/>
  <c r="F25" i="27"/>
  <c r="F30" i="27" s="1"/>
  <c r="G25" i="27"/>
  <c r="G30" i="27" s="1"/>
  <c r="G120" i="27" s="1"/>
  <c r="G50" i="15"/>
  <c r="I50" i="15"/>
  <c r="G57" i="20"/>
  <c r="G69" i="20" s="1"/>
  <c r="X74" i="28" s="1"/>
  <c r="G32" i="15"/>
  <c r="H57" i="20"/>
  <c r="H69" i="20" s="1"/>
  <c r="H32" i="15"/>
  <c r="R80" i="13"/>
  <c r="O80" i="13"/>
  <c r="F109" i="20" s="1"/>
  <c r="F35" i="22" s="1"/>
  <c r="F64" i="20"/>
  <c r="F69" i="20" s="1"/>
  <c r="W74" i="27" s="1"/>
  <c r="F32" i="15"/>
  <c r="S80" i="13"/>
  <c r="J109" i="20" s="1"/>
  <c r="J35" i="22" s="1"/>
  <c r="P80" i="13"/>
  <c r="I81" i="13" s="1"/>
  <c r="T80" i="13"/>
  <c r="M81" i="13" s="1"/>
  <c r="J64" i="20"/>
  <c r="J69" i="20" s="1"/>
  <c r="J32" i="15"/>
  <c r="K64" i="20"/>
  <c r="K69" i="20" s="1"/>
  <c r="K32" i="15"/>
  <c r="L39" i="16"/>
  <c r="J39" i="16"/>
  <c r="P27" i="16"/>
  <c r="K112" i="20" s="1"/>
  <c r="K30" i="22" s="1"/>
  <c r="N27" i="16"/>
  <c r="J112" i="20" s="1"/>
  <c r="J30" i="22" s="1"/>
  <c r="Q80" i="13"/>
  <c r="N33" i="16"/>
  <c r="P33" i="16"/>
  <c r="Y80" i="13" l="1"/>
  <c r="Y82" i="13" s="1"/>
  <c r="K82" i="13" s="1"/>
  <c r="I110" i="20" s="1"/>
  <c r="I28" i="22" s="1"/>
  <c r="X80" i="13"/>
  <c r="X82" i="13" s="1"/>
  <c r="J82" i="13" s="1"/>
  <c r="H110" i="20" s="1"/>
  <c r="H28" i="22" s="1"/>
  <c r="V80" i="13"/>
  <c r="V82" i="13" s="1"/>
  <c r="H82" i="13" s="1"/>
  <c r="F110" i="20" s="1"/>
  <c r="F28" i="22" s="1"/>
  <c r="Z80" i="13"/>
  <c r="Z82" i="13" s="1"/>
  <c r="L82" i="13" s="1"/>
  <c r="J110" i="20" s="1"/>
  <c r="J28" i="22" s="1"/>
  <c r="AA81" i="13"/>
  <c r="AA83" i="13" s="1"/>
  <c r="M83" i="13" s="1"/>
  <c r="K111" i="20" s="1"/>
  <c r="K29" i="22" s="1"/>
  <c r="Z81" i="13"/>
  <c r="Z83" i="13" s="1"/>
  <c r="L83" i="13" s="1"/>
  <c r="J111" i="20" s="1"/>
  <c r="J29" i="22" s="1"/>
  <c r="W81" i="13"/>
  <c r="W83" i="13" s="1"/>
  <c r="I83" i="13" s="1"/>
  <c r="G111" i="20" s="1"/>
  <c r="G29" i="22" s="1"/>
  <c r="V81" i="13"/>
  <c r="V83" i="13" s="1"/>
  <c r="H83" i="13" s="1"/>
  <c r="F111" i="20" s="1"/>
  <c r="F29" i="22" s="1"/>
  <c r="X81" i="13"/>
  <c r="X83" i="13" s="1"/>
  <c r="J83" i="13" s="1"/>
  <c r="H111" i="20" s="1"/>
  <c r="H29" i="22" s="1"/>
  <c r="Y81" i="13"/>
  <c r="Y83" i="13" s="1"/>
  <c r="K83" i="13" s="1"/>
  <c r="I111" i="20" s="1"/>
  <c r="I29" i="22" s="1"/>
  <c r="W80" i="13"/>
  <c r="W82" i="13" s="1"/>
  <c r="I82" i="13" s="1"/>
  <c r="G110" i="20" s="1"/>
  <c r="G28" i="22" s="1"/>
  <c r="C32" i="12"/>
  <c r="L43" i="28"/>
  <c r="L59" i="28" s="1"/>
  <c r="L76" i="28" s="1"/>
  <c r="L99" i="28" s="1"/>
  <c r="M8" i="28"/>
  <c r="F120" i="27"/>
  <c r="G74" i="27"/>
  <c r="I74" i="27"/>
  <c r="K74" i="27"/>
  <c r="M74" i="27"/>
  <c r="O74" i="27"/>
  <c r="Q74" i="27"/>
  <c r="H74" i="27"/>
  <c r="J74" i="27"/>
  <c r="L74" i="27"/>
  <c r="N74" i="27"/>
  <c r="P74" i="27"/>
  <c r="F74" i="27"/>
  <c r="H81" i="13"/>
  <c r="L81" i="13"/>
  <c r="G109" i="20"/>
  <c r="G35" i="22" s="1"/>
  <c r="H70" i="20"/>
  <c r="G70" i="20"/>
  <c r="I109" i="20"/>
  <c r="I35" i="22" s="1"/>
  <c r="K81" i="13"/>
  <c r="K109" i="20"/>
  <c r="K35" i="22" s="1"/>
  <c r="F70" i="20"/>
  <c r="K70" i="20"/>
  <c r="J70" i="20"/>
  <c r="N39" i="16"/>
  <c r="H109" i="20"/>
  <c r="H35" i="22" s="1"/>
  <c r="J81" i="13"/>
  <c r="I34" i="22" l="1"/>
  <c r="H34" i="22"/>
  <c r="M84" i="13"/>
  <c r="K117" i="20"/>
  <c r="J117" i="20"/>
  <c r="L84" i="13"/>
  <c r="H84" i="13"/>
  <c r="H117" i="20"/>
  <c r="J84" i="13"/>
  <c r="I117" i="20"/>
  <c r="W30" i="27"/>
  <c r="F117" i="20"/>
  <c r="G34" i="22"/>
  <c r="K34" i="22"/>
  <c r="K84" i="13"/>
  <c r="G117" i="20"/>
  <c r="I84" i="13"/>
  <c r="J34" i="22"/>
  <c r="C33" i="12"/>
  <c r="M43" i="28"/>
  <c r="M59" i="28" s="1"/>
  <c r="M76" i="28" s="1"/>
  <c r="M99" i="28" s="1"/>
  <c r="N8" i="28"/>
  <c r="X30" i="28"/>
  <c r="F97" i="27"/>
  <c r="C34" i="12" l="1"/>
  <c r="N43" i="28"/>
  <c r="N59" i="28" s="1"/>
  <c r="N76" i="28" s="1"/>
  <c r="N99" i="28" s="1"/>
  <c r="O8" i="28"/>
  <c r="G97" i="28"/>
  <c r="G96" i="28"/>
  <c r="F96" i="27"/>
  <c r="G114" i="27" s="1"/>
  <c r="G115" i="27" s="1"/>
  <c r="G114" i="28" l="1"/>
  <c r="C35" i="12"/>
  <c r="O43" i="28"/>
  <c r="O59" i="28" s="1"/>
  <c r="O76" i="28" s="1"/>
  <c r="O99" i="28" s="1"/>
  <c r="P8" i="28"/>
  <c r="G96" i="27"/>
  <c r="H114" i="27" s="1"/>
  <c r="H115" i="27" s="1"/>
  <c r="G97" i="27"/>
  <c r="H97" i="28"/>
  <c r="H96" i="28"/>
  <c r="H114" i="28" l="1"/>
  <c r="H115" i="28" s="1"/>
  <c r="C36" i="12"/>
  <c r="P43" i="28"/>
  <c r="P59" i="28" s="1"/>
  <c r="P76" i="28" s="1"/>
  <c r="P99" i="28" s="1"/>
  <c r="Q8" i="28"/>
  <c r="I97" i="28"/>
  <c r="I96" i="28"/>
  <c r="H96" i="27"/>
  <c r="I114" i="27" s="1"/>
  <c r="I115" i="27" s="1"/>
  <c r="H97" i="27"/>
  <c r="I114" i="28" l="1"/>
  <c r="I115" i="28" s="1"/>
  <c r="C37" i="12"/>
  <c r="Q43" i="28"/>
  <c r="Q59" i="28" s="1"/>
  <c r="Q76" i="28" s="1"/>
  <c r="Q99" i="28" s="1"/>
  <c r="R8" i="28"/>
  <c r="R43" i="28" s="1"/>
  <c r="R59" i="28" s="1"/>
  <c r="R76" i="28" s="1"/>
  <c r="R99" i="28" s="1"/>
  <c r="J97" i="28"/>
  <c r="J96" i="28"/>
  <c r="I96" i="27"/>
  <c r="J114" i="27" s="1"/>
  <c r="J115" i="27" s="1"/>
  <c r="I97" i="27"/>
  <c r="J114" i="28" l="1"/>
  <c r="J115" i="28" s="1"/>
  <c r="C38" i="12"/>
  <c r="J96" i="27"/>
  <c r="K114" i="27" s="1"/>
  <c r="K115" i="27" s="1"/>
  <c r="J97" i="27"/>
  <c r="K96" i="28"/>
  <c r="K97" i="28"/>
  <c r="K114" i="28" l="1"/>
  <c r="K115" i="28" s="1"/>
  <c r="C39" i="12"/>
  <c r="L97" i="28"/>
  <c r="L96" i="28"/>
  <c r="K96" i="27"/>
  <c r="L114" i="27" s="1"/>
  <c r="L115" i="27" s="1"/>
  <c r="K97" i="27"/>
  <c r="F101" i="20"/>
  <c r="F100" i="20"/>
  <c r="F99" i="20"/>
  <c r="L114" i="28" l="1"/>
  <c r="L115" i="28" s="1"/>
  <c r="C40" i="12"/>
  <c r="L96" i="27"/>
  <c r="M114" i="27" s="1"/>
  <c r="M115" i="27" s="1"/>
  <c r="L97" i="27"/>
  <c r="M97" i="28"/>
  <c r="M96" i="28"/>
  <c r="M114" i="28" l="1"/>
  <c r="M115" i="28" s="1"/>
  <c r="C41" i="12"/>
  <c r="M96" i="27"/>
  <c r="N114" i="27" s="1"/>
  <c r="N115" i="27" s="1"/>
  <c r="M97" i="27"/>
  <c r="N96" i="28"/>
  <c r="N97" i="28"/>
  <c r="N114" i="28" l="1"/>
  <c r="N115" i="28" s="1"/>
  <c r="C42" i="12"/>
  <c r="O97" i="28"/>
  <c r="O96" i="28"/>
  <c r="N96" i="27"/>
  <c r="O114" i="27" s="1"/>
  <c r="O115" i="27" s="1"/>
  <c r="N97" i="27"/>
  <c r="O114" i="28" l="1"/>
  <c r="O115" i="28" s="1"/>
  <c r="C43" i="12"/>
  <c r="O96" i="27"/>
  <c r="P114" i="27" s="1"/>
  <c r="P115" i="27" s="1"/>
  <c r="O97" i="27"/>
  <c r="P97" i="28"/>
  <c r="P96" i="28"/>
  <c r="P114" i="28" l="1"/>
  <c r="P115" i="28" s="1"/>
  <c r="C44" i="12"/>
  <c r="P96" i="27"/>
  <c r="Q114" i="27" s="1"/>
  <c r="Q115" i="27" s="1"/>
  <c r="P97" i="27"/>
  <c r="Q97" i="28"/>
  <c r="Q96" i="28"/>
  <c r="Q114" i="28" l="1"/>
  <c r="Q115" i="28" s="1"/>
  <c r="C45" i="12"/>
  <c r="R97" i="28"/>
  <c r="X97" i="28" s="1"/>
  <c r="R96" i="28"/>
  <c r="R114" i="28" s="1"/>
  <c r="R115" i="28" s="1"/>
  <c r="Q97" i="27"/>
  <c r="W97" i="27" s="1"/>
  <c r="Q96" i="27"/>
  <c r="C46" i="12" l="1"/>
  <c r="C47" i="12" l="1"/>
  <c r="C48" i="12" l="1"/>
  <c r="G100" i="20"/>
  <c r="G99" i="20"/>
  <c r="C49" i="12" l="1"/>
  <c r="G101" i="20"/>
  <c r="C50" i="12" l="1"/>
  <c r="C51" i="12" l="1"/>
  <c r="H100" i="20"/>
  <c r="H99" i="20"/>
  <c r="C52" i="12" l="1"/>
  <c r="H101" i="20"/>
  <c r="C53" i="12" l="1"/>
  <c r="C54" i="12" l="1"/>
  <c r="I100" i="20"/>
  <c r="I99" i="20"/>
  <c r="C55" i="12" l="1"/>
  <c r="I98" i="20"/>
  <c r="G98" i="20"/>
  <c r="I101" i="20"/>
  <c r="I97" i="20"/>
  <c r="C56" i="12" l="1"/>
  <c r="I36" i="18"/>
  <c r="H23" i="18"/>
  <c r="J23" i="18"/>
  <c r="G97" i="20"/>
  <c r="G104" i="20" s="1"/>
  <c r="I104" i="20"/>
  <c r="G36" i="18"/>
  <c r="C57" i="12" l="1"/>
  <c r="C58" i="12" l="1"/>
  <c r="C59" i="12" l="1"/>
  <c r="F98" i="20"/>
  <c r="H98" i="20"/>
  <c r="C60" i="12" l="1"/>
  <c r="K98" i="20"/>
  <c r="F97" i="20"/>
  <c r="F104" i="20" s="1"/>
  <c r="G23" i="18"/>
  <c r="H97" i="20"/>
  <c r="H104" i="20" s="1"/>
  <c r="I23" i="18"/>
  <c r="H36" i="18"/>
  <c r="J36" i="18"/>
  <c r="K101" i="20"/>
  <c r="J101" i="20"/>
  <c r="J99" i="20"/>
  <c r="J100" i="20"/>
  <c r="C61" i="12" l="1"/>
  <c r="J98" i="20"/>
  <c r="L36" i="18"/>
  <c r="K36" i="18"/>
  <c r="J97" i="20"/>
  <c r="C62" i="12" l="1"/>
  <c r="J104" i="20"/>
  <c r="K23" i="18"/>
  <c r="C63" i="12" l="1"/>
  <c r="C64" i="12" l="1"/>
  <c r="K99" i="20"/>
  <c r="K100" i="20"/>
  <c r="C65" i="12" l="1"/>
  <c r="K97" i="20"/>
  <c r="K104" i="20" s="1"/>
  <c r="L23" i="18"/>
  <c r="C66" i="12" l="1"/>
  <c r="C67" i="12" l="1"/>
  <c r="C68" i="12" l="1"/>
  <c r="C69" i="12" l="1"/>
  <c r="C70" i="12" l="1"/>
  <c r="C71" i="12" l="1"/>
  <c r="C72" i="12" l="1"/>
  <c r="C73" i="12" l="1"/>
  <c r="C74" i="12" l="1"/>
  <c r="C75" i="12" l="1"/>
  <c r="C76" i="12" l="1"/>
  <c r="C77" i="12" l="1"/>
  <c r="C78" i="12" l="1"/>
  <c r="C79" i="12" l="1"/>
  <c r="C80" i="12" l="1"/>
  <c r="C81" i="12" l="1"/>
  <c r="C82" i="12" l="1"/>
  <c r="J30" i="19"/>
  <c r="G85" i="19" s="1"/>
  <c r="G94" i="19" l="1"/>
  <c r="E37" i="27"/>
  <c r="E39" i="27" s="1"/>
  <c r="F119" i="27" s="1"/>
  <c r="I89" i="19" l="1"/>
  <c r="I94" i="19" s="1"/>
  <c r="F32" i="22"/>
  <c r="F34" i="22" s="1"/>
  <c r="I107" i="28" l="1"/>
  <c r="I110" i="28" s="1"/>
  <c r="I121" i="28" s="1"/>
  <c r="F91" i="20"/>
  <c r="F107" i="27"/>
  <c r="F110" i="27" s="1"/>
  <c r="F121" i="27" s="1"/>
  <c r="F122" i="27" s="1"/>
  <c r="G107" i="27"/>
  <c r="G110" i="27" s="1"/>
  <c r="G121" i="27" s="1"/>
  <c r="G107" i="28"/>
  <c r="G110" i="28" s="1"/>
  <c r="G121" i="28" s="1"/>
  <c r="Q107" i="27"/>
  <c r="Q110" i="27" s="1"/>
  <c r="Q121" i="27" s="1"/>
  <c r="K107" i="27"/>
  <c r="K110" i="27" s="1"/>
  <c r="K121" i="27" s="1"/>
  <c r="M107" i="28"/>
  <c r="M110" i="28" s="1"/>
  <c r="M121" i="28" s="1"/>
  <c r="H107" i="28"/>
  <c r="H110" i="28" s="1"/>
  <c r="H121" i="28" s="1"/>
  <c r="Q107" i="28"/>
  <c r="Q110" i="28" s="1"/>
  <c r="Q121" i="28" s="1"/>
  <c r="M107" i="27"/>
  <c r="M110" i="27" s="1"/>
  <c r="M121" i="27" s="1"/>
  <c r="R107" i="28"/>
  <c r="R110" i="28" s="1"/>
  <c r="R121" i="28" s="1"/>
  <c r="N107" i="28"/>
  <c r="N110" i="28" s="1"/>
  <c r="N121" i="28" s="1"/>
  <c r="I107" i="27"/>
  <c r="I110" i="27" s="1"/>
  <c r="I121" i="27" s="1"/>
  <c r="N107" i="27"/>
  <c r="N110" i="27" s="1"/>
  <c r="N121" i="27" s="1"/>
  <c r="H107" i="27"/>
  <c r="H110" i="27" s="1"/>
  <c r="H121" i="27" s="1"/>
  <c r="J107" i="28"/>
  <c r="J110" i="28" s="1"/>
  <c r="J121" i="28" s="1"/>
  <c r="P107" i="27"/>
  <c r="P110" i="27" s="1"/>
  <c r="P121" i="27" s="1"/>
  <c r="O107" i="27"/>
  <c r="O110" i="27" s="1"/>
  <c r="O121" i="27" s="1"/>
  <c r="L107" i="27"/>
  <c r="L110" i="27" s="1"/>
  <c r="L121" i="27" s="1"/>
  <c r="O107" i="28"/>
  <c r="O110" i="28" s="1"/>
  <c r="O121" i="28" s="1"/>
  <c r="P107" i="28"/>
  <c r="P110" i="28" s="1"/>
  <c r="P121" i="28" s="1"/>
  <c r="J107" i="27"/>
  <c r="J110" i="27" s="1"/>
  <c r="J121" i="27" s="1"/>
  <c r="L107" i="28"/>
  <c r="L110" i="28" s="1"/>
  <c r="L121" i="28" s="1"/>
  <c r="K107" i="28"/>
  <c r="K110" i="28" s="1"/>
  <c r="K121" i="28" s="1"/>
  <c r="K91" i="20" l="1"/>
  <c r="K92" i="20" s="1"/>
  <c r="I91" i="20"/>
  <c r="I92" i="20" s="1"/>
  <c r="G91" i="20"/>
  <c r="G92" i="20" s="1"/>
  <c r="J91" i="20"/>
  <c r="J92" i="20" s="1"/>
  <c r="H91" i="20"/>
  <c r="H92" i="20" s="1"/>
  <c r="F92" i="20"/>
  <c r="G122" i="27"/>
  <c r="H122" i="27" s="1"/>
  <c r="I122" i="27" s="1"/>
  <c r="J122" i="27" s="1"/>
  <c r="K122" i="27" s="1"/>
  <c r="L122" i="27" s="1"/>
  <c r="M122" i="27" s="1"/>
  <c r="N122" i="27" s="1"/>
  <c r="O122" i="27" s="1"/>
  <c r="P122" i="27" s="1"/>
  <c r="Q122" i="27" s="1"/>
  <c r="W121" i="27" s="1"/>
  <c r="J94" i="20" l="1"/>
  <c r="J93" i="20"/>
  <c r="J105" i="20" s="1"/>
  <c r="J118" i="20" s="1"/>
  <c r="J120" i="20"/>
  <c r="J121" i="20" s="1"/>
  <c r="F93" i="20"/>
  <c r="F105" i="20" s="1"/>
  <c r="F118" i="20" s="1"/>
  <c r="F94" i="20"/>
  <c r="F120" i="20"/>
  <c r="F121" i="20" s="1"/>
  <c r="G94" i="20"/>
  <c r="G93" i="20"/>
  <c r="G105" i="20" s="1"/>
  <c r="G118" i="20" s="1"/>
  <c r="G120" i="20"/>
  <c r="G121" i="20" s="1"/>
  <c r="I94" i="20"/>
  <c r="I93" i="20"/>
  <c r="I105" i="20" s="1"/>
  <c r="I118" i="20" s="1"/>
  <c r="I120" i="20"/>
  <c r="I121" i="20" s="1"/>
  <c r="H93" i="20"/>
  <c r="H105" i="20" s="1"/>
  <c r="H118" i="20" s="1"/>
  <c r="H94" i="20"/>
  <c r="H120" i="20"/>
  <c r="H121" i="20" s="1"/>
  <c r="K93" i="20"/>
  <c r="K105" i="20" s="1"/>
  <c r="K118" i="20" s="1"/>
  <c r="K94" i="20"/>
  <c r="K120" i="20"/>
  <c r="K121" i="20" s="1"/>
  <c r="G119" i="28"/>
  <c r="G122" i="28" s="1"/>
  <c r="H122" i="28" s="1"/>
  <c r="I122" i="28" s="1"/>
  <c r="J122" i="28" s="1"/>
  <c r="K122" i="28" s="1"/>
  <c r="L122" i="28" s="1"/>
  <c r="M122" i="28" s="1"/>
  <c r="N122" i="28" s="1"/>
  <c r="O122" i="28" s="1"/>
  <c r="P122" i="28" s="1"/>
  <c r="Q122" i="28" s="1"/>
  <c r="R122" i="28" s="1"/>
  <c r="X121" i="28" s="1"/>
  <c r="K125" i="20" l="1"/>
  <c r="K127" i="20"/>
  <c r="K128" i="20" s="1"/>
  <c r="K126" i="20"/>
  <c r="G127" i="20"/>
  <c r="G126" i="20"/>
  <c r="G125" i="20"/>
  <c r="F125" i="20"/>
  <c r="F126" i="20"/>
  <c r="F127" i="20"/>
  <c r="F129" i="20"/>
  <c r="F130" i="20"/>
  <c r="I126" i="20"/>
  <c r="I127" i="20"/>
  <c r="I128" i="20" s="1"/>
  <c r="I125" i="20"/>
  <c r="J125" i="20"/>
  <c r="J127" i="20"/>
  <c r="J128" i="20" s="1"/>
  <c r="J126" i="20"/>
  <c r="H127" i="20"/>
  <c r="H128" i="20" s="1"/>
  <c r="H125" i="20"/>
  <c r="H126" i="20"/>
  <c r="X122" i="28" l="1"/>
  <c r="G128" i="20"/>
  <c r="F128" i="20"/>
  <c r="W122" i="2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leiendecker</author>
  </authors>
  <commentList>
    <comment ref="AO18" authorId="0" shapeId="0" xr:uid="{00000000-0006-0000-0500-000001000000}">
      <text>
        <r>
          <rPr>
            <sz val="8"/>
            <color indexed="81"/>
            <rFont val="Tahoma"/>
            <family val="2"/>
          </rPr>
          <t xml:space="preserve">pauschalierte Leist. gem.  § 185 (3) Nr. 2e SGB IX  für außergew. Belastung; 
die </t>
        </r>
        <r>
          <rPr>
            <u/>
            <sz val="8"/>
            <color indexed="81"/>
            <rFont val="Tahoma"/>
            <family val="2"/>
          </rPr>
          <t>Leistungsdifferenz</t>
        </r>
        <r>
          <rPr>
            <sz val="8"/>
            <color indexed="81"/>
            <rFont val="Tahoma"/>
            <family val="2"/>
          </rPr>
          <t xml:space="preserve"> wird für Inklusionsfirmen auf 30 Prozent pauschaliert; 
bei Personen, die zum Rechtskreis Budget für Arbeit nach § 61 SGB IX gehören, wird der Zuschuss mit 75% des AN-Bruttos berechnet; das Gesetz sieht 
eine weitere Deckelung in Abängigkeit von der Bezugsgröße nach § 18 SGB IV vor. 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Andreas Schneider</author>
  </authors>
  <commentList>
    <comment ref="H82" authorId="0" shapeId="0" xr:uid="{00000000-0006-0000-0700-000001000000}">
      <text>
        <r>
          <rPr>
            <b/>
            <sz val="8"/>
            <color indexed="81"/>
            <rFont val="Tahoma"/>
            <family val="2"/>
          </rPr>
          <t>Andreas Schneider:</t>
        </r>
        <r>
          <rPr>
            <sz val="8"/>
            <color indexed="81"/>
            <rFont val="Tahoma"/>
            <family val="2"/>
          </rPr>
          <t xml:space="preserve">
Der Minderleistungsausgleich steigt parallel zu den Personalkostensteigerung, die auf Blatt 11 eingetragen wird.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Andreas Schneider</author>
  </authors>
  <commentList>
    <comment ref="K20" authorId="0" shapeId="0" xr:uid="{00000000-0006-0000-0C00-000001000000}">
      <text>
        <r>
          <rPr>
            <sz val="8"/>
            <color indexed="81"/>
            <rFont val="Tahoma"/>
            <family val="2"/>
          </rPr>
          <t xml:space="preserve">Falls eine Investitionsförderung bei der Aktion Mensch beantrag werden soll, bitte ein "x" einsetzen. 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Schneider, Andreas</author>
    <author>Andreas Schneider</author>
  </authors>
  <commentList>
    <comment ref="E114" authorId="0" shapeId="0" xr:uid="{00000000-0006-0000-0D00-000001000000}">
      <text>
        <r>
          <rPr>
            <sz val="9"/>
            <color indexed="81"/>
            <rFont val="Tahoma"/>
            <family val="2"/>
          </rPr>
          <t xml:space="preserve">
Bitte in diesem Feld den Förderbetrag aus dem Antragsportals der Aktion Mensch eintragen.</t>
        </r>
      </text>
    </comment>
    <comment ref="F124" authorId="1" shapeId="0" xr:uid="{00000000-0006-0000-0D00-000002000000}">
      <text>
        <r>
          <rPr>
            <sz val="8"/>
            <color indexed="81"/>
            <rFont val="Tahoma"/>
            <family val="2"/>
          </rPr>
          <t>Bitte in dieser Zeile jeweils die Anzahl der Mitarbeiter Vollzeitstellen eintragen / unterschiedliche Einstellungsdaten berücksichtigen.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Schneider, Andreas</author>
  </authors>
  <commentList>
    <comment ref="C28" authorId="0" shapeId="0" xr:uid="{00000000-0006-0000-0F00-000001000000}">
      <text>
        <r>
          <rPr>
            <sz val="9"/>
            <color indexed="81"/>
            <rFont val="Tahoma"/>
            <family val="2"/>
          </rPr>
          <t>Auszahlungsmodalitäten sollten vorab mit der Aktion Mensch besprochen werden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Schneider, Andreas</author>
  </authors>
  <commentList>
    <comment ref="C28" authorId="0" shapeId="0" xr:uid="{00000000-0006-0000-1000-000001000000}">
      <text>
        <r>
          <rPr>
            <sz val="9"/>
            <color indexed="81"/>
            <rFont val="Tahoma"/>
            <family val="2"/>
          </rPr>
          <t>Auszahlungsmodalitäten sollten vorab mit der Aktion Mensch besprochen werden</t>
        </r>
      </text>
    </comment>
  </commentList>
</comments>
</file>

<file path=xl/sharedStrings.xml><?xml version="1.0" encoding="utf-8"?>
<sst xmlns="http://schemas.openxmlformats.org/spreadsheetml/2006/main" count="1188" uniqueCount="595">
  <si>
    <t>W I R T S C H A F T S P L A N</t>
  </si>
  <si>
    <t>Hilfsspalten</t>
  </si>
  <si>
    <t>Letztes Bearbeitungsdatum (bitte eintragen):</t>
  </si>
  <si>
    <t>Beginn 1</t>
  </si>
  <si>
    <t>Ende 1</t>
  </si>
  <si>
    <t>Ende 2</t>
  </si>
  <si>
    <t>Ende 3</t>
  </si>
  <si>
    <t>Ende 4</t>
  </si>
  <si>
    <t>Ende 5</t>
  </si>
  <si>
    <t>Ende 6</t>
  </si>
  <si>
    <t>(TT.MM.JJ)</t>
  </si>
  <si>
    <t>Name des Trägers</t>
  </si>
  <si>
    <t>Kurzname bzw. Abkürzung</t>
  </si>
  <si>
    <t>Straße und Hausnummer</t>
  </si>
  <si>
    <t>Postleitzahl und Ort</t>
  </si>
  <si>
    <t>(Titel, Vorname, Name)</t>
  </si>
  <si>
    <t>Ansprechpartnerin, Ansprechpartner</t>
  </si>
  <si>
    <t>Telefon</t>
  </si>
  <si>
    <t>Fax</t>
  </si>
  <si>
    <t>E-Mail</t>
  </si>
  <si>
    <t>Eingabe der Mitarbeitergruppen / Lohngruppen</t>
  </si>
  <si>
    <t>Bitte definieren Sie hier die vorgesehenen</t>
  </si>
  <si>
    <t>Mitarbeitergruppen</t>
  </si>
  <si>
    <t>z. B. GeschäftsführerIn, BetriebsleiterIn, FacharbeiterIn im Bereich ...,</t>
  </si>
  <si>
    <t>Mitarbeitergruppen / Lohngruppen</t>
  </si>
  <si>
    <t>Bezeichnung</t>
  </si>
  <si>
    <t>Grp. 1</t>
  </si>
  <si>
    <t>Grp. 2</t>
  </si>
  <si>
    <t>Grp. 3</t>
  </si>
  <si>
    <t>Grp. 4</t>
  </si>
  <si>
    <t>Grp. 5</t>
  </si>
  <si>
    <t>Grp. 6</t>
  </si>
  <si>
    <t>Grp. 7</t>
  </si>
  <si>
    <t>Grp. 8</t>
  </si>
  <si>
    <t>Grp. 9</t>
  </si>
  <si>
    <t>Grp. 10</t>
  </si>
  <si>
    <t>Grp. 11</t>
  </si>
  <si>
    <t>Grp. 12</t>
  </si>
  <si>
    <t>--- Bitte hier eingeben ---</t>
  </si>
  <si>
    <t>Sonstige Hinweise</t>
  </si>
  <si>
    <t>Ist der Projekterfolg dadurch gefährdet?</t>
  </si>
  <si>
    <t>Kurze Begründung:</t>
  </si>
  <si>
    <t>Wenn die IST-DATEN von den PLAN-DATEN abweichen:</t>
  </si>
  <si>
    <t>bis</t>
  </si>
  <si>
    <t>vom</t>
  </si>
  <si>
    <t>Monate</t>
  </si>
  <si>
    <t>PLAN-DATEN</t>
  </si>
  <si>
    <t>Produktions-h eines Vollzeitmitarb. im Jahr</t>
  </si>
  <si>
    <t>=</t>
  </si>
  <si>
    <t>mal Übertrag  Produktionsstunden am Tag</t>
  </si>
  <si>
    <t>Übertrag Arbeitstage pro Jahr</t>
  </si>
  <si>
    <t>davon</t>
  </si>
  <si>
    <t>Leitung, Verwaltung, Management etc. (h/Tag)</t>
  </si>
  <si>
    <t>Produktionsstunden (h/Tag)</t>
  </si>
  <si>
    <t>Arbeits-h/Tag (bezogen auf eine volle Stelle)</t>
  </si>
  <si>
    <t>reale Arbeitstage im Jahr</t>
  </si>
  <si>
    <t>minus sonst/Fortbildung etc.</t>
  </si>
  <si>
    <t>minus Krankheit</t>
  </si>
  <si>
    <t>minus Urlaub</t>
  </si>
  <si>
    <t>minus Feiertage</t>
  </si>
  <si>
    <t>minus Wochenenden</t>
  </si>
  <si>
    <t>Tage im Jahr</t>
  </si>
  <si>
    <t>Darstellung des Endausbaus des Unternehmens</t>
  </si>
  <si>
    <t>Berechnung der Produktionsstunden</t>
  </si>
  <si>
    <t>Eingabe der produktiven Zeiten und Berechnung der Produktionsstunden</t>
  </si>
  <si>
    <t>AG-Brutto Personalkosten (für eine volle Stelle)</t>
  </si>
  <si>
    <t>AN-Brutto - Jahreseinkommen</t>
  </si>
  <si>
    <t>plus Weihnachtsgeld / volle Stelle</t>
  </si>
  <si>
    <t>plus Urlaubsgeld / volle Stelle</t>
  </si>
  <si>
    <t xml:space="preserve"> AN-Brutto für eine volle Stelle</t>
  </si>
  <si>
    <t>Gehalt/Mon pro voller Stelle</t>
  </si>
  <si>
    <t>Schritt I: Errechnung der Personalkosten je einer vollen Stelle pro Gruppe</t>
  </si>
  <si>
    <t>Gehaltsstruktur und Personalkosten</t>
  </si>
  <si>
    <t>Brutto</t>
  </si>
  <si>
    <t>Gruppe</t>
  </si>
  <si>
    <t>Eingabe der Löhne und Gehälter</t>
  </si>
  <si>
    <t>pro Jahr</t>
  </si>
  <si>
    <t>in Euro</t>
  </si>
  <si>
    <t>Lohngr.</t>
  </si>
  <si>
    <t>in %</t>
  </si>
  <si>
    <t>%</t>
  </si>
  <si>
    <t>§ 27</t>
  </si>
  <si>
    <t>beh.</t>
  </si>
  <si>
    <t>behind.</t>
  </si>
  <si>
    <t>JJJJ</t>
  </si>
  <si>
    <t>MM</t>
  </si>
  <si>
    <t>w</t>
  </si>
  <si>
    <t xml:space="preserve">m </t>
  </si>
  <si>
    <t>real</t>
  </si>
  <si>
    <t>Zulage</t>
  </si>
  <si>
    <t>gem.</t>
  </si>
  <si>
    <t>umfang</t>
  </si>
  <si>
    <t>volle Stelle</t>
  </si>
  <si>
    <t>gruppe</t>
  </si>
  <si>
    <t>körp.</t>
  </si>
  <si>
    <t>Sinnes-</t>
  </si>
  <si>
    <t>psych.</t>
  </si>
  <si>
    <t>geistig</t>
  </si>
  <si>
    <t>nicht</t>
  </si>
  <si>
    <t>(inklusive)</t>
  </si>
  <si>
    <t>Funktion/Abteilung</t>
  </si>
  <si>
    <t>Lfd. Nr.</t>
  </si>
  <si>
    <t>AG-Brutto</t>
  </si>
  <si>
    <t>Leistungs-</t>
  </si>
  <si>
    <t>Stellen-</t>
  </si>
  <si>
    <t>Lohn-</t>
  </si>
  <si>
    <t>Satz</t>
  </si>
  <si>
    <t>EGZ-Sätze</t>
  </si>
  <si>
    <t>Beschäftigung</t>
  </si>
  <si>
    <t>Geschlecht</t>
  </si>
  <si>
    <t>gefördert nach</t>
  </si>
  <si>
    <t>Behinderung</t>
  </si>
  <si>
    <t>Ende der</t>
  </si>
  <si>
    <t>arbeits-los</t>
  </si>
  <si>
    <t>aus psych. Einricht.</t>
  </si>
  <si>
    <t>Schule</t>
  </si>
  <si>
    <t>andere Reha-maßn.</t>
  </si>
  <si>
    <t>WfbM</t>
  </si>
  <si>
    <t>sv-pflicht. Arbeits-verhält-nis</t>
  </si>
  <si>
    <t>Beginn der</t>
  </si>
  <si>
    <t>Eingabe der Personalkosten und der Lohnkostenzuschüsse</t>
  </si>
  <si>
    <t>Personalaufstellung</t>
  </si>
  <si>
    <t>Verbleibende Personalkosten:</t>
  </si>
  <si>
    <t>Löhne und Gehälter, AG-brutto, gesamt:</t>
  </si>
  <si>
    <t>5. G-Jahr</t>
  </si>
  <si>
    <t>4. G-Jahr</t>
  </si>
  <si>
    <t>3. G-Jahr</t>
  </si>
  <si>
    <t>2. G-Jahr</t>
  </si>
  <si>
    <t>1. G-Jahr</t>
  </si>
  <si>
    <t>Name oder Kürzel</t>
  </si>
  <si>
    <t>Behinderte Mitarbeiter</t>
  </si>
  <si>
    <t>G</t>
  </si>
  <si>
    <t>nach Geschäftsjahren</t>
  </si>
  <si>
    <t>Darstellungsart 2</t>
  </si>
  <si>
    <t>Berechnung der Personalkostenzuschüsse</t>
  </si>
  <si>
    <t>Geplante Personalkostenzuschüsse (Wirtschaftsplan) in geschäftsjährlicher Betrachtungsweise</t>
  </si>
  <si>
    <t>K</t>
  </si>
  <si>
    <t>Bezeichnung der Gruppen</t>
  </si>
  <si>
    <t>Personalkosten, kalenderjährliche Darstellung (vom 1.1. bis 31.12.)</t>
  </si>
  <si>
    <t>bis:</t>
  </si>
  <si>
    <t>von:</t>
  </si>
  <si>
    <t>Personalkosten, Darstellung nach Geschäftsjahren (jeweils volle Jahre ab Gründungsdatum)</t>
  </si>
  <si>
    <t>Berechnung der Lohn- und Gehaltssummen</t>
  </si>
  <si>
    <t>Euro</t>
  </si>
  <si>
    <t>Förderung:</t>
  </si>
  <si>
    <t>Für die weiteren Berechnungen werden folgende Beträge verwendet:</t>
  </si>
  <si>
    <t>Bewilligung</t>
  </si>
  <si>
    <t>Sofern der bewilligte Betrag vom errechneten Betrag abweicht, tragen Sie bitten hier den tatsächlichen Betrag ein:</t>
  </si>
  <si>
    <t>MA-Monate</t>
  </si>
  <si>
    <t>Besonderer Aufwand, kalenderjährlich</t>
  </si>
  <si>
    <t>5. G.-Jahr</t>
  </si>
  <si>
    <t>Besonderer Aufwand, geschäftsjährlich</t>
  </si>
  <si>
    <t>Eingabe und Berechnung des besonderen Aufwands</t>
  </si>
  <si>
    <t>Gesamtsumme</t>
  </si>
  <si>
    <t>Zwischensummen</t>
  </si>
  <si>
    <t>l</t>
  </si>
  <si>
    <t>k</t>
  </si>
  <si>
    <t>j</t>
  </si>
  <si>
    <t>i</t>
  </si>
  <si>
    <t>h</t>
  </si>
  <si>
    <t>g</t>
  </si>
  <si>
    <t>f</t>
  </si>
  <si>
    <t>e</t>
  </si>
  <si>
    <t>d</t>
  </si>
  <si>
    <t>c</t>
  </si>
  <si>
    <t>b</t>
  </si>
  <si>
    <t>a</t>
  </si>
  <si>
    <t>Summe</t>
  </si>
  <si>
    <t>Einzelpreis</t>
  </si>
  <si>
    <t>Anzahl</t>
  </si>
  <si>
    <t>5.</t>
  </si>
  <si>
    <t>AFA/Jahr</t>
  </si>
  <si>
    <t>ND</t>
  </si>
  <si>
    <t>4.</t>
  </si>
  <si>
    <t>3.</t>
  </si>
  <si>
    <t>Grundstücke</t>
  </si>
  <si>
    <t>2.</t>
  </si>
  <si>
    <t>JJ</t>
  </si>
  <si>
    <t>1.</t>
  </si>
  <si>
    <t>AfA / Jahr</t>
  </si>
  <si>
    <t>Nutzungs-
dauer (Jahre)</t>
  </si>
  <si>
    <t>Investitionen / Beschaffungen</t>
  </si>
  <si>
    <t>Geplante Anschaffung</t>
  </si>
  <si>
    <t>Summe:</t>
  </si>
  <si>
    <t>31.12.</t>
  </si>
  <si>
    <t>01.01.</t>
  </si>
  <si>
    <t>Abschreibungen nach Kalenderjahren</t>
  </si>
  <si>
    <t>Abschreibungen nach Geschäftsjahren</t>
  </si>
  <si>
    <t>Berechnung der Abschreibungen</t>
  </si>
  <si>
    <t>Summe Zs.</t>
  </si>
  <si>
    <t>Summe Finanzmittel</t>
  </si>
  <si>
    <t>6.</t>
  </si>
  <si>
    <t>Darlehen kurzfristig</t>
  </si>
  <si>
    <t>Summe Darlehen</t>
  </si>
  <si>
    <t>q</t>
  </si>
  <si>
    <t>Darlehen langfristig</t>
  </si>
  <si>
    <t>Zinsen p.a.</t>
  </si>
  <si>
    <t>Zinssatz</t>
  </si>
  <si>
    <t>Summe Zinsverbilligte Darlehen</t>
  </si>
  <si>
    <t>Summe Investitionszuschüsse</t>
  </si>
  <si>
    <t>Investitionszuschüsse</t>
  </si>
  <si>
    <t>Eigenmittel</t>
  </si>
  <si>
    <t>Finanzmittel und Mittelherkunft</t>
  </si>
  <si>
    <t>Summe Gesamtkapitalbedarf</t>
  </si>
  <si>
    <t>möglich</t>
  </si>
  <si>
    <t>Förderung</t>
  </si>
  <si>
    <t>keine</t>
  </si>
  <si>
    <t>Sonstige Kosten</t>
  </si>
  <si>
    <t>8.</t>
  </si>
  <si>
    <t>Vorlaufkosten vor Inbetriebnahme</t>
  </si>
  <si>
    <t>7.</t>
  </si>
  <si>
    <t>Liquiditätsreserve</t>
  </si>
  <si>
    <t>Summe Kapitalbedarf</t>
  </si>
  <si>
    <t>Ü44</t>
  </si>
  <si>
    <t>Ü43</t>
  </si>
  <si>
    <t>Ü42</t>
  </si>
  <si>
    <t>Ü41</t>
  </si>
  <si>
    <t>Ü40</t>
  </si>
  <si>
    <t>Eigenanteil</t>
  </si>
  <si>
    <t>zeitraum</t>
  </si>
  <si>
    <t>Max. mögl.</t>
  </si>
  <si>
    <t>Gesamt-</t>
  </si>
  <si>
    <t>Kapitalbedarf</t>
  </si>
  <si>
    <t>Kapitalbedarf und Finanzierung</t>
  </si>
  <si>
    <t>Cash-Flow in % des Umsatzes</t>
  </si>
  <si>
    <t>Cash-Flow (geschäftsjährlich)</t>
  </si>
  <si>
    <t xml:space="preserve">Anzahl Vollzeitstellen </t>
  </si>
  <si>
    <t>Umsatz je Mitarbeiter in Vollzeitstellen</t>
  </si>
  <si>
    <t>Gewinnschwelle</t>
  </si>
  <si>
    <t>Fixkosten (kurzfristige Betrachtung)</t>
  </si>
  <si>
    <t>Besonderer Aufwand</t>
  </si>
  <si>
    <t>Eingliederungszuschüsse</t>
  </si>
  <si>
    <t xml:space="preserve">Laufende Zuschüsse </t>
  </si>
  <si>
    <t>BETRIEBSERGEBNIS ohne Zuschüsse</t>
  </si>
  <si>
    <t>Sonderabschreibungen</t>
  </si>
  <si>
    <t>ABSCHREIBUNGEN</t>
  </si>
  <si>
    <t>Betriebskosten in Prozent der Gesamtleistung</t>
  </si>
  <si>
    <t>BETRIEBSERGEBNIS vor Abschreibungen u. Zuschüssen</t>
  </si>
  <si>
    <t>t</t>
  </si>
  <si>
    <t>Zinsen auf Fremdkapital</t>
  </si>
  <si>
    <t>s</t>
  </si>
  <si>
    <t>r</t>
  </si>
  <si>
    <t>p</t>
  </si>
  <si>
    <t>o</t>
  </si>
  <si>
    <t>n</t>
  </si>
  <si>
    <t>m</t>
  </si>
  <si>
    <t>BETRIEBSKOSTEN</t>
  </si>
  <si>
    <t>Personalkosten in Prozent der Gesamtleistung</t>
  </si>
  <si>
    <t>PERSONALKOSTEN</t>
  </si>
  <si>
    <t>in Prozent der Gesamtleistung</t>
  </si>
  <si>
    <t>Wareneinsatz in Prozent der Gesamtleistung</t>
  </si>
  <si>
    <t>WARENEINSATZ und FREMDLEISTUNGEN</t>
  </si>
  <si>
    <t>UMSATZERLÖSE netto</t>
  </si>
  <si>
    <t>Jährliche Steigerung der Personalkosten:</t>
  </si>
  <si>
    <t>Kostensteigerung in den Betriebskosten pro Jahr:</t>
  </si>
  <si>
    <t>Kostensteigerung des Wareneinsatzes / Rohstoffe pro Jahr</t>
  </si>
  <si>
    <t>Umsatzsteigerung pro Jahr:</t>
  </si>
  <si>
    <t>Voreinstellungen für den Wirtschaftplan</t>
  </si>
  <si>
    <t>Unterschrift</t>
  </si>
  <si>
    <t>Ort, Datum</t>
  </si>
  <si>
    <t>(Stempel)</t>
  </si>
  <si>
    <t>nach bestem Wissen und Gewissen abgegeben habe.</t>
  </si>
  <si>
    <t xml:space="preserve">Ich versichere, dass die Darstellung den realen Verhältnissen entspricht und dass ich die Angaben </t>
  </si>
  <si>
    <t>Die benötigten Eigenmittel stehen bereit</t>
  </si>
  <si>
    <t>(bitte mit "x" ankreuzen)</t>
  </si>
  <si>
    <t>Angaben zur Finanzierung</t>
  </si>
  <si>
    <t>nachrichtlich:
EGZ der Arbeitsverwaltung</t>
  </si>
  <si>
    <t>Investiver Zuschuss</t>
  </si>
  <si>
    <t>Angaben zur beantragten Förderung</t>
  </si>
  <si>
    <t>Erklärung zu den Angaben im Wirtschaftsplan</t>
  </si>
  <si>
    <t>Person 60</t>
  </si>
  <si>
    <t>Grp 12</t>
  </si>
  <si>
    <t>Grp 11</t>
  </si>
  <si>
    <t>Grp 10</t>
  </si>
  <si>
    <t>Grp 9</t>
  </si>
  <si>
    <t>Grp 8</t>
  </si>
  <si>
    <t>Grp 7</t>
  </si>
  <si>
    <t>Grp 6</t>
  </si>
  <si>
    <t>Grp 5</t>
  </si>
  <si>
    <t>Grp 4</t>
  </si>
  <si>
    <t>Grp 3</t>
  </si>
  <si>
    <t>Grp 2</t>
  </si>
  <si>
    <t>Grp 1</t>
  </si>
  <si>
    <t>Monatliche Gehälter nach Gruppen aggregiert</t>
  </si>
  <si>
    <t>Restgehalt in Euro</t>
  </si>
  <si>
    <t>EGZ in Euro</t>
  </si>
  <si>
    <t>Prozentsatz des Eingliederungszuschusses</t>
  </si>
  <si>
    <t>Monat des Eingliederungszuschusses</t>
  </si>
  <si>
    <t>Grp.</t>
  </si>
  <si>
    <t>Gehalt (Zwölftel des Bruttojahresgehalt)</t>
  </si>
  <si>
    <t>SummeBehinderteProMonat</t>
  </si>
  <si>
    <t>ANGESTELLT</t>
  </si>
  <si>
    <t>AfaMonat</t>
  </si>
  <si>
    <t>Geschäftsjahr</t>
  </si>
  <si>
    <t>Kalenderjahr - Kalenderjahr + 1</t>
  </si>
  <si>
    <t>Kalenderjahr</t>
  </si>
  <si>
    <t>Monat/Jahr</t>
  </si>
  <si>
    <t>Monat seit Gründung</t>
  </si>
  <si>
    <t>Gerade/ungerade</t>
  </si>
  <si>
    <t>Projektbegrinn</t>
  </si>
  <si>
    <t>Projektfahrplan</t>
  </si>
  <si>
    <t>x</t>
  </si>
  <si>
    <t>6. G-Jahr</t>
  </si>
  <si>
    <t>Eingliederungszuschuss (Geschäftsjahr)</t>
  </si>
  <si>
    <t xml:space="preserve">Personalkosten (Geschäftsjahr) </t>
  </si>
  <si>
    <t>6. G.-Jahr</t>
  </si>
  <si>
    <t>Pro Beschäftigungsmonat</t>
  </si>
  <si>
    <t xml:space="preserve">Bei der Planung des Kapitalbedarfs sollen alle Kosten berücksichtigt werden, die vor der Aufnahme der Geschäftstätigkeit anfallen. Beispiele: Warenerstausstattung, Gründungskosten einer GmbH oder Kosten für Personal, das vor dem Beginn beschäftigt wird.  Des Weiteren muss eine angemessene Liquiditätsreserve berücksichtigt werden. </t>
  </si>
  <si>
    <t>Integrationsamt</t>
  </si>
  <si>
    <t>Aktion Mensch</t>
  </si>
  <si>
    <t>Mindest</t>
  </si>
  <si>
    <t>Investitionsförderung</t>
  </si>
  <si>
    <t>förderfähige</t>
  </si>
  <si>
    <t>Kosten für Personal, welches vor Beginn der Geschäftstätigkeit beschäftigt wird</t>
  </si>
  <si>
    <t>Planungsrechnung (geschäftsjährlich)</t>
  </si>
  <si>
    <t>Name / anonyme Kennung oder Initialien</t>
  </si>
  <si>
    <t xml:space="preserve"> </t>
  </si>
  <si>
    <t>Seite 5</t>
  </si>
  <si>
    <t>Berechnung der Personalkosten</t>
  </si>
  <si>
    <t>Seite 1</t>
  </si>
  <si>
    <t>Seite 2</t>
  </si>
  <si>
    <t>Seite 3</t>
  </si>
  <si>
    <t>Seite 4</t>
  </si>
  <si>
    <t>bitte ankreuzen</t>
  </si>
  <si>
    <t>Seite 5 G</t>
  </si>
  <si>
    <t>Seite 6</t>
  </si>
  <si>
    <t>Seite 7</t>
  </si>
  <si>
    <t>Seite 8</t>
  </si>
  <si>
    <t>Seite 9</t>
  </si>
  <si>
    <t>Seite 10</t>
  </si>
  <si>
    <t>Betriebsergebnis</t>
  </si>
  <si>
    <t>Rohgewinn</t>
  </si>
  <si>
    <t>Seite 11</t>
  </si>
  <si>
    <t>Cash - Flow ohne Aktion Mensch</t>
  </si>
  <si>
    <t>Betriebsergebnis ohne Aktion Mensch</t>
  </si>
  <si>
    <t>Kumuliertes Ergebnis mit Aktion Mensch</t>
  </si>
  <si>
    <t>Kumuliertes Ergebnis ohne Aktion Mensch</t>
  </si>
  <si>
    <t>Angaben zum Antragsteller</t>
  </si>
  <si>
    <t>Name des Vorhabens</t>
  </si>
  <si>
    <t>Kurzbezeichnung des Vorhabens</t>
  </si>
  <si>
    <t>Förderung durch Agentur für Arbeit / Jobcenter</t>
  </si>
  <si>
    <t>Vollzeitstellen</t>
  </si>
  <si>
    <t>Geringfügig Beschäftigte</t>
  </si>
  <si>
    <t>Stellenanteile der sbM</t>
  </si>
  <si>
    <t>Stellenanteile neuer sbM</t>
  </si>
  <si>
    <t>Endbestand</t>
  </si>
  <si>
    <t>Liquidität</t>
  </si>
  <si>
    <t>Zahllast / Erstattung (neg. Vorzeichen)</t>
  </si>
  <si>
    <t>abzuführende MwSt. aus Vormonat</t>
  </si>
  <si>
    <t>Mehrwertsteuer-Vorauszahlungen</t>
  </si>
  <si>
    <t>MwSt-Satz</t>
  </si>
  <si>
    <t>Verausgabte MwSt</t>
  </si>
  <si>
    <t>Historische Personalkosten</t>
  </si>
  <si>
    <t>Liquiditätsplanung</t>
  </si>
  <si>
    <t>Einzahlungen aus Umsätzen</t>
  </si>
  <si>
    <t>Einzahlungen aus Zuschüssen</t>
  </si>
  <si>
    <t>Eingliederungszuschuss</t>
  </si>
  <si>
    <t>besonderer Aufwand</t>
  </si>
  <si>
    <t>Projektförderung Aktion Mensch</t>
  </si>
  <si>
    <t>Geschäftsjahr 1</t>
  </si>
  <si>
    <t>Einzahlungen aus Finanzierungstätigkeit</t>
  </si>
  <si>
    <t>Eigenkapital</t>
  </si>
  <si>
    <t>Zuschuss Integrationsamt</t>
  </si>
  <si>
    <t>lfr. Darlehen</t>
  </si>
  <si>
    <t>sonst. Einzahlungen</t>
  </si>
  <si>
    <t>Summe Zuschüsse</t>
  </si>
  <si>
    <t>Summe Finanzierung</t>
  </si>
  <si>
    <t>Einzahlungen</t>
  </si>
  <si>
    <t>Auszahlungen</t>
  </si>
  <si>
    <t>Auszahlungen für allg. Betriebskosten</t>
  </si>
  <si>
    <t>Auszahlungen auf Basis der variablen Kosten</t>
  </si>
  <si>
    <t>Auszahlungen für Personalkosten</t>
  </si>
  <si>
    <t>Kosten für BGA, Gebäude und Grundstücke</t>
  </si>
  <si>
    <t>Erstaustattung mit Waren und RHB</t>
  </si>
  <si>
    <t>Summe Investitionstätigkeit</t>
  </si>
  <si>
    <t>Auszahlungen für Investitionstätigkeit</t>
  </si>
  <si>
    <t>vereinnahmte MwSt</t>
  </si>
  <si>
    <t>Bestand an Zahlungsmitteln aus Investitionsphase</t>
  </si>
  <si>
    <t>Summe Einzahlungen im Monat</t>
  </si>
  <si>
    <t>Summe Auszahlungen im Monat</t>
  </si>
  <si>
    <t>verausgabte MwSt</t>
  </si>
  <si>
    <t>Tilgung Fremdkapital gem. Blatt 10</t>
  </si>
  <si>
    <t>Tilgungssatz gem. Angebot</t>
  </si>
  <si>
    <t>Zinslast für Fremdkapital gem. Blatt 10</t>
  </si>
  <si>
    <t xml:space="preserve">Privatentnahmen oder Residualeinkommen? </t>
  </si>
  <si>
    <t>Voraussetzung: die entsprechenden Anträge müssen vor Beschäftigungsbeginn gestellt werden</t>
  </si>
  <si>
    <t>verausgabte MwSt. aus Vormonat</t>
  </si>
  <si>
    <t>Bei der Personalplanung bitte folgende Faktoren Berücksichtigen:</t>
  </si>
  <si>
    <t>- unterschiedliche Lohngruppe</t>
  </si>
  <si>
    <t>- das jeweilige Einstellungsdatum (wurde auf Blatt 5 eingetragen)</t>
  </si>
  <si>
    <t>- Sonderzahlungen (bspw. Urlaubs- oder Weihnachtsgeld)</t>
  </si>
  <si>
    <t xml:space="preserve">Umsatzerlöse sind im Jahresverlauf i.d.R. nicht kontinuierlich. </t>
  </si>
  <si>
    <t xml:space="preserve">Folgende Faktoren sollten berücksichtigt werden: </t>
  </si>
  <si>
    <t>- witterungsbedingte Nachfrage oder Auslastung</t>
  </si>
  <si>
    <t>- allgemeine Schwankungen (bspw. Weihnachtsgeschäft oder Rückgang während der Urlaubszeit)</t>
  </si>
  <si>
    <t>- Anlaufphase in den ersten Monaten</t>
  </si>
  <si>
    <t>- Risiko eines Forderungsausfalls</t>
  </si>
  <si>
    <t>- Zahlungsziele für Kunden</t>
  </si>
  <si>
    <t>- Anteil der Bargeschäfte am Gesamtumsatz</t>
  </si>
  <si>
    <t>Einzahlungen gem. der Angaben aus Blatt 10</t>
  </si>
  <si>
    <t>Urlaubsgeld</t>
  </si>
  <si>
    <t>Weihnachtsgeld</t>
  </si>
  <si>
    <t>ohne Sonderzahlung</t>
  </si>
  <si>
    <t xml:space="preserve">mtl. Personalkosten bei Vollzeit </t>
  </si>
  <si>
    <t>Kalkulationshilfe</t>
  </si>
  <si>
    <t xml:space="preserve">Auszahlungen die aus der Investitionsplanung resultieren. Die Angaben werden von Blatt 10 </t>
  </si>
  <si>
    <t xml:space="preserve">übernommen. </t>
  </si>
  <si>
    <t xml:space="preserve">Zins und Tilgung werden von Blatt 10 übernommen. Liegt keine Tilgungsvereinbarung vor, </t>
  </si>
  <si>
    <t xml:space="preserve">müssen diese Zahlungen gem. der unternehmerischen Planung berücksichtigt werden. </t>
  </si>
  <si>
    <t xml:space="preserve">Bei der Berechnung der monatlichen Ausgaben für Waren / RHB sollten die Verhältnisse zu den </t>
  </si>
  <si>
    <t xml:space="preserve">jeweiligen Umsatzpositionen beachtet werden, wie sie aus Blatt 11 hervor gehen. </t>
  </si>
  <si>
    <t>Stellenanteile gem. Blatt 5</t>
  </si>
  <si>
    <t xml:space="preserve">Achtung! Bei organschaftlichem Umsatz muss die Berechnung für die MwSt angepasst werden. </t>
  </si>
  <si>
    <t>Leistungszulagen (sofern auf Blatt 5 eingetragen)</t>
  </si>
  <si>
    <t>- Personalkostenzuschüsse werden unter 2 / Einzahlungen berücksichtigt</t>
  </si>
  <si>
    <t xml:space="preserve">- Leistungszulagen/ sonst. Zahlungen an Personal müssen ebenfalls berücksichtigt werden. </t>
  </si>
  <si>
    <t>Bei der Planung der Betriebskosten bitte folgendes Berücksichtigen</t>
  </si>
  <si>
    <t xml:space="preserve">- Wann fallen bestimmte Kosten an? </t>
  </si>
  <si>
    <t xml:space="preserve">- Welche eingekauften Leistungen sind mit einer MwSt-Zahllast verbunden? </t>
  </si>
  <si>
    <t>- MwSt. bitte separat berechnetn (Zeile "verausgabte MwSt)</t>
  </si>
  <si>
    <t>- interne Umlagen (Verwaltung, Betreuung, Geschäftsführung) sind liquiditätswirksam</t>
  </si>
  <si>
    <t>Differenz zu den Betriebskosten für das erste Geschäftsjahr auf Blatt 11</t>
  </si>
  <si>
    <t>Differenz zu den Personalkosten für das erste Geschäftsjahr auf Blatt 11</t>
  </si>
  <si>
    <t>- Zinsen für Kredite aus früheren Geschäftsjahren bitte unter "historische Zinsen" eintragen+</t>
  </si>
  <si>
    <t>- Zins und Tilgung für neues Fremdkapital (gem. Blatt 10) wird unter 4 berücksichtigt</t>
  </si>
  <si>
    <t>Auf Blatt 10 werden Vorfinanzierungskosten für eine evtl. Investitionsförderung der Aktion Mensch</t>
  </si>
  <si>
    <t xml:space="preserve">berücksichtigt. Annahmegemäß entfällt diese Vorfinanzierung nach 12 Monaten. </t>
  </si>
  <si>
    <t xml:space="preserve">Die Berechnung geht davon aus, dass die variablen Kosten in voller Höhe der MwSt unterliegen. </t>
  </si>
  <si>
    <t>Differenz zum geplanten Umsatz im ersten Geschäftsjahr (Blatt 11 Nr. 1)</t>
  </si>
  <si>
    <t>Differenz zu den Personalkostenzuschüssen im ersten Geschäftsjahr (Blatt 11 Nr. 6)</t>
  </si>
  <si>
    <t>Saldo aus Ein-/ Auszahlungen im ersten Planjahr</t>
  </si>
  <si>
    <t xml:space="preserve">Cash Flow gem. Berechnung Blatt 11 abzgl. Tilgung gem. 4.i </t>
  </si>
  <si>
    <t>Geschäftsjahr 2</t>
  </si>
  <si>
    <t>Differenz zu den Personalkostenzuschüssen im zweiten Geschäftsjahr (Blatt 11 Nr. 6)</t>
  </si>
  <si>
    <t>Hinweis: der Minderleistungsausgleich berücksichtigt die Personalkostensteigerung, die auf Blatt</t>
  </si>
  <si>
    <t xml:space="preserve">11 oben rechts eingetragen wird. </t>
  </si>
  <si>
    <t>Aus Gründen der vereinfachten Darstellung wird davon ausgegangen, dass die Investitionstätigkeit</t>
  </si>
  <si>
    <t xml:space="preserve">bis spätestens zum Ende des ersten Geschäftsjahres vollständig abgeschlossen ist. </t>
  </si>
  <si>
    <t>kurzfr. Darlehen</t>
  </si>
  <si>
    <t>Sonstige Einzahlungen</t>
  </si>
  <si>
    <t xml:space="preserve">Ggfls. gesonderte Einzahlungen (nicht erfolgswirksam) berücksichtigen; </t>
  </si>
  <si>
    <t>Die Finanzierung der Investitionstätigkeit sollte aus Gründen der vereinfachten Darstellung im</t>
  </si>
  <si>
    <t xml:space="preserve">ersten Geschäftsjahr abgeschlossen sein. </t>
  </si>
  <si>
    <t>Bei der Berechnung der unterjährigen Personalkosten bitte folgende Faktoren berücksichtigen</t>
  </si>
  <si>
    <t>- unterschiedliche Lohngruppen</t>
  </si>
  <si>
    <t>- in der Kalkulationshilfe (rechts) ist die Personalkostensteigerung von Blatt 11 mit berechnet</t>
  </si>
  <si>
    <t>Sonstige Auszahlungen</t>
  </si>
  <si>
    <t>Saldo Zahlungsmittel Vorjahr</t>
  </si>
  <si>
    <t>Ersatzbeschaffung GWG</t>
  </si>
  <si>
    <t>Sondertilgung Fremdkapital</t>
  </si>
  <si>
    <t>Hier können sonstige Auszahlungen berücksichtigt werden, die nicht bereits in der GuV auf</t>
  </si>
  <si>
    <t xml:space="preserve">Blatt 11 eingetragen sind (bspw. Sondertilgungen). </t>
  </si>
  <si>
    <t>abzuführende MwSt. aus lfd. Monat</t>
  </si>
  <si>
    <t>verausgabte MwSt. aus lfd. Monat</t>
  </si>
  <si>
    <t>- Löhne und Gehälter sollen in dem Monat der Leistungserbringung gezahlt werden</t>
  </si>
  <si>
    <t>Steuern (Einkommen, Körperschaft, …)</t>
  </si>
  <si>
    <t xml:space="preserve">Die Aufzählung von 4.a bis 4.e nennt einige Beispiel dazu. </t>
  </si>
  <si>
    <t xml:space="preserve">- Wann fallen bestimmte Kosten typischerweise an? </t>
  </si>
  <si>
    <t>Saldo aus Ein-/ Auszahlungen im zweiten Planjahr</t>
  </si>
  <si>
    <t>ggfls. Leistungszulagen aus Blatt 5</t>
  </si>
  <si>
    <t>Erläuterungen</t>
  </si>
  <si>
    <t>Startdatum des laufenden Geschäftsbetriebs</t>
  </si>
  <si>
    <t>gesetzliche Vertreterin, gesetzlicher Vertreter</t>
  </si>
  <si>
    <t>Seite 12</t>
  </si>
  <si>
    <t>Seite 13</t>
  </si>
  <si>
    <t>LD</t>
  </si>
  <si>
    <t>Leistungsdifferenz (Geschäftsjahr)</t>
  </si>
  <si>
    <t>Leistungsdifferenz / Budget für Arbeit</t>
  </si>
  <si>
    <t>Eingliederungszuschüsse:</t>
  </si>
  <si>
    <t>angelernte MitarbeiterIn, Aushilfen, Auszubildene usw.)</t>
  </si>
  <si>
    <t>Unproduktive, sonstige Zeiten (h/Tag)</t>
  </si>
  <si>
    <t xml:space="preserve">§ 215 </t>
  </si>
  <si>
    <t>M i t a r b e i  t e r/-i n</t>
  </si>
  <si>
    <t>Zusammenstellung der Investitionen</t>
  </si>
  <si>
    <t>PLANDATEN</t>
  </si>
  <si>
    <t>Die Finanzierungszusagen der Ko-Financiers liegen uns vor (bitte beifügen)</t>
  </si>
  <si>
    <t>Leistungsdifferenz (§215 + BfA)</t>
  </si>
  <si>
    <t xml:space="preserve">Leistungsdifferenz / § 215 SGB IX </t>
  </si>
  <si>
    <t>Leistungsdifferenz / § 215 SGB IX</t>
  </si>
  <si>
    <t>BfA</t>
  </si>
  <si>
    <t>Änderungsprotokoll</t>
  </si>
  <si>
    <t>angezeigter Wert von 70% auf 75% verändert</t>
  </si>
  <si>
    <t>BfA und §215er farblich differenziert</t>
  </si>
  <si>
    <t>Fehler noch zu bearbeiten</t>
  </si>
  <si>
    <t>Allgemeine Hinweise, in welcher Reihenfolge die Daten eingegeben werden müssen</t>
  </si>
  <si>
    <t>Formel LD Berechnung (=WENN(AO23&gt;0;AV23/12*AO23;0)) raus</t>
  </si>
  <si>
    <t>Lohngruppen</t>
  </si>
  <si>
    <t>BfA Zuschussberechnung auf Basis mtl. AN Brutto aus Blatt 4</t>
  </si>
  <si>
    <t>Zuschuss InA/ BfA</t>
  </si>
  <si>
    <t>mtl. Leistung</t>
  </si>
  <si>
    <t>Leistungen für §215 und BfA</t>
  </si>
  <si>
    <t>§215</t>
  </si>
  <si>
    <t>Beginn AV</t>
  </si>
  <si>
    <t>Ende AV</t>
  </si>
  <si>
    <t>EGZ Zahlung verhindert LD und BfA Zuschüsse (Leistungssperre)</t>
  </si>
  <si>
    <t xml:space="preserve">Investitionsgüter (&gt; 1000 Euro) </t>
  </si>
  <si>
    <t>Gebäude, Mietereinbauten (&gt; 1000 Euro)</t>
  </si>
  <si>
    <t>AK in €</t>
  </si>
  <si>
    <t xml:space="preserve">Teil 1: Investitionen und Berechnung der AfA </t>
  </si>
  <si>
    <t>Summmen zur Übernahme nach Blatt 9</t>
  </si>
  <si>
    <t>Investitionsgüter</t>
  </si>
  <si>
    <t>Einbauten</t>
  </si>
  <si>
    <t>Pool-AfA</t>
  </si>
  <si>
    <t>GWG</t>
  </si>
  <si>
    <t>mtl AfA Berechnung neu Aufgebaut</t>
  </si>
  <si>
    <t>Geschäftsjährliche AfA summiert</t>
  </si>
  <si>
    <t>Blatt 8 neu sortiert; Anzahl der Zeilen angepasst</t>
  </si>
  <si>
    <t>Anschaffungsdatum auf Blatt 8 ausgeblendet</t>
  </si>
  <si>
    <t>BfA-Fälle in blau hervor gehoben</t>
  </si>
  <si>
    <t xml:space="preserve">Teil 2: Personalkosten </t>
  </si>
  <si>
    <t>Blatt "Phasen" entfernt</t>
  </si>
  <si>
    <t>Blatt "Teil B Fördermittel" entfernt</t>
  </si>
  <si>
    <t>Datum der Änderungen</t>
  </si>
  <si>
    <t>Zuschuss Budget für Arbeit / § 61 SGB IX</t>
  </si>
  <si>
    <t>AG-Anteil zu Sozialversicherungen</t>
  </si>
  <si>
    <t>Blatt 10 "förderfähige Vollzeitstellen" inkl. BfA</t>
  </si>
  <si>
    <t>Blatt 10 "IK-Zuschüsse" auf max. mögl. Förderung begrenzt</t>
  </si>
  <si>
    <t>Formel BfA Zuschuss verändert: Stellenanteil wird jetzt berücksichtigt</t>
  </si>
  <si>
    <t>Investitionshöhe von 22.500  auf 30.000 € erhöht</t>
  </si>
  <si>
    <t>Besonderer Aufwand von 200 auf 250 € erhöht</t>
  </si>
  <si>
    <t>Allgemeine Hinweise am Anfang der Datei eingefügt</t>
  </si>
  <si>
    <r>
      <t>Bitte</t>
    </r>
    <r>
      <rPr>
        <u/>
        <sz val="11"/>
        <color theme="1"/>
        <rFont val="Calibri"/>
        <family val="2"/>
        <scheme val="minor"/>
      </rPr>
      <t xml:space="preserve"> keine</t>
    </r>
    <r>
      <rPr>
        <sz val="11"/>
        <color theme="1"/>
        <rFont val="Calibri"/>
        <family val="2"/>
        <scheme val="minor"/>
      </rPr>
      <t xml:space="preserve"> Zeilen oder Spalten löschen, da dies häufig zu Bezugsfehlern führt. Zellen können bei Bedarf ausgeblendet werden.</t>
    </r>
  </si>
  <si>
    <r>
      <t xml:space="preserve">Bitte </t>
    </r>
    <r>
      <rPr>
        <u/>
        <sz val="11"/>
        <color theme="1"/>
        <rFont val="Calibri"/>
        <family val="2"/>
        <scheme val="minor"/>
      </rPr>
      <t>nur</t>
    </r>
    <r>
      <rPr>
        <sz val="11"/>
        <color theme="1"/>
        <rFont val="Calibri"/>
        <family val="2"/>
        <scheme val="minor"/>
      </rPr>
      <t xml:space="preserve"> die </t>
    </r>
    <r>
      <rPr>
        <u/>
        <sz val="11"/>
        <color theme="1"/>
        <rFont val="Calibri"/>
        <family val="2"/>
        <scheme val="minor"/>
      </rPr>
      <t>weißen</t>
    </r>
    <r>
      <rPr>
        <sz val="11"/>
        <color theme="1"/>
        <rFont val="Calibri"/>
        <family val="2"/>
        <scheme val="minor"/>
      </rPr>
      <t xml:space="preserve"> Felder bearbeiten. Andere Felderfarben beinhalten hinterlegte Formeln und Bezüge, die beim Bearbeiten gelöscht werden können.</t>
    </r>
  </si>
  <si>
    <r>
      <t xml:space="preserve">Es ist notwendig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</t>
    </r>
    <r>
      <rPr>
        <u/>
        <sz val="11"/>
        <color theme="1"/>
        <rFont val="Calibri"/>
        <family val="2"/>
        <scheme val="minor"/>
      </rPr>
      <t>weißen</t>
    </r>
    <r>
      <rPr>
        <sz val="11"/>
        <color theme="1"/>
        <rFont val="Calibri"/>
        <family val="2"/>
        <scheme val="minor"/>
      </rPr>
      <t xml:space="preserve"> Felder zu füllen, da es sein kann, dass weitere Berechnungen nur erfolgen, wenn Daten eingepflegt sind. </t>
    </r>
  </si>
  <si>
    <t>Aktion Mensch Anschubförderung</t>
  </si>
  <si>
    <t>Aktion Mensch Investitionsförderung</t>
  </si>
  <si>
    <t>Aktion Mensch Förderung in Erklärung eingepflegt</t>
  </si>
  <si>
    <t>25 %</t>
  </si>
  <si>
    <t>20 %</t>
  </si>
  <si>
    <t>18 %</t>
  </si>
  <si>
    <t xml:space="preserve">15% </t>
  </si>
  <si>
    <t>12 %</t>
  </si>
  <si>
    <t>10%</t>
  </si>
  <si>
    <t xml:space="preserve">Anschubförderung Aktion Mensch </t>
  </si>
  <si>
    <t>Aktion Mensch Förderung 40 % und 50 % angepasst</t>
  </si>
  <si>
    <t xml:space="preserve">Beantragte Fördersumme </t>
  </si>
  <si>
    <t>BfA Investitionssumme 30 TEuro für alle 60 Stellen angepasst - erste zwei Personalstellen waren in In1 J87 und J88 bereits verändert</t>
  </si>
  <si>
    <t>Besonder Aufwand für BfA ergänzt - vorläufig nur 1 und 2 Personalstelle</t>
  </si>
  <si>
    <t>Anzahl der 215-er- und 61er- Mitarbeiter pro Monat</t>
  </si>
  <si>
    <t>Um produktive Zeiten auf dem Folgeblatt bezüglich der Urlaubstag, Krankheitstage, usw. genauer berechnen zu können, ist es sinnvoll, eine Unterscheidung zwischen behinderten und nicht behinderten Beschäftigten vorzunehmen.</t>
  </si>
  <si>
    <t>Bitte jeweils das Gehalt pro Monat für eine Vollzeitstelle sowie das Urlaubsgeld und das Weihnachtsgeld eintragen. 
Den Arbeitgeberanteil zur Sozialversicherung bitte ohne BG-Beiträge eintragen.
Alle weiteren Daten werden errechnet.</t>
  </si>
  <si>
    <t>§215 und 61er Monate im 1. Geschäftsjahr</t>
  </si>
  <si>
    <t>§215 und 61er Monate im 3. Geschäftsjahr</t>
  </si>
  <si>
    <t>§215 und 61er Monate im 4. Geschäftsjahr</t>
  </si>
  <si>
    <t>§215 und 61er Monate im 5. Geschäftsjahr</t>
  </si>
  <si>
    <t>§215 und 61er Monate im 6. Geschäftsjahr</t>
  </si>
  <si>
    <t>§215 und 615er Monate im 2. Geschäftsjahr</t>
  </si>
  <si>
    <t>Bei schwerbehinderten Mitarbeiter/innen besteht ein Anspruch auf Sonderurlaub (eine Woche bei einer Vollzeitstelle).</t>
  </si>
  <si>
    <r>
      <t xml:space="preserve">Bitte lesen Sie die </t>
    </r>
    <r>
      <rPr>
        <u/>
        <sz val="11"/>
        <color theme="1"/>
        <rFont val="Calibri"/>
        <family val="2"/>
        <scheme val="minor"/>
      </rPr>
      <t>orange</t>
    </r>
    <r>
      <rPr>
        <sz val="11"/>
        <color theme="1"/>
        <rFont val="Calibri"/>
        <family val="2"/>
        <scheme val="minor"/>
      </rPr>
      <t xml:space="preserve"> markierten  Hinweise auf den einzelnen Tabellenblättern als Hilfestellung zur Bearbeitung des Wirtschaftsplanes.</t>
    </r>
  </si>
  <si>
    <t>Abzug 215er und 61er unter 12 Wochenstunden</t>
  </si>
  <si>
    <t>Tarifliche WST</t>
  </si>
  <si>
    <t>&lt;= kein besonderer Aufwand</t>
  </si>
  <si>
    <t>125 Euro besond. Aufwand</t>
  </si>
  <si>
    <t>Min.</t>
  </si>
  <si>
    <t>Max.</t>
  </si>
  <si>
    <t>Mitarbeiter)-in</t>
  </si>
  <si>
    <t>Gesamt</t>
  </si>
  <si>
    <t>sbm ohne bA</t>
  </si>
  <si>
    <t>sbm 125 €</t>
  </si>
  <si>
    <t>Kein besonderer Aufwand &lt;12 WST</t>
  </si>
  <si>
    <t>Besonderer Aufwand 125 Euro bei &gt; 12&lt; 15 WST</t>
  </si>
  <si>
    <t>§ 61 BfA</t>
  </si>
  <si>
    <t>monatlich</t>
  </si>
  <si>
    <t>Aktion Mensch Förderung 40 % und 50 % nochmals angepasst (Register 10); beantragte Fördersumme keine Mindestbeschränkung auf 300 bzw. 250 T € bzw. Ausweis neg. Förderbetrag</t>
  </si>
  <si>
    <t>Formel BfA Zuschuss um Begrenzung auf monatliche Bezugsgröße ergänzt</t>
  </si>
  <si>
    <t>§215 und 61er Monate im 1. Kalenderjahr</t>
  </si>
  <si>
    <t>§215 und 61er Monate im 2. Kalenderjahr</t>
  </si>
  <si>
    <t>§215 und 61er Monate im 3. Kalenderjahr</t>
  </si>
  <si>
    <t>§215 und 61er Monate im 4. Kalenderjahr</t>
  </si>
  <si>
    <t>§215 und 61er Monate im 5. Kalenderjahr</t>
  </si>
  <si>
    <t>§215 und 61er Monate im 6. Kalenderjahr</t>
  </si>
  <si>
    <t>vollumfängliche Barrierefreiheit der Einrichtung (sämtliche öffentliche und nichtöffentliche Bereiche)</t>
  </si>
  <si>
    <t>bedingte Barrierefreiheit der Einrichtung (mindestens Zugangsbereich,Beratungs-, Veranstaltungs- oder Gruppenraum, WC)</t>
  </si>
  <si>
    <t>Bezugsgröße Aktion Mensch Förderung (Quelle: Förderrichtlinien Aktion Mensch)</t>
  </si>
  <si>
    <t>Bitte in Zelle J23 im Dropdown-Menü auswählen</t>
  </si>
  <si>
    <t>Darstellung Afa kalenderjährlich angepasst</t>
  </si>
  <si>
    <r>
      <rPr>
        <b/>
        <sz val="12"/>
        <color rgb="FFFF6600"/>
        <rFont val="Arial"/>
        <family val="2"/>
      </rPr>
      <t>Allgemeine Hinweise</t>
    </r>
    <r>
      <rPr>
        <sz val="12"/>
        <color rgb="FFFF6600"/>
        <rFont val="Arial"/>
        <family val="2"/>
      </rPr>
      <t xml:space="preserve">:                                                                                  </t>
    </r>
  </si>
  <si>
    <t>Bitte tragen Sie hier alle Beschäftigten ein</t>
  </si>
  <si>
    <t>Gewinn- und Verlustplanung (GuV)</t>
  </si>
  <si>
    <t>Eingabe der Investitionen (analog der eingereichten Kostenvoranschläge)</t>
  </si>
  <si>
    <t xml:space="preserve">Die in der GuV eingesetzten Umsätze und Kosten sollten in der Konzeption näher erläutert werden. </t>
  </si>
  <si>
    <t>§ 215 und § 61 SGB IX</t>
  </si>
  <si>
    <t>Für  Beschäftigte gem. § 61 SGB IX erhalten Inklusionsfirmen seit dem 01.04.2019 ebenfalls  einen besonderen Aufwand!</t>
  </si>
  <si>
    <t>Anpassung Register "Erklärung" auf geschäftsjährliche Darstellung (vorher Mischung von jährlicher und geschäftsjährlicher Betrachtung)</t>
  </si>
  <si>
    <t>Löschung Register "5k" und "12" und entsprechende Anpassung Bezugsfelder</t>
  </si>
  <si>
    <t>Register 5: Checkbox "Fehlermeldung anzeigen" wenn Eingabe EGZ bei BfA</t>
  </si>
  <si>
    <t>Bitte Anzahl vertraglich vereinbarter Wochenstunden (Vollzeitstelle) eintragen</t>
  </si>
  <si>
    <r>
      <t>Gelb hinterlegte Tabellenblätter mit der Markierung "</t>
    </r>
    <r>
      <rPr>
        <b/>
        <u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 xml:space="preserve">" sind nicht zu bearbeiten. </t>
    </r>
  </si>
  <si>
    <t>Anpassung Besonderer Aufwand 125 Euro bei &gt; 12 &lt; 18 WST</t>
  </si>
  <si>
    <t>Der besondere Aufwand ab einer Stundenzahl von &gt;= 18 h/Woche beträgt</t>
  </si>
  <si>
    <t>Der besondere Aufwand ab einer Stundenzahl zwischen 12 und &lt; 18 h/Woche beträgt</t>
  </si>
  <si>
    <t>GWG (&lt; 800,00 Euro) und digitale Wirtschaftsgüter</t>
  </si>
  <si>
    <t xml:space="preserve">Pool - Abschreibung ( von 250,01 bis 1.000 Euro) </t>
  </si>
  <si>
    <t>Bezugsgröße 2021
 (60%)</t>
  </si>
  <si>
    <t>Für neue Arbeitsplätze gem. § 215 und § 61 SGB 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</si>
</sst>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44" formatCode="_-* #,##0.00\ &quot;€&quot;_-;\-* #,##0.00\ &quot;€&quot;_-;_-* &quot;-&quot;??\ &quot;€&quot;_-;_-@_-"/>
    <numFmt numFmtId="164" formatCode="0.0"/>
    <numFmt numFmtId="165" formatCode="0.0%"/>
    <numFmt numFmtId="166" formatCode="#,##0.00\ [$€-1]"/>
    <numFmt numFmtId="167" formatCode="#,##0.0"/>
    <numFmt numFmtId="168" formatCode="0.000%"/>
    <numFmt numFmtId="169" formatCode="#,##0.000"/>
    <numFmt numFmtId="170" formatCode="_-* #,##0.00\ [$€-1]_-;\-* #,##0.00\ [$€-1]_-;_-* &quot;-&quot;??\ [$€-1]_-"/>
    <numFmt numFmtId="171" formatCode="0.000"/>
    <numFmt numFmtId="172" formatCode="mm\/yy"/>
    <numFmt numFmtId="173" formatCode="0.0000000"/>
    <numFmt numFmtId="174" formatCode="mm\/yyyy"/>
    <numFmt numFmtId="175" formatCode="_-* #,##0.00\ [$€]_-;\-* #,##0.00\ [$€]_-;_-* &quot;-&quot;??\ [$€]_-;_-@_-"/>
    <numFmt numFmtId="176" formatCode="#,##0.00\ &quot;€&quot;"/>
    <numFmt numFmtId="177" formatCode="d/m;@"/>
    <numFmt numFmtId="178" formatCode="#,##0\ &quot;€&quot;"/>
    <numFmt numFmtId="179" formatCode="d/m/yy;@"/>
  </numFmts>
  <fonts count="7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i/>
      <sz val="10"/>
      <name val="Arial"/>
      <family val="2"/>
    </font>
    <font>
      <sz val="7"/>
      <name val="Tahoma"/>
      <family val="2"/>
    </font>
    <font>
      <b/>
      <i/>
      <sz val="12"/>
      <name val="Arial"/>
      <family val="2"/>
    </font>
    <font>
      <b/>
      <i/>
      <sz val="11.5"/>
      <name val="Arial"/>
      <family val="2"/>
    </font>
    <font>
      <b/>
      <sz val="10"/>
      <color indexed="9"/>
      <name val="Tahoma"/>
      <family val="2"/>
    </font>
    <font>
      <sz val="10"/>
      <color indexed="9"/>
      <name val="Tahoma"/>
      <family val="2"/>
    </font>
    <font>
      <b/>
      <sz val="10"/>
      <color indexed="13"/>
      <name val="Arial"/>
      <family val="2"/>
    </font>
    <font>
      <sz val="10"/>
      <name val="Tahoma"/>
      <family val="2"/>
    </font>
    <font>
      <sz val="8"/>
      <name val="Tahoma"/>
      <family val="2"/>
    </font>
    <font>
      <u/>
      <sz val="10"/>
      <color indexed="12"/>
      <name val="Arial"/>
      <family val="2"/>
    </font>
    <font>
      <b/>
      <i/>
      <sz val="10"/>
      <name val="Tahoma"/>
      <family val="2"/>
    </font>
    <font>
      <b/>
      <sz val="10"/>
      <name val="Tahoma"/>
      <family val="2"/>
    </font>
    <font>
      <b/>
      <sz val="8"/>
      <color indexed="9"/>
      <name val="Tahoma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i/>
      <sz val="10"/>
      <color indexed="9"/>
      <name val="Tahoma"/>
      <family val="2"/>
    </font>
    <font>
      <b/>
      <sz val="10"/>
      <name val="Arial"/>
      <family val="2"/>
    </font>
    <font>
      <sz val="10"/>
      <name val="Comic Sans MS"/>
      <family val="4"/>
    </font>
    <font>
      <sz val="8"/>
      <name val="Arial Narrow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10"/>
      <name val="Arial Narrow"/>
      <family val="2"/>
    </font>
    <font>
      <b/>
      <sz val="10"/>
      <color indexed="9"/>
      <name val="Arial"/>
      <family val="2"/>
    </font>
    <font>
      <b/>
      <i/>
      <sz val="14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70"/>
      <name val="Arial"/>
      <family val="2"/>
    </font>
    <font>
      <b/>
      <sz val="10"/>
      <color indexed="10"/>
      <name val="Tahoma"/>
      <family val="2"/>
    </font>
    <font>
      <b/>
      <sz val="45"/>
      <name val="Arial"/>
      <family val="2"/>
    </font>
    <font>
      <sz val="10"/>
      <color indexed="10"/>
      <name val="Tahoma"/>
      <family val="2"/>
    </font>
    <font>
      <b/>
      <sz val="8"/>
      <name val="Tahoma"/>
      <family val="2"/>
    </font>
    <font>
      <sz val="8"/>
      <color indexed="10"/>
      <name val="Tahoma"/>
      <family val="2"/>
    </font>
    <font>
      <sz val="8"/>
      <color indexed="9"/>
      <name val="Tahoma"/>
      <family val="2"/>
    </font>
    <font>
      <b/>
      <sz val="8"/>
      <color indexed="53"/>
      <name val="Tahoma"/>
      <family val="2"/>
    </font>
    <font>
      <sz val="10"/>
      <color indexed="23"/>
      <name val="Tahoma"/>
      <family val="2"/>
    </font>
    <font>
      <u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9"/>
      <name val="Tahoma"/>
      <family val="2"/>
    </font>
    <font>
      <b/>
      <i/>
      <sz val="8"/>
      <name val="Tahoma"/>
      <family val="2"/>
    </font>
    <font>
      <b/>
      <sz val="9"/>
      <name val="Tahoma"/>
      <family val="2"/>
    </font>
    <font>
      <sz val="10"/>
      <name val="Calibri"/>
      <family val="2"/>
    </font>
    <font>
      <b/>
      <sz val="11"/>
      <color theme="1"/>
      <name val="Calibri"/>
      <family val="2"/>
      <scheme val="minor"/>
    </font>
    <font>
      <b/>
      <sz val="8"/>
      <color theme="9" tint="-0.249977111117893"/>
      <name val="Tahoma"/>
      <family val="2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4"/>
      <name val="Calibri"/>
      <family val="2"/>
    </font>
    <font>
      <sz val="9"/>
      <color indexed="81"/>
      <name val="Tahoma"/>
      <family val="2"/>
    </font>
    <font>
      <u/>
      <sz val="8"/>
      <color indexed="81"/>
      <name val="Tahoma"/>
      <family val="2"/>
    </font>
    <font>
      <b/>
      <sz val="14"/>
      <color theme="0"/>
      <name val="Arial"/>
      <family val="2"/>
    </font>
    <font>
      <u/>
      <sz val="11"/>
      <color theme="1"/>
      <name val="Calibri"/>
      <family val="2"/>
      <scheme val="minor"/>
    </font>
    <font>
      <sz val="9"/>
      <color theme="9" tint="-0.249977111117893"/>
      <name val="Tahoma"/>
      <family val="2"/>
    </font>
    <font>
      <sz val="9"/>
      <color theme="9" tint="-0.249977111117893"/>
      <name val="Calibri"/>
      <family val="2"/>
      <scheme val="minor"/>
    </font>
    <font>
      <b/>
      <sz val="12"/>
      <color theme="9" tint="-0.249977111117893"/>
      <name val="Tahoma"/>
      <family val="2"/>
    </font>
    <font>
      <sz val="10"/>
      <color theme="9" tint="-0.249977111117893"/>
      <name val="Tahoma"/>
      <family val="2"/>
    </font>
    <font>
      <sz val="10"/>
      <color theme="9" tint="-0.249977111117893"/>
      <name val="Arial"/>
      <family val="2"/>
    </font>
    <font>
      <sz val="11"/>
      <color theme="9" tint="-0.249977111117893"/>
      <name val="Calibri"/>
      <family val="2"/>
      <scheme val="minor"/>
    </font>
    <font>
      <b/>
      <i/>
      <sz val="12"/>
      <color theme="9" tint="-0.249977111117893"/>
      <name val="Arial"/>
      <family val="2"/>
    </font>
    <font>
      <sz val="10"/>
      <color theme="9" tint="-0.249977111117893"/>
      <name val="Calibri"/>
      <family val="2"/>
    </font>
    <font>
      <sz val="8"/>
      <name val="Calibri"/>
      <family val="2"/>
      <scheme val="minor"/>
    </font>
    <font>
      <sz val="10"/>
      <color rgb="FFFF0000"/>
      <name val="Comic Sans MS"/>
      <family val="4"/>
    </font>
    <font>
      <sz val="10"/>
      <color rgb="FFFF0000"/>
      <name val="Arial"/>
      <family val="2"/>
    </font>
    <font>
      <sz val="12"/>
      <color rgb="FFFF6600"/>
      <name val="Arial"/>
      <family val="2"/>
    </font>
    <font>
      <b/>
      <sz val="12"/>
      <color rgb="FFFF6600"/>
      <name val="Arial"/>
      <family val="2"/>
    </font>
    <font>
      <sz val="11"/>
      <color rgb="FFFF6600"/>
      <name val="Calibri"/>
      <family val="2"/>
      <scheme val="minor"/>
    </font>
    <font>
      <sz val="10"/>
      <color rgb="FFFF6600"/>
      <name val="Comic Sans MS"/>
      <family val="4"/>
    </font>
    <font>
      <sz val="8"/>
      <color rgb="FFFF6600"/>
      <name val="Tahoma"/>
      <family val="2"/>
    </font>
    <font>
      <b/>
      <sz val="10"/>
      <color rgb="FFFF6600"/>
      <name val="Tahoma"/>
      <family val="2"/>
    </font>
    <font>
      <b/>
      <i/>
      <sz val="10"/>
      <color theme="9" tint="-0.249977111117893"/>
      <name val="Arial"/>
      <family val="2"/>
    </font>
    <font>
      <sz val="8"/>
      <color theme="9" tint="-0.249977111117893"/>
      <name val="Tahoma"/>
      <family val="2"/>
    </font>
    <font>
      <b/>
      <sz val="9"/>
      <color theme="9" tint="-0.249977111117893"/>
      <name val="Arial"/>
      <family val="2"/>
    </font>
    <font>
      <b/>
      <sz val="9"/>
      <color rgb="FFFF6600"/>
      <name val="Arial"/>
      <family val="2"/>
    </font>
    <font>
      <b/>
      <u/>
      <sz val="11"/>
      <color theme="1"/>
      <name val="Calibri"/>
      <family val="2"/>
      <scheme val="minor"/>
    </font>
  </fonts>
  <fills count="32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3D77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6E194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theme="6" tint="0.79998168889431442"/>
        <bgColor indexed="64"/>
      </patternFill>
    </fill>
  </fills>
  <borders count="194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Dashed">
        <color indexed="64"/>
      </left>
      <right/>
      <top/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 diagonalDown="1">
      <left/>
      <right/>
      <top/>
      <bottom/>
      <diagonal style="thin">
        <color indexed="64"/>
      </diagonal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/>
      <bottom style="hair">
        <color indexed="22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55"/>
      </left>
      <right style="thin">
        <color indexed="55"/>
      </right>
      <top/>
      <bottom style="thin">
        <color indexed="62"/>
      </bottom>
      <diagonal/>
    </border>
    <border>
      <left/>
      <right style="thin">
        <color indexed="55"/>
      </right>
      <top/>
      <bottom style="thin">
        <color indexed="62"/>
      </bottom>
      <diagonal/>
    </border>
    <border>
      <left/>
      <right/>
      <top/>
      <bottom style="thin">
        <color indexed="62"/>
      </bottom>
      <diagonal/>
    </border>
    <border>
      <left style="thin">
        <color indexed="62"/>
      </left>
      <right/>
      <top/>
      <bottom style="thin">
        <color indexed="62"/>
      </bottom>
      <diagonal/>
    </border>
    <border>
      <left style="thin">
        <color indexed="22"/>
      </left>
      <right style="thin">
        <color indexed="6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62"/>
      </left>
      <right/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62"/>
      </right>
      <top/>
      <bottom/>
      <diagonal/>
    </border>
    <border>
      <left style="thin">
        <color indexed="62"/>
      </left>
      <right/>
      <top/>
      <bottom/>
      <diagonal/>
    </border>
    <border>
      <left style="thin">
        <color indexed="62"/>
      </left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22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62"/>
      </left>
      <right style="thin">
        <color indexed="22"/>
      </right>
      <top/>
      <bottom style="thin">
        <color indexed="64"/>
      </bottom>
      <diagonal/>
    </border>
    <border>
      <left style="thin">
        <color indexed="62"/>
      </left>
      <right style="thin">
        <color indexed="22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theme="3" tint="-0.249977111117893"/>
      </left>
      <right style="thin">
        <color theme="3" tint="-0.249977111117893"/>
      </right>
      <top style="thin">
        <color theme="3" tint="-0.249977111117893"/>
      </top>
      <bottom style="thin">
        <color theme="3" tint="0.39997558519241921"/>
      </bottom>
      <diagonal/>
    </border>
    <border>
      <left style="thin">
        <color theme="3" tint="-0.249977111117893"/>
      </left>
      <right style="thin">
        <color theme="3" tint="-0.249977111117893"/>
      </right>
      <top style="thin">
        <color theme="3" tint="0.39997558519241921"/>
      </top>
      <bottom style="thin">
        <color theme="3" tint="-0.249977111117893"/>
      </bottom>
      <diagonal/>
    </border>
    <border>
      <left style="medium">
        <color theme="3" tint="-0.249977111117893"/>
      </left>
      <right style="medium">
        <color theme="3" tint="-0.249977111117893"/>
      </right>
      <top style="medium">
        <color theme="3" tint="-0.249977111117893"/>
      </top>
      <bottom style="medium">
        <color theme="3" tint="-0.249977111117893"/>
      </bottom>
      <diagonal/>
    </border>
    <border>
      <left style="hair">
        <color indexed="64"/>
      </left>
      <right style="thin">
        <color theme="3" tint="-0.249977111117893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9" fillId="2" borderId="1" applyBorder="0">
      <alignment horizontal="left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9" fontId="18" fillId="0" borderId="0" applyFont="0" applyFill="0" applyBorder="0" applyAlignment="0" applyProtection="0"/>
    <xf numFmtId="0" fontId="17" fillId="0" borderId="0"/>
    <xf numFmtId="0" fontId="18" fillId="0" borderId="0"/>
    <xf numFmtId="9" fontId="17" fillId="0" borderId="0" applyFont="0" applyFill="0" applyBorder="0" applyAlignment="0" applyProtection="0"/>
    <xf numFmtId="175" fontId="17" fillId="0" borderId="0" applyFont="0" applyFill="0" applyBorder="0" applyAlignment="0" applyProtection="0"/>
    <xf numFmtId="0" fontId="50" fillId="0" borderId="0">
      <protection locked="0"/>
    </xf>
  </cellStyleXfs>
  <cellXfs count="1454">
    <xf numFmtId="0" fontId="0" fillId="0" borderId="0" xfId="0"/>
    <xf numFmtId="0" fontId="17" fillId="0" borderId="0" xfId="4"/>
    <xf numFmtId="0" fontId="17" fillId="0" borderId="0" xfId="4" applyProtection="1">
      <protection locked="0"/>
    </xf>
    <xf numFmtId="0" fontId="9" fillId="0" borderId="0" xfId="4" applyFont="1" applyProtection="1">
      <protection locked="0"/>
    </xf>
    <xf numFmtId="0" fontId="17" fillId="4" borderId="3" xfId="4" applyFill="1" applyBorder="1" applyProtection="1">
      <protection locked="0"/>
    </xf>
    <xf numFmtId="0" fontId="17" fillId="4" borderId="4" xfId="4" applyFill="1" applyBorder="1" applyAlignment="1" applyProtection="1">
      <alignment horizontal="right"/>
      <protection locked="0"/>
    </xf>
    <xf numFmtId="0" fontId="9" fillId="4" borderId="5" xfId="4" applyFont="1" applyFill="1" applyBorder="1" applyProtection="1">
      <protection locked="0"/>
    </xf>
    <xf numFmtId="0" fontId="9" fillId="4" borderId="6" xfId="4" applyFont="1" applyFill="1" applyBorder="1" applyProtection="1">
      <protection locked="0"/>
    </xf>
    <xf numFmtId="0" fontId="17" fillId="4" borderId="6" xfId="4" applyFill="1" applyBorder="1" applyProtection="1">
      <protection locked="0"/>
    </xf>
    <xf numFmtId="0" fontId="9" fillId="4" borderId="7" xfId="4" applyFont="1" applyFill="1" applyBorder="1" applyAlignment="1" applyProtection="1">
      <alignment horizontal="right"/>
      <protection locked="0"/>
    </xf>
    <xf numFmtId="0" fontId="9" fillId="5" borderId="7" xfId="4" applyFont="1" applyFill="1" applyBorder="1" applyAlignment="1" applyProtection="1">
      <alignment horizontal="right"/>
      <protection locked="0"/>
    </xf>
    <xf numFmtId="0" fontId="9" fillId="4" borderId="8" xfId="4" applyFont="1" applyFill="1" applyBorder="1" applyAlignment="1" applyProtection="1">
      <alignment horizontal="right"/>
      <protection locked="0"/>
    </xf>
    <xf numFmtId="0" fontId="3" fillId="5" borderId="7" xfId="4" applyFont="1" applyFill="1" applyBorder="1" applyAlignment="1" applyProtection="1">
      <alignment horizontal="right" vertical="top"/>
      <protection locked="0"/>
    </xf>
    <xf numFmtId="0" fontId="3" fillId="4" borderId="7" xfId="4" applyFont="1" applyFill="1" applyBorder="1" applyAlignment="1" applyProtection="1">
      <alignment horizontal="right" vertical="top"/>
      <protection locked="0"/>
    </xf>
    <xf numFmtId="0" fontId="10" fillId="4" borderId="7" xfId="4" applyFont="1" applyFill="1" applyBorder="1" applyAlignment="1" applyProtection="1">
      <alignment horizontal="right"/>
      <protection locked="0"/>
    </xf>
    <xf numFmtId="0" fontId="10" fillId="4" borderId="9" xfId="4" applyFont="1" applyFill="1" applyBorder="1" applyAlignment="1" applyProtection="1">
      <alignment horizontal="center"/>
      <protection locked="0"/>
    </xf>
    <xf numFmtId="14" fontId="9" fillId="6" borderId="10" xfId="4" applyNumberFormat="1" applyFont="1" applyFill="1" applyBorder="1" applyAlignment="1" applyProtection="1">
      <alignment horizontal="center"/>
      <protection locked="0"/>
    </xf>
    <xf numFmtId="0" fontId="9" fillId="4" borderId="9" xfId="4" applyFont="1" applyFill="1" applyBorder="1" applyProtection="1">
      <protection locked="0"/>
    </xf>
    <xf numFmtId="0" fontId="17" fillId="4" borderId="9" xfId="4" applyFill="1" applyBorder="1" applyProtection="1">
      <protection locked="0"/>
    </xf>
    <xf numFmtId="0" fontId="17" fillId="4" borderId="7" xfId="4" applyFill="1" applyBorder="1" applyProtection="1">
      <protection locked="0"/>
    </xf>
    <xf numFmtId="0" fontId="10" fillId="4" borderId="6" xfId="4" applyFont="1" applyFill="1" applyBorder="1" applyProtection="1">
      <protection locked="0"/>
    </xf>
    <xf numFmtId="14" fontId="9" fillId="6" borderId="1" xfId="4" applyNumberFormat="1" applyFont="1" applyFill="1" applyBorder="1" applyAlignment="1" applyProtection="1">
      <alignment horizontal="left"/>
      <protection locked="0"/>
    </xf>
    <xf numFmtId="0" fontId="9" fillId="5" borderId="11" xfId="4" applyFont="1" applyFill="1" applyBorder="1" applyAlignment="1" applyProtection="1">
      <alignment horizontal="right"/>
      <protection locked="0"/>
    </xf>
    <xf numFmtId="0" fontId="17" fillId="4" borderId="13" xfId="4" applyFill="1" applyBorder="1" applyProtection="1">
      <protection locked="0"/>
    </xf>
    <xf numFmtId="0" fontId="17" fillId="4" borderId="14" xfId="4" applyFill="1" applyBorder="1" applyProtection="1">
      <protection locked="0"/>
    </xf>
    <xf numFmtId="0" fontId="17" fillId="7" borderId="0" xfId="4" applyFill="1" applyProtection="1">
      <protection locked="0"/>
    </xf>
    <xf numFmtId="0" fontId="8" fillId="7" borderId="0" xfId="4" applyFont="1" applyFill="1" applyProtection="1">
      <protection locked="0"/>
    </xf>
    <xf numFmtId="0" fontId="4" fillId="0" borderId="0" xfId="4" applyFont="1" applyProtection="1">
      <protection locked="0"/>
    </xf>
    <xf numFmtId="0" fontId="17" fillId="0" borderId="0" xfId="4" applyAlignment="1" applyProtection="1">
      <alignment horizontal="right"/>
      <protection locked="0"/>
    </xf>
    <xf numFmtId="0" fontId="2" fillId="0" borderId="0" xfId="4" applyFont="1" applyProtection="1">
      <protection locked="0"/>
    </xf>
    <xf numFmtId="0" fontId="17" fillId="4" borderId="0" xfId="4" applyFill="1"/>
    <xf numFmtId="0" fontId="9" fillId="0" borderId="0" xfId="4" applyFont="1"/>
    <xf numFmtId="0" fontId="9" fillId="3" borderId="0" xfId="4" applyFont="1" applyFill="1"/>
    <xf numFmtId="0" fontId="10" fillId="0" borderId="0" xfId="4" applyFont="1"/>
    <xf numFmtId="0" fontId="10" fillId="3" borderId="0" xfId="4" applyFont="1" applyFill="1"/>
    <xf numFmtId="0" fontId="10" fillId="0" borderId="0" xfId="4" applyFont="1" applyProtection="1">
      <protection locked="0"/>
    </xf>
    <xf numFmtId="0" fontId="13" fillId="0" borderId="0" xfId="4" applyFont="1" applyProtection="1">
      <protection locked="0"/>
    </xf>
    <xf numFmtId="0" fontId="10" fillId="11" borderId="0" xfId="4" applyFont="1" applyFill="1"/>
    <xf numFmtId="0" fontId="9" fillId="0" borderId="15" xfId="4" applyFont="1" applyBorder="1" applyProtection="1">
      <protection locked="0"/>
    </xf>
    <xf numFmtId="0" fontId="16" fillId="4" borderId="9" xfId="4" applyFont="1" applyFill="1" applyBorder="1" applyProtection="1">
      <protection locked="0"/>
    </xf>
    <xf numFmtId="0" fontId="16" fillId="4" borderId="11" xfId="4" applyFont="1" applyFill="1" applyBorder="1" applyAlignment="1" applyProtection="1">
      <alignment horizontal="left"/>
      <protection locked="0"/>
    </xf>
    <xf numFmtId="0" fontId="16" fillId="4" borderId="6" xfId="4" applyFont="1" applyFill="1" applyBorder="1" applyProtection="1">
      <protection locked="0"/>
    </xf>
    <xf numFmtId="0" fontId="16" fillId="4" borderId="7" xfId="4" applyFont="1" applyFill="1" applyBorder="1" applyAlignment="1" applyProtection="1">
      <alignment horizontal="left"/>
      <protection locked="0"/>
    </xf>
    <xf numFmtId="0" fontId="10" fillId="0" borderId="0" xfId="4" applyFont="1" applyAlignment="1" applyProtection="1">
      <alignment horizontal="right"/>
      <protection locked="0"/>
    </xf>
    <xf numFmtId="0" fontId="9" fillId="11" borderId="0" xfId="4" applyFont="1" applyFill="1"/>
    <xf numFmtId="0" fontId="9" fillId="0" borderId="0" xfId="4" applyFont="1" applyAlignment="1" applyProtection="1">
      <alignment horizontal="left"/>
      <protection locked="0"/>
    </xf>
    <xf numFmtId="0" fontId="9" fillId="0" borderId="0" xfId="4" applyFont="1" applyAlignment="1" applyProtection="1">
      <alignment horizontal="right"/>
      <protection locked="0"/>
    </xf>
    <xf numFmtId="0" fontId="13" fillId="5" borderId="20" xfId="4" applyFont="1" applyFill="1" applyBorder="1" applyProtection="1">
      <protection locked="0"/>
    </xf>
    <xf numFmtId="0" fontId="13" fillId="5" borderId="21" xfId="4" applyFont="1" applyFill="1" applyBorder="1" applyProtection="1">
      <protection locked="0"/>
    </xf>
    <xf numFmtId="0" fontId="12" fillId="5" borderId="22" xfId="4" applyFont="1" applyFill="1" applyBorder="1" applyProtection="1">
      <protection locked="0"/>
    </xf>
    <xf numFmtId="0" fontId="13" fillId="5" borderId="23" xfId="4" applyFont="1" applyFill="1" applyBorder="1" applyProtection="1">
      <protection locked="0"/>
    </xf>
    <xf numFmtId="0" fontId="13" fillId="5" borderId="24" xfId="4" applyFont="1" applyFill="1" applyBorder="1" applyProtection="1">
      <protection locked="0"/>
    </xf>
    <xf numFmtId="0" fontId="12" fillId="5" borderId="25" xfId="4" applyFont="1" applyFill="1" applyBorder="1" applyProtection="1">
      <protection locked="0"/>
    </xf>
    <xf numFmtId="0" fontId="3" fillId="0" borderId="0" xfId="4" applyFont="1" applyAlignment="1" applyProtection="1">
      <alignment horizontal="right"/>
      <protection locked="0"/>
    </xf>
    <xf numFmtId="0" fontId="4" fillId="0" borderId="0" xfId="4" applyFont="1" applyAlignment="1" applyProtection="1">
      <alignment horizontal="left"/>
      <protection locked="0"/>
    </xf>
    <xf numFmtId="0" fontId="2" fillId="0" borderId="0" xfId="4" applyFont="1" applyAlignment="1" applyProtection="1">
      <alignment horizontal="left"/>
      <protection locked="0"/>
    </xf>
    <xf numFmtId="0" fontId="9" fillId="0" borderId="0" xfId="4" applyFont="1" applyAlignment="1">
      <alignment horizontal="right"/>
    </xf>
    <xf numFmtId="0" fontId="16" fillId="0" borderId="0" xfId="4" applyFont="1" applyAlignment="1" applyProtection="1">
      <alignment horizontal="right"/>
      <protection locked="0"/>
    </xf>
    <xf numFmtId="0" fontId="16" fillId="0" borderId="0" xfId="4" applyFont="1" applyProtection="1">
      <protection locked="0"/>
    </xf>
    <xf numFmtId="0" fontId="9" fillId="0" borderId="26" xfId="4" applyFont="1" applyBorder="1" applyProtection="1">
      <protection locked="0"/>
    </xf>
    <xf numFmtId="0" fontId="16" fillId="4" borderId="3" xfId="4" applyFont="1" applyFill="1" applyBorder="1" applyProtection="1">
      <protection locked="0"/>
    </xf>
    <xf numFmtId="0" fontId="16" fillId="4" borderId="4" xfId="4" applyFont="1" applyFill="1" applyBorder="1" applyAlignment="1" applyProtection="1">
      <alignment horizontal="left"/>
      <protection locked="0"/>
    </xf>
    <xf numFmtId="0" fontId="10" fillId="0" borderId="26" xfId="4" applyFont="1" applyBorder="1" applyProtection="1">
      <protection locked="0"/>
    </xf>
    <xf numFmtId="0" fontId="16" fillId="4" borderId="23" xfId="4" applyFont="1" applyFill="1" applyBorder="1" applyProtection="1">
      <protection locked="0"/>
    </xf>
    <xf numFmtId="0" fontId="15" fillId="4" borderId="24" xfId="4" applyFont="1" applyFill="1" applyBorder="1" applyProtection="1">
      <protection locked="0"/>
    </xf>
    <xf numFmtId="0" fontId="15" fillId="4" borderId="25" xfId="4" applyFont="1" applyFill="1" applyBorder="1" applyProtection="1">
      <protection locked="0"/>
    </xf>
    <xf numFmtId="0" fontId="9" fillId="0" borderId="15" xfId="4" applyFont="1" applyBorder="1" applyAlignment="1" applyProtection="1">
      <alignment horizontal="right"/>
      <protection locked="0"/>
    </xf>
    <xf numFmtId="164" fontId="10" fillId="4" borderId="2" xfId="4" applyNumberFormat="1" applyFont="1" applyFill="1" applyBorder="1" applyProtection="1">
      <protection locked="0"/>
    </xf>
    <xf numFmtId="164" fontId="10" fillId="4" borderId="3" xfId="4" applyNumberFormat="1" applyFont="1" applyFill="1" applyBorder="1" applyProtection="1">
      <protection locked="0"/>
    </xf>
    <xf numFmtId="164" fontId="10" fillId="4" borderId="29" xfId="4" applyNumberFormat="1" applyFont="1" applyFill="1" applyBorder="1" applyProtection="1">
      <protection locked="0"/>
    </xf>
    <xf numFmtId="0" fontId="10" fillId="4" borderId="30" xfId="4" applyFont="1" applyFill="1" applyBorder="1" applyProtection="1">
      <protection locked="0"/>
    </xf>
    <xf numFmtId="0" fontId="10" fillId="4" borderId="31" xfId="4" applyFont="1" applyFill="1" applyBorder="1" applyProtection="1">
      <protection locked="0"/>
    </xf>
    <xf numFmtId="0" fontId="10" fillId="4" borderId="3" xfId="4" applyFont="1" applyFill="1" applyBorder="1" applyProtection="1">
      <protection locked="0"/>
    </xf>
    <xf numFmtId="0" fontId="10" fillId="4" borderId="4" xfId="4" applyFont="1" applyFill="1" applyBorder="1" applyAlignment="1" applyProtection="1">
      <alignment horizontal="right"/>
      <protection locked="0"/>
    </xf>
    <xf numFmtId="164" fontId="10" fillId="8" borderId="32" xfId="4" applyNumberFormat="1" applyFont="1" applyFill="1" applyBorder="1" applyProtection="1">
      <protection locked="0"/>
    </xf>
    <xf numFmtId="164" fontId="10" fillId="8" borderId="9" xfId="4" applyNumberFormat="1" applyFont="1" applyFill="1" applyBorder="1" applyProtection="1">
      <protection locked="0"/>
    </xf>
    <xf numFmtId="164" fontId="10" fillId="8" borderId="33" xfId="4" applyNumberFormat="1" applyFont="1" applyFill="1" applyBorder="1" applyProtection="1">
      <protection locked="0"/>
    </xf>
    <xf numFmtId="0" fontId="10" fillId="8" borderId="34" xfId="4" applyFont="1" applyFill="1" applyBorder="1" applyProtection="1">
      <protection locked="0"/>
    </xf>
    <xf numFmtId="0" fontId="10" fillId="8" borderId="10" xfId="4" applyFont="1" applyFill="1" applyBorder="1" applyProtection="1">
      <protection locked="0"/>
    </xf>
    <xf numFmtId="0" fontId="10" fillId="4" borderId="6" xfId="4" quotePrefix="1" applyFont="1" applyFill="1" applyBorder="1" applyProtection="1">
      <protection locked="0"/>
    </xf>
    <xf numFmtId="164" fontId="10" fillId="5" borderId="5" xfId="4" applyNumberFormat="1" applyFont="1" applyFill="1" applyBorder="1" applyProtection="1">
      <protection locked="0"/>
    </xf>
    <xf numFmtId="164" fontId="10" fillId="5" borderId="6" xfId="4" applyNumberFormat="1" applyFont="1" applyFill="1" applyBorder="1" applyProtection="1">
      <protection locked="0"/>
    </xf>
    <xf numFmtId="164" fontId="10" fillId="5" borderId="18" xfId="4" applyNumberFormat="1" applyFont="1" applyFill="1" applyBorder="1" applyProtection="1">
      <protection locked="0"/>
    </xf>
    <xf numFmtId="0" fontId="10" fillId="5" borderId="35" xfId="4" applyFont="1" applyFill="1" applyBorder="1" applyProtection="1">
      <protection locked="0"/>
    </xf>
    <xf numFmtId="0" fontId="10" fillId="5" borderId="36" xfId="4" applyFont="1" applyFill="1" applyBorder="1" applyProtection="1">
      <protection locked="0"/>
    </xf>
    <xf numFmtId="164" fontId="10" fillId="4" borderId="5" xfId="4" applyNumberFormat="1" applyFont="1" applyFill="1" applyBorder="1" applyProtection="1">
      <protection locked="0"/>
    </xf>
    <xf numFmtId="164" fontId="10" fillId="4" borderId="6" xfId="4" applyNumberFormat="1" applyFont="1" applyFill="1" applyBorder="1" applyProtection="1">
      <protection locked="0"/>
    </xf>
    <xf numFmtId="164" fontId="10" fillId="4" borderId="18" xfId="4" applyNumberFormat="1" applyFont="1" applyFill="1" applyBorder="1" applyProtection="1">
      <protection locked="0"/>
    </xf>
    <xf numFmtId="0" fontId="10" fillId="4" borderId="35" xfId="4" applyFont="1" applyFill="1" applyBorder="1" applyProtection="1">
      <protection locked="0"/>
    </xf>
    <xf numFmtId="0" fontId="10" fillId="4" borderId="36" xfId="4" applyFont="1" applyFill="1" applyBorder="1" applyProtection="1">
      <protection locked="0"/>
    </xf>
    <xf numFmtId="2" fontId="10" fillId="0" borderId="5" xfId="4" applyNumberFormat="1" applyFont="1" applyBorder="1" applyProtection="1">
      <protection locked="0"/>
    </xf>
    <xf numFmtId="2" fontId="10" fillId="0" borderId="6" xfId="4" applyNumberFormat="1" applyFont="1" applyBorder="1" applyProtection="1">
      <protection locked="0"/>
    </xf>
    <xf numFmtId="2" fontId="10" fillId="0" borderId="18" xfId="4" applyNumberFormat="1" applyFont="1" applyBorder="1" applyProtection="1">
      <protection locked="0"/>
    </xf>
    <xf numFmtId="0" fontId="10" fillId="4" borderId="6" xfId="4" applyFont="1" applyFill="1" applyBorder="1" applyAlignment="1" applyProtection="1">
      <alignment horizontal="right"/>
      <protection locked="0"/>
    </xf>
    <xf numFmtId="0" fontId="10" fillId="5" borderId="38" xfId="4" applyFont="1" applyFill="1" applyBorder="1" applyProtection="1">
      <protection locked="0"/>
    </xf>
    <xf numFmtId="0" fontId="10" fillId="5" borderId="39" xfId="4" applyFont="1" applyFill="1" applyBorder="1" applyProtection="1">
      <protection locked="0"/>
    </xf>
    <xf numFmtId="164" fontId="10" fillId="8" borderId="5" xfId="4" applyNumberFormat="1" applyFont="1" applyFill="1" applyBorder="1" applyProtection="1">
      <protection locked="0"/>
    </xf>
    <xf numFmtId="164" fontId="10" fillId="0" borderId="5" xfId="4" applyNumberFormat="1" applyFont="1" applyBorder="1" applyProtection="1">
      <protection locked="0"/>
    </xf>
    <xf numFmtId="164" fontId="10" fillId="0" borderId="6" xfId="4" applyNumberFormat="1" applyFont="1" applyBorder="1" applyProtection="1">
      <protection locked="0"/>
    </xf>
    <xf numFmtId="164" fontId="10" fillId="0" borderId="18" xfId="4" applyNumberFormat="1" applyFont="1" applyBorder="1" applyProtection="1">
      <protection locked="0"/>
    </xf>
    <xf numFmtId="0" fontId="10" fillId="4" borderId="40" xfId="4" applyFont="1" applyFill="1" applyBorder="1" applyProtection="1">
      <protection locked="0"/>
    </xf>
    <xf numFmtId="0" fontId="10" fillId="4" borderId="41" xfId="4" applyFont="1" applyFill="1" applyBorder="1" applyAlignment="1" applyProtection="1">
      <alignment horizontal="right"/>
      <protection locked="0"/>
    </xf>
    <xf numFmtId="0" fontId="10" fillId="4" borderId="42" xfId="4" applyFont="1" applyFill="1" applyBorder="1" applyAlignment="1" applyProtection="1">
      <alignment horizontal="center"/>
      <protection locked="0"/>
    </xf>
    <xf numFmtId="0" fontId="10" fillId="4" borderId="43" xfId="4" applyFont="1" applyFill="1" applyBorder="1" applyAlignment="1" applyProtection="1">
      <alignment horizontal="center"/>
      <protection locked="0"/>
    </xf>
    <xf numFmtId="0" fontId="10" fillId="4" borderId="44" xfId="4" applyFont="1" applyFill="1" applyBorder="1" applyAlignment="1" applyProtection="1">
      <alignment horizontal="center"/>
      <protection locked="0"/>
    </xf>
    <xf numFmtId="0" fontId="10" fillId="4" borderId="45" xfId="4" applyFont="1" applyFill="1" applyBorder="1" applyAlignment="1" applyProtection="1">
      <alignment horizontal="center"/>
      <protection locked="0"/>
    </xf>
    <xf numFmtId="0" fontId="10" fillId="4" borderId="46" xfId="4" applyFont="1" applyFill="1" applyBorder="1" applyAlignment="1" applyProtection="1">
      <alignment horizontal="center"/>
      <protection locked="0"/>
    </xf>
    <xf numFmtId="0" fontId="10" fillId="4" borderId="46" xfId="4" applyFont="1" applyFill="1" applyBorder="1" applyProtection="1">
      <protection locked="0"/>
    </xf>
    <xf numFmtId="0" fontId="10" fillId="4" borderId="47" xfId="4" applyFont="1" applyFill="1" applyBorder="1" applyAlignment="1" applyProtection="1">
      <alignment horizontal="right"/>
      <protection locked="0"/>
    </xf>
    <xf numFmtId="0" fontId="9" fillId="5" borderId="49" xfId="4" applyFont="1" applyFill="1" applyBorder="1" applyAlignment="1" applyProtection="1">
      <alignment horizontal="center" textRotation="90" wrapText="1"/>
      <protection locked="0"/>
    </xf>
    <xf numFmtId="0" fontId="9" fillId="5" borderId="50" xfId="4" applyFont="1" applyFill="1" applyBorder="1" applyAlignment="1" applyProtection="1">
      <alignment horizontal="center" textRotation="90" wrapText="1"/>
      <protection locked="0"/>
    </xf>
    <xf numFmtId="0" fontId="12" fillId="0" borderId="0" xfId="4" applyFont="1" applyAlignment="1" applyProtection="1">
      <alignment horizontal="right"/>
      <protection locked="0"/>
    </xf>
    <xf numFmtId="0" fontId="17" fillId="0" borderId="0" xfId="4" applyAlignment="1">
      <alignment horizontal="right"/>
    </xf>
    <xf numFmtId="0" fontId="17" fillId="11" borderId="0" xfId="4" applyFill="1"/>
    <xf numFmtId="0" fontId="10" fillId="0" borderId="0" xfId="4" applyFont="1" applyAlignment="1" applyProtection="1">
      <alignment horizontal="center"/>
      <protection locked="0"/>
    </xf>
    <xf numFmtId="0" fontId="17" fillId="0" borderId="15" xfId="4" applyBorder="1" applyProtection="1">
      <protection locked="0"/>
    </xf>
    <xf numFmtId="4" fontId="16" fillId="4" borderId="2" xfId="4" applyNumberFormat="1" applyFont="1" applyFill="1" applyBorder="1" applyProtection="1">
      <protection locked="0"/>
    </xf>
    <xf numFmtId="4" fontId="16" fillId="4" borderId="3" xfId="4" applyNumberFormat="1" applyFont="1" applyFill="1" applyBorder="1" applyProtection="1">
      <protection locked="0"/>
    </xf>
    <xf numFmtId="4" fontId="16" fillId="4" borderId="51" xfId="4" applyNumberFormat="1" applyFont="1" applyFill="1" applyBorder="1" applyProtection="1">
      <protection locked="0"/>
    </xf>
    <xf numFmtId="0" fontId="16" fillId="4" borderId="4" xfId="4" applyFont="1" applyFill="1" applyBorder="1" applyAlignment="1" applyProtection="1">
      <alignment horizontal="right"/>
      <protection locked="0"/>
    </xf>
    <xf numFmtId="4" fontId="16" fillId="5" borderId="5" xfId="4" applyNumberFormat="1" applyFont="1" applyFill="1" applyBorder="1" applyProtection="1">
      <protection locked="0"/>
    </xf>
    <xf numFmtId="4" fontId="16" fillId="5" borderId="6" xfId="4" applyNumberFormat="1" applyFont="1" applyFill="1" applyBorder="1" applyProtection="1">
      <protection locked="0"/>
    </xf>
    <xf numFmtId="4" fontId="16" fillId="5" borderId="18" xfId="4" applyNumberFormat="1" applyFont="1" applyFill="1" applyBorder="1" applyProtection="1">
      <protection locked="0"/>
    </xf>
    <xf numFmtId="0" fontId="16" fillId="4" borderId="6" xfId="4" quotePrefix="1" applyFont="1" applyFill="1" applyBorder="1" applyProtection="1">
      <protection locked="0"/>
    </xf>
    <xf numFmtId="0" fontId="16" fillId="4" borderId="7" xfId="4" applyFont="1" applyFill="1" applyBorder="1" applyAlignment="1" applyProtection="1">
      <alignment horizontal="right"/>
      <protection locked="0"/>
    </xf>
    <xf numFmtId="4" fontId="16" fillId="4" borderId="5" xfId="4" applyNumberFormat="1" applyFont="1" applyFill="1" applyBorder="1" applyProtection="1">
      <protection locked="0"/>
    </xf>
    <xf numFmtId="4" fontId="16" fillId="4" borderId="6" xfId="4" applyNumberFormat="1" applyFont="1" applyFill="1" applyBorder="1" applyProtection="1">
      <protection locked="0"/>
    </xf>
    <xf numFmtId="4" fontId="16" fillId="4" borderId="18" xfId="4" applyNumberFormat="1" applyFont="1" applyFill="1" applyBorder="1" applyProtection="1">
      <protection locked="0"/>
    </xf>
    <xf numFmtId="4" fontId="17" fillId="11" borderId="0" xfId="4" applyNumberFormat="1" applyFill="1"/>
    <xf numFmtId="4" fontId="16" fillId="0" borderId="5" xfId="4" applyNumberFormat="1" applyFont="1" applyBorder="1" applyProtection="1">
      <protection locked="0"/>
    </xf>
    <xf numFmtId="4" fontId="16" fillId="0" borderId="6" xfId="4" applyNumberFormat="1" applyFont="1" applyBorder="1" applyProtection="1">
      <protection locked="0"/>
    </xf>
    <xf numFmtId="4" fontId="16" fillId="0" borderId="18" xfId="4" applyNumberFormat="1" applyFont="1" applyBorder="1" applyProtection="1">
      <protection locked="0"/>
    </xf>
    <xf numFmtId="0" fontId="16" fillId="4" borderId="5" xfId="4" applyFont="1" applyFill="1" applyBorder="1" applyProtection="1">
      <protection locked="0"/>
    </xf>
    <xf numFmtId="0" fontId="16" fillId="4" borderId="18" xfId="4" applyFont="1" applyFill="1" applyBorder="1" applyProtection="1">
      <protection locked="0"/>
    </xf>
    <xf numFmtId="0" fontId="16" fillId="4" borderId="5" xfId="4" applyFont="1" applyFill="1" applyBorder="1" applyAlignment="1" applyProtection="1">
      <alignment horizontal="center"/>
      <protection locked="0"/>
    </xf>
    <xf numFmtId="0" fontId="16" fillId="4" borderId="6" xfId="4" applyFont="1" applyFill="1" applyBorder="1" applyAlignment="1" applyProtection="1">
      <alignment horizontal="center"/>
      <protection locked="0"/>
    </xf>
    <xf numFmtId="0" fontId="16" fillId="4" borderId="18" xfId="4" applyFont="1" applyFill="1" applyBorder="1" applyAlignment="1" applyProtection="1">
      <alignment horizontal="center"/>
      <protection locked="0"/>
    </xf>
    <xf numFmtId="0" fontId="16" fillId="4" borderId="54" xfId="4" applyFont="1" applyFill="1" applyBorder="1" applyProtection="1">
      <protection locked="0"/>
    </xf>
    <xf numFmtId="0" fontId="16" fillId="4" borderId="0" xfId="4" applyFont="1" applyFill="1" applyProtection="1">
      <protection locked="0"/>
    </xf>
    <xf numFmtId="0" fontId="15" fillId="4" borderId="8" xfId="4" applyFont="1" applyFill="1" applyBorder="1" applyAlignment="1" applyProtection="1">
      <alignment horizontal="left"/>
      <protection locked="0"/>
    </xf>
    <xf numFmtId="4" fontId="9" fillId="11" borderId="0" xfId="4" applyNumberFormat="1" applyFont="1" applyFill="1"/>
    <xf numFmtId="0" fontId="17" fillId="0" borderId="0" xfId="4" applyAlignment="1">
      <alignment wrapText="1"/>
    </xf>
    <xf numFmtId="0" fontId="16" fillId="0" borderId="0" xfId="4" applyFont="1"/>
    <xf numFmtId="0" fontId="16" fillId="0" borderId="0" xfId="4" applyFont="1" applyAlignment="1">
      <alignment wrapText="1"/>
    </xf>
    <xf numFmtId="0" fontId="16" fillId="11" borderId="0" xfId="4" applyFont="1" applyFill="1"/>
    <xf numFmtId="0" fontId="16" fillId="11" borderId="0" xfId="4" applyFont="1" applyFill="1" applyAlignment="1">
      <alignment wrapText="1"/>
    </xf>
    <xf numFmtId="0" fontId="17" fillId="11" borderId="0" xfId="4" applyFill="1" applyAlignment="1">
      <alignment wrapText="1"/>
    </xf>
    <xf numFmtId="0" fontId="16" fillId="4" borderId="2" xfId="4" applyFont="1" applyFill="1" applyBorder="1" applyProtection="1">
      <protection locked="0"/>
    </xf>
    <xf numFmtId="3" fontId="16" fillId="4" borderId="55" xfId="4" applyNumberFormat="1" applyFont="1" applyFill="1" applyBorder="1" applyAlignment="1" applyProtection="1">
      <alignment wrapText="1"/>
      <protection locked="0"/>
    </xf>
    <xf numFmtId="3" fontId="16" fillId="4" borderId="3" xfId="4" applyNumberFormat="1" applyFont="1" applyFill="1" applyBorder="1" applyAlignment="1" applyProtection="1">
      <alignment wrapText="1"/>
      <protection locked="0"/>
    </xf>
    <xf numFmtId="0" fontId="16" fillId="4" borderId="29" xfId="4" applyFont="1" applyFill="1" applyBorder="1" applyProtection="1">
      <protection locked="0"/>
    </xf>
    <xf numFmtId="0" fontId="16" fillId="4" borderId="31" xfId="4" applyFont="1" applyFill="1" applyBorder="1" applyProtection="1">
      <protection locked="0"/>
    </xf>
    <xf numFmtId="0" fontId="16" fillId="4" borderId="4" xfId="4" applyFont="1" applyFill="1" applyBorder="1" applyProtection="1">
      <protection locked="0"/>
    </xf>
    <xf numFmtId="3" fontId="16" fillId="5" borderId="53" xfId="4" applyNumberFormat="1" applyFont="1" applyFill="1" applyBorder="1" applyAlignment="1" applyProtection="1">
      <alignment wrapText="1"/>
      <protection locked="0"/>
    </xf>
    <xf numFmtId="3" fontId="16" fillId="0" borderId="6" xfId="4" applyNumberFormat="1" applyFont="1" applyBorder="1" applyAlignment="1" applyProtection="1">
      <alignment wrapText="1"/>
      <protection locked="0"/>
    </xf>
    <xf numFmtId="3" fontId="16" fillId="5" borderId="6" xfId="4" applyNumberFormat="1" applyFont="1" applyFill="1" applyBorder="1" applyAlignment="1" applyProtection="1">
      <alignment wrapText="1"/>
      <protection locked="0"/>
    </xf>
    <xf numFmtId="0" fontId="16" fillId="4" borderId="36" xfId="4" applyFont="1" applyFill="1" applyBorder="1" applyProtection="1">
      <protection locked="0"/>
    </xf>
    <xf numFmtId="1" fontId="16" fillId="0" borderId="18" xfId="3" applyNumberFormat="1" applyFont="1" applyBorder="1" applyProtection="1">
      <protection locked="0"/>
    </xf>
    <xf numFmtId="9" fontId="16" fillId="0" borderId="18" xfId="3" applyFont="1" applyBorder="1" applyProtection="1">
      <protection locked="0"/>
    </xf>
    <xf numFmtId="1" fontId="16" fillId="0" borderId="52" xfId="3" applyNumberFormat="1" applyFont="1" applyBorder="1" applyProtection="1">
      <protection locked="0"/>
    </xf>
    <xf numFmtId="0" fontId="15" fillId="0" borderId="18" xfId="4" applyFont="1" applyBorder="1" applyAlignment="1" applyProtection="1">
      <alignment horizontal="center"/>
      <protection locked="0"/>
    </xf>
    <xf numFmtId="1" fontId="16" fillId="0" borderId="36" xfId="3" applyNumberFormat="1" applyFont="1" applyBorder="1" applyProtection="1">
      <protection locked="0"/>
    </xf>
    <xf numFmtId="1" fontId="16" fillId="0" borderId="6" xfId="3" applyNumberFormat="1" applyFont="1" applyBorder="1" applyProtection="1">
      <protection locked="0"/>
    </xf>
    <xf numFmtId="1" fontId="16" fillId="4" borderId="36" xfId="3" applyNumberFormat="1" applyFont="1" applyFill="1" applyBorder="1" applyProtection="1">
      <protection locked="0"/>
    </xf>
    <xf numFmtId="0" fontId="16" fillId="0" borderId="18" xfId="4" applyFont="1" applyBorder="1" applyProtection="1">
      <protection locked="0"/>
    </xf>
    <xf numFmtId="0" fontId="16" fillId="4" borderId="7" xfId="4" applyFont="1" applyFill="1" applyBorder="1" applyProtection="1">
      <protection locked="0"/>
    </xf>
    <xf numFmtId="9" fontId="16" fillId="4" borderId="18" xfId="3" applyFont="1" applyFill="1" applyBorder="1" applyProtection="1">
      <protection locked="0"/>
    </xf>
    <xf numFmtId="9" fontId="16" fillId="4" borderId="36" xfId="3" applyFont="1" applyFill="1" applyBorder="1" applyProtection="1">
      <protection locked="0"/>
    </xf>
    <xf numFmtId="9" fontId="16" fillId="4" borderId="5" xfId="3" applyFont="1" applyFill="1" applyBorder="1" applyProtection="1">
      <protection locked="0"/>
    </xf>
    <xf numFmtId="0" fontId="21" fillId="0" borderId="0" xfId="4" applyFont="1"/>
    <xf numFmtId="0" fontId="21" fillId="11" borderId="0" xfId="4" applyFont="1" applyFill="1"/>
    <xf numFmtId="0" fontId="21" fillId="0" borderId="0" xfId="4" applyFont="1" applyProtection="1">
      <protection locked="0"/>
    </xf>
    <xf numFmtId="0" fontId="12" fillId="5" borderId="20" xfId="4" applyFont="1" applyFill="1" applyBorder="1" applyProtection="1">
      <protection locked="0"/>
    </xf>
    <xf numFmtId="0" fontId="12" fillId="5" borderId="21" xfId="4" applyFont="1" applyFill="1" applyBorder="1" applyProtection="1">
      <protection locked="0"/>
    </xf>
    <xf numFmtId="0" fontId="12" fillId="5" borderId="23" xfId="4" applyFont="1" applyFill="1" applyBorder="1" applyProtection="1">
      <protection locked="0"/>
    </xf>
    <xf numFmtId="0" fontId="12" fillId="5" borderId="24" xfId="4" applyFont="1" applyFill="1" applyBorder="1" applyProtection="1">
      <protection locked="0"/>
    </xf>
    <xf numFmtId="0" fontId="17" fillId="0" borderId="0" xfId="4" applyAlignment="1" applyProtection="1">
      <alignment wrapText="1"/>
      <protection locked="0"/>
    </xf>
    <xf numFmtId="0" fontId="27" fillId="0" borderId="0" xfId="4" applyFont="1" applyProtection="1">
      <protection locked="0"/>
    </xf>
    <xf numFmtId="3" fontId="16" fillId="4" borderId="56" xfId="4" applyNumberFormat="1" applyFont="1" applyFill="1" applyBorder="1" applyAlignment="1">
      <alignment wrapText="1"/>
    </xf>
    <xf numFmtId="3" fontId="16" fillId="4" borderId="55" xfId="4" applyNumberFormat="1" applyFont="1" applyFill="1" applyBorder="1" applyAlignment="1">
      <alignment wrapText="1"/>
    </xf>
    <xf numFmtId="3" fontId="16" fillId="4" borderId="29" xfId="4" applyNumberFormat="1" applyFont="1" applyFill="1" applyBorder="1" applyAlignment="1">
      <alignment wrapText="1"/>
    </xf>
    <xf numFmtId="3" fontId="16" fillId="4" borderId="3" xfId="4" applyNumberFormat="1" applyFont="1" applyFill="1" applyBorder="1" applyAlignment="1">
      <alignment wrapText="1"/>
    </xf>
    <xf numFmtId="3" fontId="16" fillId="4" borderId="57" xfId="4" applyNumberFormat="1" applyFont="1" applyFill="1" applyBorder="1" applyAlignment="1">
      <alignment wrapText="1"/>
    </xf>
    <xf numFmtId="0" fontId="16" fillId="4" borderId="57" xfId="4" applyFont="1" applyFill="1" applyBorder="1"/>
    <xf numFmtId="0" fontId="16" fillId="4" borderId="29" xfId="4" applyFont="1" applyFill="1" applyBorder="1"/>
    <xf numFmtId="0" fontId="16" fillId="4" borderId="4" xfId="4" applyFont="1" applyFill="1" applyBorder="1"/>
    <xf numFmtId="3" fontId="16" fillId="4" borderId="28" xfId="4" applyNumberFormat="1" applyFont="1" applyFill="1" applyBorder="1" applyAlignment="1">
      <alignment wrapText="1"/>
    </xf>
    <xf numFmtId="3" fontId="16" fillId="4" borderId="53" xfId="4" applyNumberFormat="1" applyFont="1" applyFill="1" applyBorder="1" applyAlignment="1">
      <alignment wrapText="1"/>
    </xf>
    <xf numFmtId="3" fontId="16" fillId="4" borderId="18" xfId="4" applyNumberFormat="1" applyFont="1" applyFill="1" applyBorder="1" applyAlignment="1">
      <alignment wrapText="1"/>
    </xf>
    <xf numFmtId="3" fontId="16" fillId="4" borderId="6" xfId="4" applyNumberFormat="1" applyFont="1" applyFill="1" applyBorder="1" applyAlignment="1">
      <alignment wrapText="1"/>
    </xf>
    <xf numFmtId="3" fontId="16" fillId="4" borderId="33" xfId="4" applyNumberFormat="1" applyFont="1" applyFill="1" applyBorder="1" applyAlignment="1">
      <alignment wrapText="1"/>
    </xf>
    <xf numFmtId="3" fontId="16" fillId="8" borderId="58" xfId="4" applyNumberFormat="1" applyFont="1" applyFill="1" applyBorder="1"/>
    <xf numFmtId="0" fontId="16" fillId="4" borderId="18" xfId="4" applyFont="1" applyFill="1" applyBorder="1"/>
    <xf numFmtId="0" fontId="16" fillId="4" borderId="18" xfId="4" applyFont="1" applyFill="1" applyBorder="1" applyAlignment="1">
      <alignment horizontal="right"/>
    </xf>
    <xf numFmtId="0" fontId="16" fillId="4" borderId="33" xfId="4" applyFont="1" applyFill="1" applyBorder="1"/>
    <xf numFmtId="0" fontId="16" fillId="4" borderId="11" xfId="4" applyFont="1" applyFill="1" applyBorder="1"/>
    <xf numFmtId="0" fontId="16" fillId="4" borderId="7" xfId="4" applyFont="1" applyFill="1" applyBorder="1"/>
    <xf numFmtId="0" fontId="16" fillId="4" borderId="33" xfId="4" applyFont="1" applyFill="1" applyBorder="1" applyAlignment="1">
      <alignment horizontal="right"/>
    </xf>
    <xf numFmtId="3" fontId="16" fillId="5" borderId="36" xfId="4" applyNumberFormat="1" applyFont="1" applyFill="1" applyBorder="1" applyAlignment="1">
      <alignment wrapText="1"/>
    </xf>
    <xf numFmtId="3" fontId="16" fillId="5" borderId="53" xfId="4" applyNumberFormat="1" applyFont="1" applyFill="1" applyBorder="1" applyAlignment="1">
      <alignment wrapText="1"/>
    </xf>
    <xf numFmtId="3" fontId="16" fillId="5" borderId="6" xfId="4" applyNumberFormat="1" applyFont="1" applyFill="1" applyBorder="1" applyAlignment="1">
      <alignment wrapText="1"/>
    </xf>
    <xf numFmtId="3" fontId="16" fillId="4" borderId="0" xfId="4" applyNumberFormat="1" applyFont="1" applyFill="1" applyAlignment="1">
      <alignment wrapText="1"/>
    </xf>
    <xf numFmtId="0" fontId="16" fillId="4" borderId="28" xfId="4" applyFont="1" applyFill="1" applyBorder="1"/>
    <xf numFmtId="3" fontId="16" fillId="5" borderId="18" xfId="4" applyNumberFormat="1" applyFont="1" applyFill="1" applyBorder="1" applyAlignment="1">
      <alignment wrapText="1"/>
    </xf>
    <xf numFmtId="0" fontId="16" fillId="4" borderId="36" xfId="4" applyFont="1" applyFill="1" applyBorder="1"/>
    <xf numFmtId="0" fontId="16" fillId="4" borderId="10" xfId="4" applyFont="1" applyFill="1" applyBorder="1"/>
    <xf numFmtId="0" fontId="16" fillId="5" borderId="18" xfId="4" applyFont="1" applyFill="1" applyBorder="1"/>
    <xf numFmtId="9" fontId="16" fillId="4" borderId="28" xfId="3" applyFont="1" applyFill="1" applyBorder="1"/>
    <xf numFmtId="9" fontId="16" fillId="4" borderId="36" xfId="3" applyFont="1" applyFill="1" applyBorder="1"/>
    <xf numFmtId="9" fontId="16" fillId="4" borderId="18" xfId="3" applyFont="1" applyFill="1" applyBorder="1"/>
    <xf numFmtId="0" fontId="16" fillId="4" borderId="0" xfId="4" applyFont="1" applyFill="1" applyAlignment="1">
      <alignment wrapText="1"/>
    </xf>
    <xf numFmtId="0" fontId="16" fillId="4" borderId="53" xfId="4" applyFont="1" applyFill="1" applyBorder="1" applyAlignment="1">
      <alignment wrapText="1"/>
    </xf>
    <xf numFmtId="0" fontId="16" fillId="4" borderId="6" xfId="4" applyFont="1" applyFill="1" applyBorder="1" applyAlignment="1">
      <alignment wrapText="1"/>
    </xf>
    <xf numFmtId="0" fontId="16" fillId="4" borderId="18" xfId="4" applyFont="1" applyFill="1" applyBorder="1" applyAlignment="1">
      <alignment wrapText="1"/>
    </xf>
    <xf numFmtId="0" fontId="16" fillId="4" borderId="59" xfId="4" applyFont="1" applyFill="1" applyBorder="1"/>
    <xf numFmtId="0" fontId="16" fillId="8" borderId="60" xfId="4" applyFont="1" applyFill="1" applyBorder="1" applyAlignment="1">
      <alignment horizontal="center" vertical="top" wrapText="1"/>
    </xf>
    <xf numFmtId="0" fontId="16" fillId="8" borderId="37" xfId="4" applyFont="1" applyFill="1" applyBorder="1" applyAlignment="1">
      <alignment horizontal="center" vertical="top" wrapText="1"/>
    </xf>
    <xf numFmtId="0" fontId="16" fillId="4" borderId="37" xfId="4" applyFont="1" applyFill="1" applyBorder="1"/>
    <xf numFmtId="0" fontId="16" fillId="4" borderId="6" xfId="4" applyFont="1" applyFill="1" applyBorder="1"/>
    <xf numFmtId="0" fontId="16" fillId="4" borderId="14" xfId="4" applyFont="1" applyFill="1" applyBorder="1"/>
    <xf numFmtId="0" fontId="16" fillId="4" borderId="5" xfId="4" applyFont="1" applyFill="1" applyBorder="1"/>
    <xf numFmtId="14" fontId="16" fillId="4" borderId="9" xfId="4" applyNumberFormat="1" applyFont="1" applyFill="1" applyBorder="1" applyAlignment="1">
      <alignment horizontal="center"/>
    </xf>
    <xf numFmtId="14" fontId="16" fillId="4" borderId="33" xfId="4" applyNumberFormat="1" applyFont="1" applyFill="1" applyBorder="1" applyAlignment="1">
      <alignment horizontal="center"/>
    </xf>
    <xf numFmtId="14" fontId="16" fillId="4" borderId="6" xfId="4" applyNumberFormat="1" applyFont="1" applyFill="1" applyBorder="1" applyAlignment="1">
      <alignment horizontal="center"/>
    </xf>
    <xf numFmtId="14" fontId="16" fillId="4" borderId="18" xfId="4" applyNumberFormat="1" applyFont="1" applyFill="1" applyBorder="1" applyAlignment="1">
      <alignment horizontal="center"/>
    </xf>
    <xf numFmtId="0" fontId="16" fillId="4" borderId="13" xfId="4" applyFont="1" applyFill="1" applyBorder="1"/>
    <xf numFmtId="0" fontId="16" fillId="4" borderId="12" xfId="4" applyFont="1" applyFill="1" applyBorder="1"/>
    <xf numFmtId="0" fontId="16" fillId="4" borderId="13" xfId="4" applyFont="1" applyFill="1" applyBorder="1" applyAlignment="1">
      <alignment horizontal="center" wrapText="1"/>
    </xf>
    <xf numFmtId="0" fontId="16" fillId="4" borderId="13" xfId="4" applyFont="1" applyFill="1" applyBorder="1" applyAlignment="1">
      <alignment horizontal="left"/>
    </xf>
    <xf numFmtId="0" fontId="16" fillId="4" borderId="37" xfId="4" applyFont="1" applyFill="1" applyBorder="1" applyAlignment="1">
      <alignment horizontal="left"/>
    </xf>
    <xf numFmtId="0" fontId="12" fillId="0" borderId="0" xfId="4" applyFont="1" applyAlignment="1">
      <alignment horizontal="right"/>
    </xf>
    <xf numFmtId="0" fontId="12" fillId="5" borderId="21" xfId="4" applyFont="1" applyFill="1" applyBorder="1"/>
    <xf numFmtId="0" fontId="12" fillId="5" borderId="22" xfId="4" applyFont="1" applyFill="1" applyBorder="1"/>
    <xf numFmtId="0" fontId="12" fillId="5" borderId="24" xfId="4" applyFont="1" applyFill="1" applyBorder="1"/>
    <xf numFmtId="0" fontId="12" fillId="5" borderId="25" xfId="4" applyFont="1" applyFill="1" applyBorder="1"/>
    <xf numFmtId="0" fontId="4" fillId="0" borderId="0" xfId="4" applyFont="1"/>
    <xf numFmtId="0" fontId="3" fillId="0" borderId="0" xfId="4" applyFont="1" applyAlignment="1">
      <alignment horizontal="right"/>
    </xf>
    <xf numFmtId="0" fontId="16" fillId="4" borderId="9" xfId="4" applyFont="1" applyFill="1" applyBorder="1"/>
    <xf numFmtId="166" fontId="10" fillId="8" borderId="63" xfId="4" applyNumberFormat="1" applyFont="1" applyFill="1" applyBorder="1"/>
    <xf numFmtId="166" fontId="10" fillId="8" borderId="64" xfId="4" applyNumberFormat="1" applyFont="1" applyFill="1" applyBorder="1"/>
    <xf numFmtId="0" fontId="12" fillId="0" borderId="0" xfId="4" applyFont="1" applyAlignment="1">
      <alignment horizontal="left"/>
    </xf>
    <xf numFmtId="166" fontId="16" fillId="5" borderId="55" xfId="4" applyNumberFormat="1" applyFont="1" applyFill="1" applyBorder="1"/>
    <xf numFmtId="166" fontId="16" fillId="5" borderId="31" xfId="4" applyNumberFormat="1" applyFont="1" applyFill="1" applyBorder="1"/>
    <xf numFmtId="166" fontId="16" fillId="5" borderId="4" xfId="4" applyNumberFormat="1" applyFont="1" applyFill="1" applyBorder="1"/>
    <xf numFmtId="0" fontId="16" fillId="5" borderId="56" xfId="4" applyFont="1" applyFill="1" applyBorder="1"/>
    <xf numFmtId="0" fontId="16" fillId="4" borderId="3" xfId="4" applyFont="1" applyFill="1" applyBorder="1"/>
    <xf numFmtId="0" fontId="16" fillId="4" borderId="4" xfId="4" applyFont="1" applyFill="1" applyBorder="1" applyAlignment="1">
      <alignment horizontal="left"/>
    </xf>
    <xf numFmtId="166" fontId="16" fillId="5" borderId="1" xfId="4" applyNumberFormat="1" applyFont="1" applyFill="1" applyBorder="1"/>
    <xf numFmtId="166" fontId="16" fillId="5" borderId="10" xfId="4" applyNumberFormat="1" applyFont="1" applyFill="1" applyBorder="1"/>
    <xf numFmtId="166" fontId="16" fillId="5" borderId="11" xfId="4" applyNumberFormat="1" applyFont="1" applyFill="1" applyBorder="1"/>
    <xf numFmtId="0" fontId="16" fillId="4" borderId="11" xfId="4" applyFont="1" applyFill="1" applyBorder="1" applyAlignment="1">
      <alignment horizontal="left"/>
    </xf>
    <xf numFmtId="166" fontId="16" fillId="5" borderId="53" xfId="4" applyNumberFormat="1" applyFont="1" applyFill="1" applyBorder="1"/>
    <xf numFmtId="166" fontId="16" fillId="5" borderId="36" xfId="4" applyNumberFormat="1" applyFont="1" applyFill="1" applyBorder="1"/>
    <xf numFmtId="166" fontId="16" fillId="5" borderId="7" xfId="4" applyNumberFormat="1" applyFont="1" applyFill="1" applyBorder="1"/>
    <xf numFmtId="0" fontId="16" fillId="4" borderId="7" xfId="4" applyFont="1" applyFill="1" applyBorder="1" applyAlignment="1">
      <alignment horizontal="left"/>
    </xf>
    <xf numFmtId="166" fontId="16" fillId="5" borderId="40" xfId="4" applyNumberFormat="1" applyFont="1" applyFill="1" applyBorder="1"/>
    <xf numFmtId="166" fontId="16" fillId="5" borderId="41" xfId="4" applyNumberFormat="1" applyFont="1" applyFill="1" applyBorder="1"/>
    <xf numFmtId="0" fontId="16" fillId="5" borderId="59" xfId="4" applyFont="1" applyFill="1" applyBorder="1"/>
    <xf numFmtId="0" fontId="16" fillId="4" borderId="14" xfId="4" applyFont="1" applyFill="1" applyBorder="1" applyAlignment="1">
      <alignment horizontal="left"/>
    </xf>
    <xf numFmtId="0" fontId="16" fillId="8" borderId="65" xfId="4" applyFont="1" applyFill="1" applyBorder="1" applyAlignment="1">
      <alignment horizontal="center" vertical="top" wrapText="1"/>
    </xf>
    <xf numFmtId="0" fontId="16" fillId="8" borderId="66" xfId="4" applyFont="1" applyFill="1" applyBorder="1" applyAlignment="1">
      <alignment horizontal="center" vertical="top" wrapText="1"/>
    </xf>
    <xf numFmtId="0" fontId="16" fillId="8" borderId="67" xfId="4" applyFont="1" applyFill="1" applyBorder="1" applyAlignment="1">
      <alignment horizontal="center" vertical="top" wrapText="1"/>
    </xf>
    <xf numFmtId="0" fontId="15" fillId="4" borderId="68" xfId="4" applyFont="1" applyFill="1" applyBorder="1"/>
    <xf numFmtId="0" fontId="23" fillId="4" borderId="69" xfId="4" applyFont="1" applyFill="1" applyBorder="1"/>
    <xf numFmtId="0" fontId="23" fillId="4" borderId="67" xfId="4" applyFont="1" applyFill="1" applyBorder="1" applyAlignment="1">
      <alignment horizontal="center"/>
    </xf>
    <xf numFmtId="0" fontId="18" fillId="4" borderId="6" xfId="4" applyFont="1" applyFill="1" applyBorder="1"/>
    <xf numFmtId="0" fontId="10" fillId="4" borderId="6" xfId="4" applyFont="1" applyFill="1" applyBorder="1" applyAlignment="1">
      <alignment horizontal="center"/>
    </xf>
    <xf numFmtId="0" fontId="10" fillId="4" borderId="7" xfId="4" applyFont="1" applyFill="1" applyBorder="1" applyAlignment="1">
      <alignment horizontal="center"/>
    </xf>
    <xf numFmtId="0" fontId="10" fillId="4" borderId="5" xfId="4" applyFont="1" applyFill="1" applyBorder="1" applyAlignment="1">
      <alignment horizontal="right"/>
    </xf>
    <xf numFmtId="0" fontId="17" fillId="4" borderId="6" xfId="4" applyFill="1" applyBorder="1"/>
    <xf numFmtId="0" fontId="17" fillId="4" borderId="7" xfId="4" applyFill="1" applyBorder="1"/>
    <xf numFmtId="0" fontId="17" fillId="0" borderId="8" xfId="4" applyBorder="1"/>
    <xf numFmtId="166" fontId="10" fillId="8" borderId="49" xfId="4" applyNumberFormat="1" applyFont="1" applyFill="1" applyBorder="1"/>
    <xf numFmtId="166" fontId="10" fillId="8" borderId="50" xfId="4" applyNumberFormat="1" applyFont="1" applyFill="1" applyBorder="1"/>
    <xf numFmtId="166" fontId="17" fillId="0" borderId="0" xfId="4" applyNumberFormat="1"/>
    <xf numFmtId="0" fontId="17" fillId="0" borderId="24" xfId="4" applyBorder="1"/>
    <xf numFmtId="0" fontId="12" fillId="0" borderId="24" xfId="4" applyFont="1" applyBorder="1" applyAlignment="1">
      <alignment horizontal="left"/>
    </xf>
    <xf numFmtId="166" fontId="16" fillId="5" borderId="6" xfId="4" applyNumberFormat="1" applyFont="1" applyFill="1" applyBorder="1"/>
    <xf numFmtId="14" fontId="10" fillId="4" borderId="6" xfId="4" applyNumberFormat="1" applyFont="1" applyFill="1" applyBorder="1" applyAlignment="1">
      <alignment horizontal="center"/>
    </xf>
    <xf numFmtId="14" fontId="10" fillId="4" borderId="7" xfId="4" applyNumberFormat="1" applyFont="1" applyFill="1" applyBorder="1" applyAlignment="1">
      <alignment horizontal="center"/>
    </xf>
    <xf numFmtId="0" fontId="10" fillId="4" borderId="12" xfId="4" applyFont="1" applyFill="1" applyBorder="1" applyAlignment="1">
      <alignment horizontal="right"/>
    </xf>
    <xf numFmtId="0" fontId="17" fillId="4" borderId="13" xfId="4" applyFill="1" applyBorder="1"/>
    <xf numFmtId="0" fontId="17" fillId="4" borderId="14" xfId="4" applyFill="1" applyBorder="1"/>
    <xf numFmtId="0" fontId="10" fillId="0" borderId="0" xfId="4" applyFont="1" applyAlignment="1">
      <alignment horizontal="right"/>
    </xf>
    <xf numFmtId="0" fontId="17" fillId="5" borderId="20" xfId="4" applyFill="1" applyBorder="1"/>
    <xf numFmtId="0" fontId="13" fillId="5" borderId="21" xfId="4" applyFont="1" applyFill="1" applyBorder="1"/>
    <xf numFmtId="0" fontId="17" fillId="5" borderId="23" xfId="4" applyFill="1" applyBorder="1"/>
    <xf numFmtId="0" fontId="13" fillId="5" borderId="24" xfId="4" applyFont="1" applyFill="1" applyBorder="1"/>
    <xf numFmtId="0" fontId="4" fillId="0" borderId="0" xfId="4" applyFont="1" applyAlignment="1">
      <alignment horizontal="left"/>
    </xf>
    <xf numFmtId="0" fontId="31" fillId="0" borderId="0" xfId="4" applyFont="1" applyProtection="1">
      <protection locked="0"/>
    </xf>
    <xf numFmtId="0" fontId="16" fillId="4" borderId="48" xfId="4" applyFont="1" applyFill="1" applyBorder="1" applyAlignment="1" applyProtection="1">
      <alignment horizontal="left"/>
      <protection locked="0"/>
    </xf>
    <xf numFmtId="3" fontId="10" fillId="8" borderId="70" xfId="4" applyNumberFormat="1" applyFont="1" applyFill="1" applyBorder="1" applyProtection="1">
      <protection locked="0"/>
    </xf>
    <xf numFmtId="0" fontId="16" fillId="4" borderId="71" xfId="4" applyFont="1" applyFill="1" applyBorder="1" applyAlignment="1" applyProtection="1">
      <alignment horizontal="left"/>
      <protection locked="0"/>
    </xf>
    <xf numFmtId="0" fontId="13" fillId="7" borderId="72" xfId="4" applyFont="1" applyFill="1" applyBorder="1" applyAlignment="1" applyProtection="1">
      <alignment horizontal="center"/>
      <protection locked="0"/>
    </xf>
    <xf numFmtId="3" fontId="10" fillId="6" borderId="73" xfId="4" applyNumberFormat="1" applyFont="1" applyFill="1" applyBorder="1" applyProtection="1">
      <protection locked="0"/>
    </xf>
    <xf numFmtId="0" fontId="16" fillId="4" borderId="74" xfId="4" applyFont="1" applyFill="1" applyBorder="1" applyAlignment="1" applyProtection="1">
      <alignment horizontal="left"/>
      <protection locked="0"/>
    </xf>
    <xf numFmtId="0" fontId="16" fillId="4" borderId="75" xfId="4" applyFont="1" applyFill="1" applyBorder="1" applyAlignment="1" applyProtection="1">
      <alignment horizontal="left"/>
      <protection locked="0"/>
    </xf>
    <xf numFmtId="0" fontId="16" fillId="4" borderId="32" xfId="4" applyFont="1" applyFill="1" applyBorder="1" applyAlignment="1" applyProtection="1">
      <alignment horizontal="left"/>
      <protection locked="0"/>
    </xf>
    <xf numFmtId="3" fontId="16" fillId="5" borderId="76" xfId="4" applyNumberFormat="1" applyFont="1" applyFill="1" applyBorder="1" applyAlignment="1" applyProtection="1">
      <alignment horizontal="right"/>
      <protection locked="0"/>
    </xf>
    <xf numFmtId="0" fontId="16" fillId="4" borderId="77" xfId="4" applyFont="1" applyFill="1" applyBorder="1" applyAlignment="1" applyProtection="1">
      <alignment horizontal="left"/>
      <protection locked="0"/>
    </xf>
    <xf numFmtId="0" fontId="10" fillId="4" borderId="78" xfId="4" applyFont="1" applyFill="1" applyBorder="1" applyProtection="1">
      <protection locked="0"/>
    </xf>
    <xf numFmtId="3" fontId="10" fillId="5" borderId="79" xfId="4" applyNumberFormat="1" applyFont="1" applyFill="1" applyBorder="1" applyProtection="1">
      <protection locked="0"/>
    </xf>
    <xf numFmtId="0" fontId="10" fillId="4" borderId="80" xfId="4" applyFont="1" applyFill="1" applyBorder="1" applyProtection="1">
      <protection locked="0"/>
    </xf>
    <xf numFmtId="0" fontId="16" fillId="4" borderId="0" xfId="4" applyFont="1" applyFill="1" applyAlignment="1" applyProtection="1">
      <alignment horizontal="right"/>
      <protection locked="0"/>
    </xf>
    <xf numFmtId="164" fontId="10" fillId="0" borderId="0" xfId="4" applyNumberFormat="1" applyFont="1" applyAlignment="1" applyProtection="1">
      <alignment horizontal="center"/>
      <protection locked="0"/>
    </xf>
    <xf numFmtId="0" fontId="16" fillId="0" borderId="0" xfId="4" applyFont="1" applyAlignment="1" applyProtection="1">
      <alignment horizontal="left"/>
      <protection locked="0"/>
    </xf>
    <xf numFmtId="0" fontId="16" fillId="0" borderId="0" xfId="4" applyFont="1" applyAlignment="1" applyProtection="1">
      <alignment horizontal="left" vertical="center" wrapText="1"/>
      <protection locked="0"/>
    </xf>
    <xf numFmtId="0" fontId="33" fillId="0" borderId="0" xfId="5" applyFont="1" applyProtection="1">
      <protection locked="0"/>
    </xf>
    <xf numFmtId="0" fontId="9" fillId="5" borderId="20" xfId="4" applyFont="1" applyFill="1" applyBorder="1" applyProtection="1">
      <protection locked="0"/>
    </xf>
    <xf numFmtId="0" fontId="9" fillId="5" borderId="21" xfId="4" applyFont="1" applyFill="1" applyBorder="1" applyProtection="1">
      <protection locked="0"/>
    </xf>
    <xf numFmtId="0" fontId="9" fillId="5" borderId="23" xfId="4" applyFont="1" applyFill="1" applyBorder="1" applyProtection="1">
      <protection locked="0"/>
    </xf>
    <xf numFmtId="0" fontId="9" fillId="5" borderId="24" xfId="4" applyFont="1" applyFill="1" applyBorder="1" applyProtection="1">
      <protection locked="0"/>
    </xf>
    <xf numFmtId="3" fontId="17" fillId="0" borderId="0" xfId="4" applyNumberFormat="1"/>
    <xf numFmtId="0" fontId="16" fillId="4" borderId="9" xfId="4" applyFont="1" applyFill="1" applyBorder="1" applyAlignment="1" applyProtection="1">
      <alignment horizontal="left"/>
      <protection locked="0"/>
    </xf>
    <xf numFmtId="0" fontId="16" fillId="4" borderId="5" xfId="4" quotePrefix="1" applyFont="1" applyFill="1" applyBorder="1" applyProtection="1">
      <protection locked="0"/>
    </xf>
    <xf numFmtId="0" fontId="17" fillId="5" borderId="20" xfId="4" applyFill="1" applyBorder="1" applyAlignment="1" applyProtection="1">
      <alignment wrapText="1"/>
      <protection locked="0"/>
    </xf>
    <xf numFmtId="0" fontId="17" fillId="5" borderId="23" xfId="4" applyFill="1" applyBorder="1" applyAlignment="1" applyProtection="1">
      <alignment wrapText="1"/>
      <protection locked="0"/>
    </xf>
    <xf numFmtId="3" fontId="10" fillId="5" borderId="3" xfId="4" applyNumberFormat="1" applyFont="1" applyFill="1" applyBorder="1"/>
    <xf numFmtId="3" fontId="10" fillId="5" borderId="3" xfId="4" applyNumberFormat="1" applyFont="1" applyFill="1" applyBorder="1" applyAlignment="1">
      <alignment horizontal="right"/>
    </xf>
    <xf numFmtId="167" fontId="10" fillId="4" borderId="3" xfId="4" applyNumberFormat="1" applyFont="1" applyFill="1" applyBorder="1" applyAlignment="1">
      <alignment horizontal="right"/>
    </xf>
    <xf numFmtId="0" fontId="10" fillId="4" borderId="3" xfId="4" applyFont="1" applyFill="1" applyBorder="1"/>
    <xf numFmtId="0" fontId="10" fillId="4" borderId="4" xfId="4" applyFont="1" applyFill="1" applyBorder="1" applyAlignment="1">
      <alignment horizontal="right"/>
    </xf>
    <xf numFmtId="3" fontId="10" fillId="4" borderId="6" xfId="4" applyNumberFormat="1" applyFont="1" applyFill="1" applyBorder="1"/>
    <xf numFmtId="3" fontId="10" fillId="4" borderId="6" xfId="4" applyNumberFormat="1" applyFont="1" applyFill="1" applyBorder="1" applyAlignment="1">
      <alignment horizontal="right"/>
    </xf>
    <xf numFmtId="167" fontId="10" fillId="4" borderId="6" xfId="4" applyNumberFormat="1" applyFont="1" applyFill="1" applyBorder="1" applyAlignment="1">
      <alignment horizontal="left"/>
    </xf>
    <xf numFmtId="0" fontId="10" fillId="4" borderId="6" xfId="4" applyFont="1" applyFill="1" applyBorder="1"/>
    <xf numFmtId="0" fontId="10" fillId="4" borderId="7" xfId="4" applyFont="1" applyFill="1" applyBorder="1" applyAlignment="1">
      <alignment horizontal="right"/>
    </xf>
    <xf numFmtId="3" fontId="10" fillId="5" borderId="6" xfId="4" applyNumberFormat="1" applyFont="1" applyFill="1" applyBorder="1" applyAlignment="1">
      <alignment horizontal="right"/>
    </xf>
    <xf numFmtId="0" fontId="10" fillId="4" borderId="6" xfId="4" applyFont="1" applyFill="1" applyBorder="1" applyAlignment="1">
      <alignment horizontal="right"/>
    </xf>
    <xf numFmtId="164" fontId="10" fillId="4" borderId="6" xfId="4" applyNumberFormat="1" applyFont="1" applyFill="1" applyBorder="1"/>
    <xf numFmtId="165" fontId="10" fillId="4" borderId="6" xfId="4" applyNumberFormat="1" applyFont="1" applyFill="1" applyBorder="1"/>
    <xf numFmtId="167" fontId="10" fillId="4" borderId="6" xfId="4" applyNumberFormat="1" applyFont="1" applyFill="1" applyBorder="1" applyAlignment="1">
      <alignment horizontal="right"/>
    </xf>
    <xf numFmtId="167" fontId="10" fillId="4" borderId="13" xfId="4" applyNumberFormat="1" applyFont="1" applyFill="1" applyBorder="1" applyAlignment="1">
      <alignment horizontal="left"/>
    </xf>
    <xf numFmtId="0" fontId="10" fillId="4" borderId="13" xfId="4" applyFont="1" applyFill="1" applyBorder="1"/>
    <xf numFmtId="167" fontId="10" fillId="4" borderId="13" xfId="4" applyNumberFormat="1" applyFont="1" applyFill="1" applyBorder="1" applyAlignment="1">
      <alignment horizontal="right"/>
    </xf>
    <xf numFmtId="0" fontId="10" fillId="4" borderId="14" xfId="4" applyFont="1" applyFill="1" applyBorder="1" applyAlignment="1">
      <alignment horizontal="right"/>
    </xf>
    <xf numFmtId="0" fontId="16" fillId="0" borderId="0" xfId="4" applyFont="1" applyAlignment="1">
      <alignment horizontal="right"/>
    </xf>
    <xf numFmtId="0" fontId="17" fillId="5" borderId="20" xfId="4" applyFill="1" applyBorder="1" applyAlignment="1">
      <alignment wrapText="1"/>
    </xf>
    <xf numFmtId="0" fontId="17" fillId="5" borderId="23" xfId="4" applyFill="1" applyBorder="1" applyAlignment="1">
      <alignment wrapText="1"/>
    </xf>
    <xf numFmtId="0" fontId="2" fillId="0" borderId="0" xfId="4" applyFont="1"/>
    <xf numFmtId="0" fontId="10" fillId="0" borderId="81" xfId="4" applyFont="1" applyBorder="1" applyProtection="1">
      <protection locked="0"/>
    </xf>
    <xf numFmtId="3" fontId="10" fillId="0" borderId="81" xfId="4" applyNumberFormat="1" applyFont="1" applyBorder="1" applyProtection="1">
      <protection locked="0"/>
    </xf>
    <xf numFmtId="0" fontId="34" fillId="4" borderId="72" xfId="4" applyFont="1" applyFill="1" applyBorder="1" applyProtection="1">
      <protection locked="0"/>
    </xf>
    <xf numFmtId="3" fontId="10" fillId="8" borderId="82" xfId="4" applyNumberFormat="1" applyFont="1" applyFill="1" applyBorder="1" applyProtection="1">
      <protection locked="0"/>
    </xf>
    <xf numFmtId="0" fontId="34" fillId="4" borderId="83" xfId="4" applyFont="1" applyFill="1" applyBorder="1" applyAlignment="1" applyProtection="1">
      <alignment horizontal="right"/>
      <protection locked="0"/>
    </xf>
    <xf numFmtId="0" fontId="14" fillId="4" borderId="49" xfId="4" applyFont="1" applyFill="1" applyBorder="1" applyProtection="1">
      <protection locked="0"/>
    </xf>
    <xf numFmtId="0" fontId="10" fillId="4" borderId="50" xfId="4" applyFont="1" applyFill="1" applyBorder="1" applyProtection="1">
      <protection locked="0"/>
    </xf>
    <xf numFmtId="0" fontId="10" fillId="4" borderId="84" xfId="4" applyFont="1" applyFill="1" applyBorder="1" applyAlignment="1" applyProtection="1">
      <alignment horizontal="right"/>
      <protection locked="0"/>
    </xf>
    <xf numFmtId="0" fontId="10" fillId="4" borderId="53" xfId="4" applyFont="1" applyFill="1" applyBorder="1" applyAlignment="1" applyProtection="1">
      <alignment horizontal="right"/>
      <protection locked="0"/>
    </xf>
    <xf numFmtId="0" fontId="10" fillId="4" borderId="2" xfId="4" applyFont="1" applyFill="1" applyBorder="1" applyProtection="1">
      <protection locked="0"/>
    </xf>
    <xf numFmtId="0" fontId="10" fillId="4" borderId="4" xfId="4" applyFont="1" applyFill="1" applyBorder="1" applyProtection="1">
      <protection locked="0"/>
    </xf>
    <xf numFmtId="0" fontId="10" fillId="4" borderId="85" xfId="4" applyFont="1" applyFill="1" applyBorder="1" applyProtection="1">
      <protection locked="0"/>
    </xf>
    <xf numFmtId="0" fontId="10" fillId="4" borderId="55" xfId="4" applyFont="1" applyFill="1" applyBorder="1" applyProtection="1">
      <protection locked="0"/>
    </xf>
    <xf numFmtId="3" fontId="10" fillId="5" borderId="86" xfId="4" applyNumberFormat="1" applyFont="1" applyFill="1" applyBorder="1" applyProtection="1">
      <protection locked="0"/>
    </xf>
    <xf numFmtId="0" fontId="10" fillId="0" borderId="53" xfId="4" applyFont="1" applyBorder="1" applyProtection="1">
      <protection locked="0"/>
    </xf>
    <xf numFmtId="0" fontId="10" fillId="4" borderId="7" xfId="4" applyFont="1" applyFill="1" applyBorder="1" applyProtection="1">
      <protection locked="0"/>
    </xf>
    <xf numFmtId="168" fontId="10" fillId="4" borderId="7" xfId="3" applyNumberFormat="1" applyFont="1" applyFill="1" applyBorder="1" applyProtection="1">
      <protection locked="0"/>
    </xf>
    <xf numFmtId="0" fontId="10" fillId="4" borderId="87" xfId="4" applyFont="1" applyFill="1" applyBorder="1" applyProtection="1">
      <protection locked="0"/>
    </xf>
    <xf numFmtId="0" fontId="34" fillId="4" borderId="88" xfId="4" applyFont="1" applyFill="1" applyBorder="1" applyProtection="1">
      <protection locked="0"/>
    </xf>
    <xf numFmtId="0" fontId="10" fillId="4" borderId="89" xfId="4" applyFont="1" applyFill="1" applyBorder="1" applyAlignment="1" applyProtection="1">
      <alignment horizontal="right"/>
      <protection locked="0"/>
    </xf>
    <xf numFmtId="0" fontId="10" fillId="4" borderId="89" xfId="4" applyFont="1" applyFill="1" applyBorder="1" applyProtection="1">
      <protection locked="0"/>
    </xf>
    <xf numFmtId="0" fontId="10" fillId="4" borderId="90" xfId="4" applyFont="1" applyFill="1" applyBorder="1" applyProtection="1">
      <protection locked="0"/>
    </xf>
    <xf numFmtId="0" fontId="10" fillId="4" borderId="91" xfId="4" applyFont="1" applyFill="1" applyBorder="1" applyProtection="1">
      <protection locked="0"/>
    </xf>
    <xf numFmtId="0" fontId="10" fillId="4" borderId="1" xfId="4" applyFont="1" applyFill="1" applyBorder="1" applyProtection="1">
      <protection locked="0"/>
    </xf>
    <xf numFmtId="0" fontId="10" fillId="4" borderId="9" xfId="4" applyFont="1" applyFill="1" applyBorder="1" applyProtection="1">
      <protection locked="0"/>
    </xf>
    <xf numFmtId="0" fontId="10" fillId="4" borderId="11" xfId="4" applyFont="1" applyFill="1" applyBorder="1" applyProtection="1">
      <protection locked="0"/>
    </xf>
    <xf numFmtId="3" fontId="10" fillId="8" borderId="86" xfId="4" applyNumberFormat="1" applyFont="1" applyFill="1" applyBorder="1" applyProtection="1">
      <protection locked="0"/>
    </xf>
    <xf numFmtId="3" fontId="10" fillId="5" borderId="92" xfId="4" applyNumberFormat="1" applyFont="1" applyFill="1" applyBorder="1" applyProtection="1">
      <protection locked="0"/>
    </xf>
    <xf numFmtId="0" fontId="10" fillId="4" borderId="1" xfId="4" applyFont="1" applyFill="1" applyBorder="1" applyAlignment="1" applyProtection="1">
      <alignment horizontal="right"/>
      <protection locked="0"/>
    </xf>
    <xf numFmtId="168" fontId="10" fillId="0" borderId="7" xfId="3" applyNumberFormat="1" applyFont="1" applyBorder="1" applyProtection="1">
      <protection locked="0"/>
    </xf>
    <xf numFmtId="3" fontId="10" fillId="0" borderId="93" xfId="4" applyNumberFormat="1" applyFont="1" applyBorder="1" applyProtection="1">
      <protection locked="0"/>
    </xf>
    <xf numFmtId="0" fontId="10" fillId="4" borderId="62" xfId="4" applyFont="1" applyFill="1" applyBorder="1" applyAlignment="1" applyProtection="1">
      <alignment horizontal="right"/>
      <protection locked="0"/>
    </xf>
    <xf numFmtId="0" fontId="10" fillId="4" borderId="62" xfId="4" applyFont="1" applyFill="1" applyBorder="1" applyProtection="1">
      <protection locked="0"/>
    </xf>
    <xf numFmtId="0" fontId="10" fillId="4" borderId="94" xfId="4" applyFont="1" applyFill="1" applyBorder="1" applyProtection="1">
      <protection locked="0"/>
    </xf>
    <xf numFmtId="0" fontId="10" fillId="4" borderId="9" xfId="4" applyFont="1" applyFill="1" applyBorder="1" applyAlignment="1" applyProtection="1">
      <alignment horizontal="left"/>
      <protection locked="0"/>
    </xf>
    <xf numFmtId="0" fontId="10" fillId="4" borderId="9" xfId="4" applyFont="1" applyFill="1" applyBorder="1" applyAlignment="1" applyProtection="1">
      <alignment horizontal="right"/>
      <protection locked="0"/>
    </xf>
    <xf numFmtId="0" fontId="10" fillId="4" borderId="6" xfId="4" applyFont="1" applyFill="1" applyBorder="1" applyAlignment="1" applyProtection="1">
      <alignment horizontal="left"/>
      <protection locked="0"/>
    </xf>
    <xf numFmtId="0" fontId="10" fillId="4" borderId="53" xfId="4" applyFont="1" applyFill="1" applyBorder="1" applyProtection="1">
      <protection locked="0"/>
    </xf>
    <xf numFmtId="0" fontId="34" fillId="4" borderId="95" xfId="4" applyFont="1" applyFill="1" applyBorder="1" applyProtection="1">
      <protection locked="0"/>
    </xf>
    <xf numFmtId="0" fontId="10" fillId="4" borderId="96" xfId="4" applyFont="1" applyFill="1" applyBorder="1" applyAlignment="1" applyProtection="1">
      <alignment horizontal="right"/>
      <protection locked="0"/>
    </xf>
    <xf numFmtId="0" fontId="10" fillId="4" borderId="96" xfId="4" applyFont="1" applyFill="1" applyBorder="1" applyProtection="1">
      <protection locked="0"/>
    </xf>
    <xf numFmtId="0" fontId="10" fillId="4" borderId="97" xfId="4" applyFont="1" applyFill="1" applyBorder="1" applyProtection="1">
      <protection locked="0"/>
    </xf>
    <xf numFmtId="3" fontId="10" fillId="5" borderId="98" xfId="4" applyNumberFormat="1" applyFont="1" applyFill="1" applyBorder="1" applyProtection="1">
      <protection locked="0"/>
    </xf>
    <xf numFmtId="0" fontId="34" fillId="4" borderId="97" xfId="4" applyFont="1" applyFill="1" applyBorder="1" applyAlignment="1" applyProtection="1">
      <alignment horizontal="center"/>
      <protection locked="0"/>
    </xf>
    <xf numFmtId="0" fontId="35" fillId="0" borderId="53" xfId="4" applyFont="1" applyBorder="1" applyProtection="1">
      <protection locked="0"/>
    </xf>
    <xf numFmtId="0" fontId="34" fillId="4" borderId="53" xfId="4" applyFont="1" applyFill="1" applyBorder="1" applyProtection="1">
      <protection locked="0"/>
    </xf>
    <xf numFmtId="0" fontId="34" fillId="4" borderId="6" xfId="4" applyFont="1" applyFill="1" applyBorder="1" applyProtection="1">
      <protection locked="0"/>
    </xf>
    <xf numFmtId="0" fontId="14" fillId="4" borderId="99" xfId="4" applyFont="1" applyFill="1" applyBorder="1" applyProtection="1">
      <protection locked="0"/>
    </xf>
    <xf numFmtId="0" fontId="14" fillId="4" borderId="60" xfId="4" applyFont="1" applyFill="1" applyBorder="1" applyProtection="1">
      <protection locked="0"/>
    </xf>
    <xf numFmtId="0" fontId="14" fillId="4" borderId="13" xfId="4" applyFont="1" applyFill="1" applyBorder="1" applyProtection="1">
      <protection locked="0"/>
    </xf>
    <xf numFmtId="0" fontId="14" fillId="4" borderId="14" xfId="4" applyFont="1" applyFill="1" applyBorder="1" applyProtection="1">
      <protection locked="0"/>
    </xf>
    <xf numFmtId="0" fontId="10" fillId="8" borderId="84" xfId="4" applyFont="1" applyFill="1" applyBorder="1" applyAlignment="1" applyProtection="1">
      <alignment horizontal="center"/>
      <protection locked="0"/>
    </xf>
    <xf numFmtId="3" fontId="10" fillId="8" borderId="100" xfId="4" applyNumberFormat="1" applyFont="1" applyFill="1" applyBorder="1" applyProtection="1">
      <protection locked="0"/>
    </xf>
    <xf numFmtId="3" fontId="10" fillId="8" borderId="49" xfId="4" applyNumberFormat="1" applyFont="1" applyFill="1" applyBorder="1" applyProtection="1">
      <protection locked="0"/>
    </xf>
    <xf numFmtId="3" fontId="10" fillId="8" borderId="101" xfId="4" applyNumberFormat="1" applyFont="1" applyFill="1" applyBorder="1" applyProtection="1">
      <protection locked="0"/>
    </xf>
    <xf numFmtId="3" fontId="10" fillId="8" borderId="72" xfId="4" applyNumberFormat="1" applyFont="1" applyFill="1" applyBorder="1" applyProtection="1">
      <protection locked="0"/>
    </xf>
    <xf numFmtId="0" fontId="14" fillId="4" borderId="50" xfId="4" applyFont="1" applyFill="1" applyBorder="1" applyProtection="1">
      <protection locked="0"/>
    </xf>
    <xf numFmtId="0" fontId="34" fillId="4" borderId="101" xfId="4" applyFont="1" applyFill="1" applyBorder="1" applyProtection="1">
      <protection locked="0"/>
    </xf>
    <xf numFmtId="0" fontId="34" fillId="4" borderId="102" xfId="4" applyFont="1" applyFill="1" applyBorder="1" applyProtection="1">
      <protection locked="0"/>
    </xf>
    <xf numFmtId="0" fontId="10" fillId="4" borderId="63" xfId="4" applyFont="1" applyFill="1" applyBorder="1" applyAlignment="1" applyProtection="1">
      <alignment horizontal="right"/>
      <protection locked="0"/>
    </xf>
    <xf numFmtId="3" fontId="10" fillId="4" borderId="101" xfId="4" applyNumberFormat="1" applyFont="1" applyFill="1" applyBorder="1" applyProtection="1">
      <protection locked="0"/>
    </xf>
    <xf numFmtId="3" fontId="10" fillId="4" borderId="22" xfId="4" applyNumberFormat="1" applyFont="1" applyFill="1" applyBorder="1" applyAlignment="1" applyProtection="1">
      <alignment horizontal="right"/>
      <protection locked="0"/>
    </xf>
    <xf numFmtId="0" fontId="34" fillId="4" borderId="103" xfId="4" applyFont="1" applyFill="1" applyBorder="1" applyProtection="1">
      <protection locked="0"/>
    </xf>
    <xf numFmtId="0" fontId="10" fillId="4" borderId="64" xfId="4" applyFont="1" applyFill="1" applyBorder="1" applyProtection="1">
      <protection locked="0"/>
    </xf>
    <xf numFmtId="0" fontId="34" fillId="4" borderId="55" xfId="4" applyFont="1" applyFill="1" applyBorder="1" applyProtection="1">
      <protection locked="0"/>
    </xf>
    <xf numFmtId="0" fontId="10" fillId="4" borderId="3" xfId="4" applyFont="1" applyFill="1" applyBorder="1" applyAlignment="1" applyProtection="1">
      <alignment horizontal="right"/>
      <protection locked="0"/>
    </xf>
    <xf numFmtId="3" fontId="10" fillId="4" borderId="104" xfId="4" applyNumberFormat="1" applyFont="1" applyFill="1" applyBorder="1" applyProtection="1">
      <protection locked="0"/>
    </xf>
    <xf numFmtId="3" fontId="10" fillId="4" borderId="105" xfId="4" quotePrefix="1" applyNumberFormat="1" applyFont="1" applyFill="1" applyBorder="1" applyProtection="1">
      <protection locked="0"/>
    </xf>
    <xf numFmtId="3" fontId="10" fillId="4" borderId="106" xfId="4" applyNumberFormat="1" applyFont="1" applyFill="1" applyBorder="1" applyProtection="1">
      <protection locked="0"/>
    </xf>
    <xf numFmtId="0" fontId="10" fillId="4" borderId="13" xfId="4" applyFont="1" applyFill="1" applyBorder="1" applyAlignment="1" applyProtection="1">
      <alignment horizontal="right"/>
      <protection locked="0"/>
    </xf>
    <xf numFmtId="3" fontId="10" fillId="0" borderId="99" xfId="4" applyNumberFormat="1" applyFont="1" applyBorder="1" applyProtection="1">
      <protection locked="0"/>
    </xf>
    <xf numFmtId="0" fontId="10" fillId="0" borderId="60" xfId="4" applyFont="1" applyBorder="1" applyProtection="1">
      <protection locked="0"/>
    </xf>
    <xf numFmtId="0" fontId="10" fillId="4" borderId="14" xfId="4" applyFont="1" applyFill="1" applyBorder="1" applyProtection="1">
      <protection locked="0"/>
    </xf>
    <xf numFmtId="0" fontId="10" fillId="4" borderId="84" xfId="4" applyFont="1" applyFill="1" applyBorder="1" applyProtection="1">
      <protection locked="0"/>
    </xf>
    <xf numFmtId="0" fontId="34" fillId="4" borderId="84" xfId="4" applyFont="1" applyFill="1" applyBorder="1" applyProtection="1">
      <protection locked="0"/>
    </xf>
    <xf numFmtId="3" fontId="10" fillId="4" borderId="8" xfId="4" applyNumberFormat="1" applyFont="1" applyFill="1" applyBorder="1" applyProtection="1">
      <protection locked="0"/>
    </xf>
    <xf numFmtId="3" fontId="10" fillId="4" borderId="93" xfId="4" applyNumberFormat="1" applyFont="1" applyFill="1" applyBorder="1" applyProtection="1">
      <protection locked="0"/>
    </xf>
    <xf numFmtId="0" fontId="10" fillId="4" borderId="84" xfId="4" applyFont="1" applyFill="1" applyBorder="1" applyAlignment="1" applyProtection="1">
      <alignment horizontal="left"/>
      <protection locked="0"/>
    </xf>
    <xf numFmtId="0" fontId="34" fillId="4" borderId="0" xfId="4" applyFont="1" applyFill="1" applyProtection="1">
      <protection locked="0"/>
    </xf>
    <xf numFmtId="0" fontId="10" fillId="4" borderId="0" xfId="4" applyFont="1" applyFill="1" applyAlignment="1" applyProtection="1">
      <alignment horizontal="right"/>
      <protection locked="0"/>
    </xf>
    <xf numFmtId="0" fontId="10" fillId="4" borderId="0" xfId="4" applyFont="1" applyFill="1" applyProtection="1">
      <protection locked="0"/>
    </xf>
    <xf numFmtId="0" fontId="10" fillId="4" borderId="107" xfId="4" applyFont="1" applyFill="1" applyBorder="1" applyProtection="1">
      <protection locked="0"/>
    </xf>
    <xf numFmtId="0" fontId="10" fillId="4" borderId="8" xfId="4" applyFont="1" applyFill="1" applyBorder="1" applyProtection="1">
      <protection locked="0"/>
    </xf>
    <xf numFmtId="0" fontId="10" fillId="0" borderId="10" xfId="4" applyFont="1" applyBorder="1" applyProtection="1">
      <protection locked="0"/>
    </xf>
    <xf numFmtId="0" fontId="10" fillId="0" borderId="39" xfId="4" applyFont="1" applyBorder="1" applyProtection="1">
      <protection locked="0"/>
    </xf>
    <xf numFmtId="0" fontId="10" fillId="4" borderId="102" xfId="4" applyFont="1" applyFill="1" applyBorder="1" applyAlignment="1" applyProtection="1">
      <alignment horizontal="right"/>
      <protection locked="0"/>
    </xf>
    <xf numFmtId="0" fontId="34" fillId="4" borderId="108" xfId="4" applyFont="1" applyFill="1" applyBorder="1" applyProtection="1">
      <protection locked="0"/>
    </xf>
    <xf numFmtId="3" fontId="10" fillId="5" borderId="109" xfId="4" applyNumberFormat="1" applyFont="1" applyFill="1" applyBorder="1" applyProtection="1">
      <protection locked="0"/>
    </xf>
    <xf numFmtId="3" fontId="10" fillId="5" borderId="17" xfId="4" applyNumberFormat="1" applyFont="1" applyFill="1" applyBorder="1" applyProtection="1">
      <protection locked="0"/>
    </xf>
    <xf numFmtId="3" fontId="10" fillId="8" borderId="92" xfId="4" applyNumberFormat="1" applyFont="1" applyFill="1" applyBorder="1" applyProtection="1">
      <protection locked="0"/>
    </xf>
    <xf numFmtId="3" fontId="10" fillId="8" borderId="84" xfId="4" applyNumberFormat="1" applyFont="1" applyFill="1" applyBorder="1" applyProtection="1">
      <protection locked="0"/>
    </xf>
    <xf numFmtId="3" fontId="10" fillId="5" borderId="19" xfId="4" applyNumberFormat="1" applyFont="1" applyFill="1" applyBorder="1" applyProtection="1">
      <protection locked="0"/>
    </xf>
    <xf numFmtId="3" fontId="10" fillId="8" borderId="91" xfId="4" applyNumberFormat="1" applyFont="1" applyFill="1" applyBorder="1" applyProtection="1">
      <protection locked="0"/>
    </xf>
    <xf numFmtId="0" fontId="10" fillId="5" borderId="53" xfId="4" applyFont="1" applyFill="1" applyBorder="1" applyProtection="1">
      <protection locked="0"/>
    </xf>
    <xf numFmtId="3" fontId="10" fillId="5" borderId="6" xfId="4" applyNumberFormat="1" applyFont="1" applyFill="1" applyBorder="1" applyProtection="1">
      <protection locked="0"/>
    </xf>
    <xf numFmtId="3" fontId="10" fillId="8" borderId="93" xfId="4" applyNumberFormat="1" applyFont="1" applyFill="1" applyBorder="1" applyProtection="1">
      <protection locked="0"/>
    </xf>
    <xf numFmtId="3" fontId="10" fillId="4" borderId="19" xfId="4" applyNumberFormat="1" applyFont="1" applyFill="1" applyBorder="1" applyProtection="1">
      <protection locked="0"/>
    </xf>
    <xf numFmtId="3" fontId="10" fillId="8" borderId="110" xfId="4" applyNumberFormat="1" applyFont="1" applyFill="1" applyBorder="1" applyProtection="1">
      <protection locked="0"/>
    </xf>
    <xf numFmtId="3" fontId="10" fillId="5" borderId="13" xfId="4" applyNumberFormat="1" applyFont="1" applyFill="1" applyBorder="1" applyProtection="1">
      <protection locked="0"/>
    </xf>
    <xf numFmtId="0" fontId="10" fillId="4" borderId="105" xfId="4" applyFont="1" applyFill="1" applyBorder="1" applyProtection="1">
      <protection locked="0"/>
    </xf>
    <xf numFmtId="0" fontId="34" fillId="4" borderId="19" xfId="4" applyFont="1" applyFill="1" applyBorder="1" applyProtection="1">
      <protection locked="0"/>
    </xf>
    <xf numFmtId="14" fontId="10" fillId="4" borderId="6" xfId="4" applyNumberFormat="1" applyFont="1" applyFill="1" applyBorder="1" applyAlignment="1" applyProtection="1">
      <alignment horizontal="center"/>
      <protection locked="0"/>
    </xf>
    <xf numFmtId="0" fontId="10" fillId="4" borderId="93" xfId="4" applyFont="1" applyFill="1" applyBorder="1" applyAlignment="1" applyProtection="1">
      <alignment horizontal="right"/>
      <protection locked="0"/>
    </xf>
    <xf numFmtId="14" fontId="10" fillId="4" borderId="13" xfId="4" applyNumberFormat="1" applyFont="1" applyFill="1" applyBorder="1" applyAlignment="1" applyProtection="1">
      <alignment horizontal="center"/>
      <protection locked="0"/>
    </xf>
    <xf numFmtId="0" fontId="10" fillId="0" borderId="0" xfId="4" applyFont="1" applyAlignment="1">
      <alignment vertical="center"/>
    </xf>
    <xf numFmtId="3" fontId="10" fillId="0" borderId="0" xfId="4" applyNumberFormat="1" applyFont="1"/>
    <xf numFmtId="3" fontId="34" fillId="0" borderId="0" xfId="4" applyNumberFormat="1" applyFont="1" applyProtection="1">
      <protection locked="0"/>
    </xf>
    <xf numFmtId="0" fontId="14" fillId="0" borderId="0" xfId="4" applyFont="1" applyProtection="1">
      <protection locked="0"/>
    </xf>
    <xf numFmtId="0" fontId="36" fillId="0" borderId="0" xfId="4" applyFont="1" applyProtection="1">
      <protection locked="0"/>
    </xf>
    <xf numFmtId="0" fontId="30" fillId="0" borderId="0" xfId="4" applyFont="1" applyAlignment="1" applyProtection="1">
      <alignment horizontal="center"/>
      <protection locked="0"/>
    </xf>
    <xf numFmtId="3" fontId="34" fillId="5" borderId="83" xfId="4" applyNumberFormat="1" applyFont="1" applyFill="1" applyBorder="1" applyProtection="1">
      <protection locked="0"/>
    </xf>
    <xf numFmtId="3" fontId="34" fillId="5" borderId="49" xfId="4" applyNumberFormat="1" applyFont="1" applyFill="1" applyBorder="1" applyProtection="1">
      <protection locked="0"/>
    </xf>
    <xf numFmtId="0" fontId="10" fillId="4" borderId="32" xfId="4" applyFont="1" applyFill="1" applyBorder="1" applyProtection="1">
      <protection locked="0"/>
    </xf>
    <xf numFmtId="3" fontId="10" fillId="8" borderId="40" xfId="4" applyNumberFormat="1" applyFont="1" applyFill="1" applyBorder="1" applyProtection="1">
      <protection locked="0"/>
    </xf>
    <xf numFmtId="0" fontId="10" fillId="4" borderId="11" xfId="4" applyFont="1" applyFill="1" applyBorder="1" applyAlignment="1" applyProtection="1">
      <alignment horizontal="right"/>
      <protection locked="0"/>
    </xf>
    <xf numFmtId="0" fontId="10" fillId="4" borderId="5" xfId="4" applyFont="1" applyFill="1" applyBorder="1" applyProtection="1">
      <protection locked="0"/>
    </xf>
    <xf numFmtId="3" fontId="10" fillId="0" borderId="6" xfId="4" applyNumberFormat="1" applyFont="1" applyBorder="1" applyProtection="1">
      <protection locked="0"/>
    </xf>
    <xf numFmtId="0" fontId="10" fillId="4" borderId="5" xfId="4" applyFont="1" applyFill="1" applyBorder="1" applyAlignment="1" applyProtection="1">
      <alignment horizontal="center" wrapText="1"/>
      <protection locked="0"/>
    </xf>
    <xf numFmtId="0" fontId="10" fillId="4" borderId="9" xfId="4" applyFont="1" applyFill="1" applyBorder="1" applyAlignment="1" applyProtection="1">
      <alignment horizontal="center" wrapText="1"/>
      <protection locked="0"/>
    </xf>
    <xf numFmtId="0" fontId="10" fillId="4" borderId="9" xfId="4" applyFont="1" applyFill="1" applyBorder="1" applyAlignment="1" applyProtection="1">
      <alignment wrapText="1"/>
      <protection locked="0"/>
    </xf>
    <xf numFmtId="0" fontId="10" fillId="4" borderId="12" xfId="4" applyFont="1" applyFill="1" applyBorder="1" applyAlignment="1" applyProtection="1">
      <alignment horizontal="center" wrapText="1"/>
      <protection locked="0"/>
    </xf>
    <xf numFmtId="0" fontId="10" fillId="4" borderId="13" xfId="4" applyFont="1" applyFill="1" applyBorder="1" applyProtection="1">
      <protection locked="0"/>
    </xf>
    <xf numFmtId="0" fontId="10" fillId="4" borderId="62" xfId="4" applyFont="1" applyFill="1" applyBorder="1" applyAlignment="1" applyProtection="1">
      <alignment wrapText="1"/>
      <protection locked="0"/>
    </xf>
    <xf numFmtId="0" fontId="10" fillId="4" borderId="60" xfId="4" applyFont="1" applyFill="1" applyBorder="1" applyProtection="1">
      <protection locked="0"/>
    </xf>
    <xf numFmtId="0" fontId="10" fillId="4" borderId="112" xfId="4" applyFont="1" applyFill="1" applyBorder="1" applyProtection="1">
      <protection locked="0"/>
    </xf>
    <xf numFmtId="0" fontId="10" fillId="4" borderId="32" xfId="4" applyFont="1" applyFill="1" applyBorder="1" applyAlignment="1" applyProtection="1">
      <alignment horizontal="center" wrapText="1"/>
      <protection locked="0"/>
    </xf>
    <xf numFmtId="3" fontId="10" fillId="0" borderId="13" xfId="4" applyNumberFormat="1" applyFont="1" applyBorder="1" applyProtection="1">
      <protection locked="0"/>
    </xf>
    <xf numFmtId="3" fontId="10" fillId="0" borderId="9" xfId="4" applyNumberFormat="1" applyFont="1" applyBorder="1" applyProtection="1">
      <protection locked="0"/>
    </xf>
    <xf numFmtId="0" fontId="10" fillId="4" borderId="6" xfId="4" applyFont="1" applyFill="1" applyBorder="1" applyAlignment="1" applyProtection="1">
      <alignment horizontal="center"/>
      <protection locked="0"/>
    </xf>
    <xf numFmtId="0" fontId="10" fillId="4" borderId="6" xfId="4" applyFont="1" applyFill="1" applyBorder="1" applyAlignment="1" applyProtection="1">
      <alignment wrapText="1"/>
      <protection locked="0"/>
    </xf>
    <xf numFmtId="165" fontId="10" fillId="4" borderId="13" xfId="4" applyNumberFormat="1" applyFont="1" applyFill="1" applyBorder="1" applyProtection="1">
      <protection locked="0"/>
    </xf>
    <xf numFmtId="165" fontId="10" fillId="4" borderId="62" xfId="4" applyNumberFormat="1" applyFont="1" applyFill="1" applyBorder="1" applyProtection="1">
      <protection locked="0"/>
    </xf>
    <xf numFmtId="0" fontId="10" fillId="4" borderId="60" xfId="4" applyFont="1" applyFill="1" applyBorder="1" applyAlignment="1" applyProtection="1">
      <alignment horizontal="right"/>
      <protection locked="0"/>
    </xf>
    <xf numFmtId="0" fontId="10" fillId="4" borderId="113" xfId="4" applyFont="1" applyFill="1" applyBorder="1" applyAlignment="1" applyProtection="1">
      <alignment horizontal="center" wrapText="1"/>
      <protection locked="0"/>
    </xf>
    <xf numFmtId="0" fontId="10" fillId="4" borderId="14" xfId="4" applyFont="1" applyFill="1" applyBorder="1" applyAlignment="1" applyProtection="1">
      <alignment horizontal="right"/>
      <protection locked="0"/>
    </xf>
    <xf numFmtId="0" fontId="10" fillId="4" borderId="2" xfId="4" applyFont="1" applyFill="1" applyBorder="1" applyAlignment="1" applyProtection="1">
      <alignment horizontal="center" wrapText="1"/>
      <protection locked="0"/>
    </xf>
    <xf numFmtId="14" fontId="10" fillId="4" borderId="53" xfId="4" applyNumberFormat="1" applyFont="1" applyFill="1" applyBorder="1" applyAlignment="1" applyProtection="1">
      <alignment horizontal="center"/>
      <protection locked="0"/>
    </xf>
    <xf numFmtId="14" fontId="10" fillId="4" borderId="60" xfId="4" applyNumberFormat="1" applyFont="1" applyFill="1" applyBorder="1" applyAlignment="1" applyProtection="1">
      <alignment horizontal="center"/>
      <protection locked="0"/>
    </xf>
    <xf numFmtId="0" fontId="18" fillId="5" borderId="20" xfId="4" applyFont="1" applyFill="1" applyBorder="1" applyAlignment="1" applyProtection="1">
      <alignment wrapText="1"/>
      <protection locked="0"/>
    </xf>
    <xf numFmtId="0" fontId="2" fillId="5" borderId="21" xfId="4" applyFont="1" applyFill="1" applyBorder="1" applyProtection="1">
      <protection locked="0"/>
    </xf>
    <xf numFmtId="0" fontId="2" fillId="5" borderId="22" xfId="4" applyFont="1" applyFill="1" applyBorder="1" applyProtection="1">
      <protection locked="0"/>
    </xf>
    <xf numFmtId="0" fontId="18" fillId="5" borderId="23" xfId="4" applyFont="1" applyFill="1" applyBorder="1" applyAlignment="1" applyProtection="1">
      <alignment wrapText="1"/>
      <protection locked="0"/>
    </xf>
    <xf numFmtId="0" fontId="2" fillId="5" borderId="24" xfId="4" applyFont="1" applyFill="1" applyBorder="1" applyProtection="1">
      <protection locked="0"/>
    </xf>
    <xf numFmtId="0" fontId="2" fillId="5" borderId="25" xfId="4" applyFont="1" applyFill="1" applyBorder="1" applyProtection="1">
      <protection locked="0"/>
    </xf>
    <xf numFmtId="0" fontId="18" fillId="0" borderId="0" xfId="4" applyFont="1"/>
    <xf numFmtId="0" fontId="18" fillId="0" borderId="0" xfId="4" applyFont="1" applyProtection="1">
      <protection locked="0"/>
    </xf>
    <xf numFmtId="3" fontId="34" fillId="5" borderId="114" xfId="4" applyNumberFormat="1" applyFont="1" applyFill="1" applyBorder="1" applyProtection="1">
      <protection locked="0"/>
    </xf>
    <xf numFmtId="3" fontId="10" fillId="5" borderId="18" xfId="4" applyNumberFormat="1" applyFont="1" applyFill="1" applyBorder="1" applyProtection="1">
      <protection locked="0"/>
    </xf>
    <xf numFmtId="0" fontId="10" fillId="4" borderId="18" xfId="4" applyFont="1" applyFill="1" applyBorder="1" applyProtection="1">
      <protection locked="0"/>
    </xf>
    <xf numFmtId="0" fontId="10" fillId="4" borderId="18" xfId="4" applyFont="1" applyFill="1" applyBorder="1" applyAlignment="1" applyProtection="1">
      <alignment horizontal="center"/>
      <protection locked="0"/>
    </xf>
    <xf numFmtId="0" fontId="17" fillId="0" borderId="21" xfId="4" applyBorder="1"/>
    <xf numFmtId="0" fontId="20" fillId="0" borderId="0" xfId="4" applyFont="1"/>
    <xf numFmtId="0" fontId="13" fillId="0" borderId="0" xfId="4" applyFont="1" applyAlignment="1">
      <alignment horizontal="left" vertical="top" wrapText="1"/>
    </xf>
    <xf numFmtId="0" fontId="13" fillId="0" borderId="0" xfId="4" quotePrefix="1" applyFont="1" applyAlignment="1">
      <alignment horizontal="left" vertical="top" wrapText="1"/>
    </xf>
    <xf numFmtId="0" fontId="13" fillId="0" borderId="0" xfId="4" applyFont="1"/>
    <xf numFmtId="0" fontId="10" fillId="4" borderId="20" xfId="4" applyFont="1" applyFill="1" applyBorder="1"/>
    <xf numFmtId="0" fontId="10" fillId="4" borderId="21" xfId="4" applyFont="1" applyFill="1" applyBorder="1"/>
    <xf numFmtId="0" fontId="9" fillId="4" borderId="21" xfId="4" applyFont="1" applyFill="1" applyBorder="1"/>
    <xf numFmtId="0" fontId="13" fillId="4" borderId="22" xfId="4" applyFont="1" applyFill="1" applyBorder="1"/>
    <xf numFmtId="0" fontId="10" fillId="4" borderId="54" xfId="4" applyFont="1" applyFill="1" applyBorder="1"/>
    <xf numFmtId="0" fontId="10" fillId="2" borderId="0" xfId="4" applyFont="1" applyFill="1"/>
    <xf numFmtId="0" fontId="9" fillId="2" borderId="0" xfId="4" applyFont="1" applyFill="1"/>
    <xf numFmtId="0" fontId="34" fillId="0" borderId="82" xfId="4" applyFont="1" applyBorder="1" applyAlignment="1">
      <alignment horizontal="center"/>
    </xf>
    <xf numFmtId="0" fontId="9" fillId="4" borderId="0" xfId="4" applyFont="1" applyFill="1"/>
    <xf numFmtId="0" fontId="9" fillId="4" borderId="8" xfId="4" applyFont="1" applyFill="1" applyBorder="1" applyAlignment="1">
      <alignment horizontal="center"/>
    </xf>
    <xf numFmtId="0" fontId="17" fillId="4" borderId="54" xfId="4" applyFill="1" applyBorder="1"/>
    <xf numFmtId="0" fontId="17" fillId="2" borderId="0" xfId="4" applyFill="1"/>
    <xf numFmtId="0" fontId="13" fillId="0" borderId="82" xfId="4" applyFont="1" applyBorder="1" applyAlignment="1">
      <alignment horizontal="center"/>
    </xf>
    <xf numFmtId="0" fontId="17" fillId="4" borderId="23" xfId="4" applyFill="1" applyBorder="1"/>
    <xf numFmtId="0" fontId="17" fillId="4" borderId="24" xfId="4" applyFill="1" applyBorder="1"/>
    <xf numFmtId="0" fontId="17" fillId="4" borderId="39" xfId="4" applyFill="1" applyBorder="1"/>
    <xf numFmtId="0" fontId="17" fillId="4" borderId="25" xfId="4" applyFill="1" applyBorder="1"/>
    <xf numFmtId="170" fontId="38" fillId="0" borderId="116" xfId="4" applyNumberFormat="1" applyFont="1" applyBorder="1"/>
    <xf numFmtId="0" fontId="17" fillId="0" borderId="117" xfId="4" applyBorder="1"/>
    <xf numFmtId="0" fontId="17" fillId="0" borderId="118" xfId="4" applyBorder="1"/>
    <xf numFmtId="0" fontId="38" fillId="0" borderId="119" xfId="4" applyFont="1" applyBorder="1" applyAlignment="1">
      <alignment wrapText="1"/>
    </xf>
    <xf numFmtId="170" fontId="13" fillId="4" borderId="116" xfId="4" applyNumberFormat="1" applyFont="1" applyFill="1" applyBorder="1"/>
    <xf numFmtId="0" fontId="13" fillId="4" borderId="117" xfId="4" applyFont="1" applyFill="1" applyBorder="1"/>
    <xf numFmtId="0" fontId="13" fillId="4" borderId="118" xfId="4" applyFont="1" applyFill="1" applyBorder="1"/>
    <xf numFmtId="0" fontId="13" fillId="4" borderId="119" xfId="4" applyFont="1" applyFill="1" applyBorder="1"/>
    <xf numFmtId="170" fontId="9" fillId="0" borderId="116" xfId="4" applyNumberFormat="1" applyFont="1" applyBorder="1"/>
    <xf numFmtId="0" fontId="9" fillId="0" borderId="119" xfId="4" applyFont="1" applyBorder="1"/>
    <xf numFmtId="170" fontId="9" fillId="0" borderId="120" xfId="4" applyNumberFormat="1" applyFont="1" applyBorder="1"/>
    <xf numFmtId="0" fontId="17" fillId="0" borderId="121" xfId="4" applyBorder="1"/>
    <xf numFmtId="0" fontId="17" fillId="0" borderId="81" xfId="4" applyBorder="1"/>
    <xf numFmtId="0" fontId="9" fillId="0" borderId="122" xfId="4" applyFont="1" applyBorder="1"/>
    <xf numFmtId="0" fontId="17" fillId="4" borderId="2" xfId="4" applyFill="1" applyBorder="1"/>
    <xf numFmtId="0" fontId="17" fillId="4" borderId="3" xfId="4" applyFill="1" applyBorder="1"/>
    <xf numFmtId="0" fontId="17" fillId="4" borderId="4" xfId="4" applyFill="1" applyBorder="1" applyAlignment="1">
      <alignment horizontal="right"/>
    </xf>
    <xf numFmtId="0" fontId="9" fillId="5" borderId="7" xfId="4" applyFont="1" applyFill="1" applyBorder="1" applyAlignment="1">
      <alignment horizontal="right"/>
    </xf>
    <xf numFmtId="0" fontId="9" fillId="4" borderId="5" xfId="4" applyFont="1" applyFill="1" applyBorder="1"/>
    <xf numFmtId="0" fontId="9" fillId="4" borderId="6" xfId="4" applyFont="1" applyFill="1" applyBorder="1"/>
    <xf numFmtId="0" fontId="9" fillId="4" borderId="8" xfId="4" applyFont="1" applyFill="1" applyBorder="1" applyAlignment="1">
      <alignment horizontal="right"/>
    </xf>
    <xf numFmtId="0" fontId="9" fillId="4" borderId="7" xfId="4" applyFont="1" applyFill="1" applyBorder="1" applyAlignment="1">
      <alignment horizontal="right"/>
    </xf>
    <xf numFmtId="0" fontId="9" fillId="4" borderId="9" xfId="4" applyFont="1" applyFill="1" applyBorder="1"/>
    <xf numFmtId="0" fontId="17" fillId="4" borderId="5" xfId="4" applyFill="1" applyBorder="1"/>
    <xf numFmtId="0" fontId="17" fillId="4" borderId="9" xfId="4" applyFill="1" applyBorder="1"/>
    <xf numFmtId="0" fontId="17" fillId="4" borderId="12" xfId="4" applyFill="1" applyBorder="1"/>
    <xf numFmtId="0" fontId="17" fillId="4" borderId="78" xfId="4" applyFill="1" applyBorder="1"/>
    <xf numFmtId="0" fontId="17" fillId="4" borderId="96" xfId="4" applyFill="1" applyBorder="1"/>
    <xf numFmtId="0" fontId="17" fillId="4" borderId="97" xfId="4" applyFill="1" applyBorder="1"/>
    <xf numFmtId="14" fontId="17" fillId="0" borderId="0" xfId="4" applyNumberFormat="1"/>
    <xf numFmtId="164" fontId="17" fillId="0" borderId="125" xfId="4" applyNumberFormat="1" applyBorder="1"/>
    <xf numFmtId="164" fontId="17" fillId="0" borderId="0" xfId="4" applyNumberFormat="1"/>
    <xf numFmtId="1" fontId="17" fillId="0" borderId="125" xfId="4" applyNumberFormat="1" applyBorder="1"/>
    <xf numFmtId="1" fontId="17" fillId="0" borderId="0" xfId="4" applyNumberFormat="1"/>
    <xf numFmtId="0" fontId="17" fillId="0" borderId="126" xfId="4" applyBorder="1"/>
    <xf numFmtId="14" fontId="17" fillId="0" borderId="126" xfId="4" applyNumberFormat="1" applyBorder="1"/>
    <xf numFmtId="1" fontId="17" fillId="0" borderId="126" xfId="4" applyNumberFormat="1" applyBorder="1"/>
    <xf numFmtId="0" fontId="20" fillId="0" borderId="126" xfId="4" applyFont="1" applyBorder="1"/>
    <xf numFmtId="0" fontId="2" fillId="10" borderId="0" xfId="4" applyFont="1" applyFill="1"/>
    <xf numFmtId="2" fontId="17" fillId="0" borderId="0" xfId="4" applyNumberFormat="1"/>
    <xf numFmtId="0" fontId="39" fillId="0" borderId="0" xfId="4" applyFont="1"/>
    <xf numFmtId="14" fontId="17" fillId="2" borderId="0" xfId="4" applyNumberFormat="1" applyFill="1"/>
    <xf numFmtId="0" fontId="40" fillId="0" borderId="0" xfId="4" applyFont="1"/>
    <xf numFmtId="171" fontId="17" fillId="0" borderId="0" xfId="4" applyNumberFormat="1"/>
    <xf numFmtId="172" fontId="17" fillId="0" borderId="0" xfId="4" applyNumberFormat="1"/>
    <xf numFmtId="14" fontId="3" fillId="0" borderId="0" xfId="4" applyNumberFormat="1" applyFont="1" applyAlignment="1">
      <alignment horizontal="right"/>
    </xf>
    <xf numFmtId="14" fontId="10" fillId="4" borderId="28" xfId="4" applyNumberFormat="1" applyFont="1" applyFill="1" applyBorder="1" applyAlignment="1">
      <alignment horizontal="center"/>
    </xf>
    <xf numFmtId="0" fontId="17" fillId="0" borderId="127" xfId="4" applyBorder="1"/>
    <xf numFmtId="0" fontId="16" fillId="4" borderId="60" xfId="4" applyFont="1" applyFill="1" applyBorder="1" applyAlignment="1">
      <alignment horizontal="center" wrapText="1"/>
    </xf>
    <xf numFmtId="3" fontId="16" fillId="4" borderId="31" xfId="4" applyNumberFormat="1" applyFont="1" applyFill="1" applyBorder="1" applyAlignment="1">
      <alignment wrapText="1"/>
    </xf>
    <xf numFmtId="14" fontId="10" fillId="0" borderId="0" xfId="4" applyNumberFormat="1" applyFont="1" applyAlignment="1">
      <alignment horizontal="right"/>
    </xf>
    <xf numFmtId="14" fontId="10" fillId="0" borderId="0" xfId="4" applyNumberFormat="1" applyFont="1" applyAlignment="1">
      <alignment horizontal="right" vertical="top"/>
    </xf>
    <xf numFmtId="0" fontId="5" fillId="0" borderId="0" xfId="4" applyFont="1" applyAlignment="1">
      <alignment horizontal="center" vertical="center"/>
    </xf>
    <xf numFmtId="0" fontId="18" fillId="4" borderId="28" xfId="4" applyFont="1" applyFill="1" applyBorder="1"/>
    <xf numFmtId="166" fontId="16" fillId="5" borderId="28" xfId="4" applyNumberFormat="1" applyFont="1" applyFill="1" applyBorder="1"/>
    <xf numFmtId="166" fontId="16" fillId="5" borderId="27" xfId="4" applyNumberFormat="1" applyFont="1" applyFill="1" applyBorder="1"/>
    <xf numFmtId="166" fontId="16" fillId="5" borderId="56" xfId="4" applyNumberFormat="1" applyFont="1" applyFill="1" applyBorder="1"/>
    <xf numFmtId="166" fontId="10" fillId="8" borderId="111" xfId="4" applyNumberFormat="1" applyFont="1" applyFill="1" applyBorder="1"/>
    <xf numFmtId="0" fontId="16" fillId="8" borderId="69" xfId="4" applyFont="1" applyFill="1" applyBorder="1" applyAlignment="1">
      <alignment horizontal="center" vertical="top" wrapText="1"/>
    </xf>
    <xf numFmtId="166" fontId="16" fillId="5" borderId="9" xfId="4" applyNumberFormat="1" applyFont="1" applyFill="1" applyBorder="1"/>
    <xf numFmtId="166" fontId="16" fillId="5" borderId="3" xfId="4" applyNumberFormat="1" applyFont="1" applyFill="1" applyBorder="1"/>
    <xf numFmtId="166" fontId="10" fillId="8" borderId="20" xfId="4" applyNumberFormat="1" applyFont="1" applyFill="1" applyBorder="1"/>
    <xf numFmtId="0" fontId="16" fillId="4" borderId="0" xfId="4" applyFont="1" applyFill="1" applyAlignment="1" applyProtection="1">
      <alignment horizontal="left"/>
      <protection locked="0"/>
    </xf>
    <xf numFmtId="3" fontId="10" fillId="5" borderId="128" xfId="4" applyNumberFormat="1" applyFont="1" applyFill="1" applyBorder="1" applyProtection="1">
      <protection locked="0"/>
    </xf>
    <xf numFmtId="3" fontId="16" fillId="5" borderId="33" xfId="4" applyNumberFormat="1" applyFont="1" applyFill="1" applyBorder="1" applyAlignment="1" applyProtection="1">
      <alignment horizontal="right"/>
      <protection locked="0"/>
    </xf>
    <xf numFmtId="3" fontId="10" fillId="8" borderId="16" xfId="4" applyNumberFormat="1" applyFont="1" applyFill="1" applyBorder="1" applyProtection="1">
      <protection locked="0"/>
    </xf>
    <xf numFmtId="0" fontId="16" fillId="4" borderId="109" xfId="4" applyFont="1" applyFill="1" applyBorder="1" applyAlignment="1" applyProtection="1">
      <alignment horizontal="left"/>
      <protection locked="0"/>
    </xf>
    <xf numFmtId="168" fontId="10" fillId="4" borderId="14" xfId="3" applyNumberFormat="1" applyFont="1" applyFill="1" applyBorder="1" applyProtection="1">
      <protection locked="0"/>
    </xf>
    <xf numFmtId="168" fontId="10" fillId="4" borderId="4" xfId="3" applyNumberFormat="1" applyFont="1" applyFill="1" applyBorder="1" applyProtection="1">
      <protection locked="0"/>
    </xf>
    <xf numFmtId="168" fontId="34" fillId="4" borderId="14" xfId="3" applyNumberFormat="1" applyFont="1" applyFill="1" applyBorder="1" applyAlignment="1" applyProtection="1">
      <alignment horizontal="center"/>
      <protection locked="0"/>
    </xf>
    <xf numFmtId="14" fontId="10" fillId="4" borderId="18" xfId="4" applyNumberFormat="1" applyFont="1" applyFill="1" applyBorder="1" applyAlignment="1" applyProtection="1">
      <alignment horizontal="center"/>
      <protection locked="0"/>
    </xf>
    <xf numFmtId="0" fontId="10" fillId="4" borderId="33" xfId="4" applyFont="1" applyFill="1" applyBorder="1" applyProtection="1">
      <protection locked="0"/>
    </xf>
    <xf numFmtId="3" fontId="10" fillId="5" borderId="37" xfId="4" applyNumberFormat="1" applyFont="1" applyFill="1" applyBorder="1" applyProtection="1">
      <protection locked="0"/>
    </xf>
    <xf numFmtId="3" fontId="10" fillId="5" borderId="16" xfId="4" applyNumberFormat="1" applyFont="1" applyFill="1" applyBorder="1" applyProtection="1">
      <protection locked="0"/>
    </xf>
    <xf numFmtId="0" fontId="10" fillId="4" borderId="52" xfId="4" applyFont="1" applyFill="1" applyBorder="1" applyAlignment="1" applyProtection="1">
      <alignment horizontal="right"/>
      <protection locked="0"/>
    </xf>
    <xf numFmtId="0" fontId="34" fillId="4" borderId="129" xfId="4" applyFont="1" applyFill="1" applyBorder="1" applyProtection="1">
      <protection locked="0"/>
    </xf>
    <xf numFmtId="3" fontId="10" fillId="5" borderId="129" xfId="4" applyNumberFormat="1" applyFont="1" applyFill="1" applyBorder="1" applyProtection="1">
      <protection locked="0"/>
    </xf>
    <xf numFmtId="3" fontId="10" fillId="5" borderId="130" xfId="4" applyNumberFormat="1" applyFont="1" applyFill="1" applyBorder="1" applyProtection="1">
      <protection locked="0"/>
    </xf>
    <xf numFmtId="0" fontId="10" fillId="11" borderId="13" xfId="4" applyFont="1" applyFill="1" applyBorder="1" applyAlignment="1" applyProtection="1">
      <alignment horizontal="right"/>
      <protection locked="0"/>
    </xf>
    <xf numFmtId="0" fontId="10" fillId="11" borderId="6" xfId="4" applyFont="1" applyFill="1" applyBorder="1" applyAlignment="1" applyProtection="1">
      <alignment horizontal="right"/>
      <protection locked="0"/>
    </xf>
    <xf numFmtId="0" fontId="10" fillId="11" borderId="6" xfId="4" applyFont="1" applyFill="1" applyBorder="1" applyProtection="1">
      <protection locked="0"/>
    </xf>
    <xf numFmtId="0" fontId="10" fillId="4" borderId="131" xfId="4" applyFont="1" applyFill="1" applyBorder="1" applyAlignment="1" applyProtection="1">
      <alignment horizontal="center"/>
      <protection locked="0"/>
    </xf>
    <xf numFmtId="0" fontId="10" fillId="12" borderId="35" xfId="4" applyFont="1" applyFill="1" applyBorder="1" applyAlignment="1" applyProtection="1">
      <alignment horizontal="center"/>
      <protection locked="0"/>
    </xf>
    <xf numFmtId="0" fontId="10" fillId="12" borderId="18" xfId="4" applyFont="1" applyFill="1" applyBorder="1" applyAlignment="1" applyProtection="1">
      <alignment horizontal="center"/>
      <protection locked="0"/>
    </xf>
    <xf numFmtId="0" fontId="10" fillId="12" borderId="6" xfId="4" applyFont="1" applyFill="1" applyBorder="1" applyAlignment="1" applyProtection="1">
      <alignment horizontal="center"/>
      <protection locked="0"/>
    </xf>
    <xf numFmtId="0" fontId="10" fillId="8" borderId="93" xfId="4" applyFont="1" applyFill="1" applyBorder="1" applyAlignment="1" applyProtection="1">
      <alignment horizontal="center"/>
      <protection locked="0"/>
    </xf>
    <xf numFmtId="3" fontId="10" fillId="11" borderId="6" xfId="4" applyNumberFormat="1" applyFont="1" applyFill="1" applyBorder="1" applyAlignment="1" applyProtection="1">
      <alignment horizontal="right"/>
      <protection locked="0"/>
    </xf>
    <xf numFmtId="0" fontId="14" fillId="4" borderId="132" xfId="4" applyFont="1" applyFill="1" applyBorder="1" applyProtection="1">
      <protection locked="0"/>
    </xf>
    <xf numFmtId="0" fontId="34" fillId="11" borderId="6" xfId="4" applyFont="1" applyFill="1" applyBorder="1" applyAlignment="1" applyProtection="1">
      <alignment horizontal="center"/>
      <protection locked="0"/>
    </xf>
    <xf numFmtId="0" fontId="34" fillId="11" borderId="6" xfId="4" applyFont="1" applyFill="1" applyBorder="1" applyProtection="1">
      <protection locked="0"/>
    </xf>
    <xf numFmtId="3" fontId="10" fillId="11" borderId="3" xfId="4" applyNumberFormat="1" applyFont="1" applyFill="1" applyBorder="1" applyAlignment="1" applyProtection="1">
      <alignment horizontal="right"/>
      <protection locked="0"/>
    </xf>
    <xf numFmtId="0" fontId="34" fillId="11" borderId="6" xfId="4" applyFont="1" applyFill="1" applyBorder="1" applyAlignment="1" applyProtection="1">
      <alignment horizontal="center" vertical="center"/>
      <protection locked="0"/>
    </xf>
    <xf numFmtId="3" fontId="10" fillId="0" borderId="0" xfId="4" applyNumberFormat="1" applyFont="1" applyProtection="1">
      <protection locked="0"/>
    </xf>
    <xf numFmtId="9" fontId="10" fillId="4" borderId="6" xfId="4" applyNumberFormat="1" applyFont="1" applyFill="1" applyBorder="1" applyAlignment="1" applyProtection="1">
      <alignment horizontal="center"/>
      <protection locked="0"/>
    </xf>
    <xf numFmtId="0" fontId="10" fillId="4" borderId="97" xfId="4" applyFont="1" applyFill="1" applyBorder="1" applyAlignment="1" applyProtection="1">
      <alignment horizontal="left" vertical="center"/>
      <protection locked="0"/>
    </xf>
    <xf numFmtId="0" fontId="34" fillId="11" borderId="96" xfId="4" applyFont="1" applyFill="1" applyBorder="1" applyProtection="1">
      <protection locked="0"/>
    </xf>
    <xf numFmtId="3" fontId="10" fillId="13" borderId="93" xfId="4" applyNumberFormat="1" applyFont="1" applyFill="1" applyBorder="1" applyProtection="1">
      <protection locked="0"/>
    </xf>
    <xf numFmtId="168" fontId="10" fillId="0" borderId="6" xfId="4" applyNumberFormat="1" applyFont="1" applyBorder="1" applyProtection="1">
      <protection locked="0"/>
    </xf>
    <xf numFmtId="168" fontId="10" fillId="0" borderId="3" xfId="4" applyNumberFormat="1" applyFont="1" applyBorder="1" applyProtection="1">
      <protection locked="0"/>
    </xf>
    <xf numFmtId="0" fontId="10" fillId="0" borderId="6" xfId="4" applyFont="1" applyBorder="1" applyAlignment="1" applyProtection="1">
      <alignment wrapText="1"/>
      <protection locked="0"/>
    </xf>
    <xf numFmtId="0" fontId="10" fillId="0" borderId="9" xfId="4" applyFont="1" applyBorder="1" applyAlignment="1" applyProtection="1">
      <alignment wrapText="1"/>
      <protection locked="0"/>
    </xf>
    <xf numFmtId="0" fontId="10" fillId="5" borderId="6" xfId="4" applyFont="1" applyFill="1" applyBorder="1" applyAlignment="1" applyProtection="1">
      <alignment wrapText="1"/>
      <protection locked="0"/>
    </xf>
    <xf numFmtId="3" fontId="10" fillId="5" borderId="6" xfId="4" applyNumberFormat="1" applyFont="1" applyFill="1" applyBorder="1" applyAlignment="1" applyProtection="1">
      <alignment wrapText="1"/>
      <protection locked="0"/>
    </xf>
    <xf numFmtId="0" fontId="47" fillId="14" borderId="36" xfId="4" applyFont="1" applyFill="1" applyBorder="1" applyAlignment="1" applyProtection="1">
      <alignment horizontal="right"/>
      <protection locked="0"/>
    </xf>
    <xf numFmtId="0" fontId="47" fillId="14" borderId="18" xfId="4" applyFont="1" applyFill="1" applyBorder="1" applyAlignment="1" applyProtection="1">
      <alignment horizontal="right"/>
      <protection locked="0"/>
    </xf>
    <xf numFmtId="165" fontId="47" fillId="14" borderId="13" xfId="4" applyNumberFormat="1" applyFont="1" applyFill="1" applyBorder="1" applyAlignment="1" applyProtection="1">
      <alignment horizontal="right"/>
      <protection locked="0"/>
    </xf>
    <xf numFmtId="0" fontId="37" fillId="14" borderId="19" xfId="4" applyFont="1" applyFill="1" applyBorder="1" applyAlignment="1" applyProtection="1">
      <alignment horizontal="right"/>
      <protection locked="0"/>
    </xf>
    <xf numFmtId="49" fontId="10" fillId="5" borderId="6" xfId="4" applyNumberFormat="1" applyFont="1" applyFill="1" applyBorder="1" applyAlignment="1" applyProtection="1">
      <alignment wrapText="1"/>
      <protection locked="0"/>
    </xf>
    <xf numFmtId="9" fontId="16" fillId="0" borderId="37" xfId="3" applyFont="1" applyBorder="1" applyProtection="1">
      <protection locked="0"/>
    </xf>
    <xf numFmtId="9" fontId="16" fillId="4" borderId="37" xfId="3" applyFont="1" applyFill="1" applyBorder="1" applyProtection="1">
      <protection locked="0"/>
    </xf>
    <xf numFmtId="1" fontId="16" fillId="0" borderId="13" xfId="3" applyNumberFormat="1" applyFont="1" applyBorder="1" applyProtection="1">
      <protection locked="0"/>
    </xf>
    <xf numFmtId="1" fontId="16" fillId="0" borderId="39" xfId="3" applyNumberFormat="1" applyFont="1" applyBorder="1" applyProtection="1">
      <protection locked="0"/>
    </xf>
    <xf numFmtId="1" fontId="16" fillId="4" borderId="39" xfId="3" applyNumberFormat="1" applyFont="1" applyFill="1" applyBorder="1" applyProtection="1">
      <protection locked="0"/>
    </xf>
    <xf numFmtId="1" fontId="16" fillId="0" borderId="37" xfId="3" applyNumberFormat="1" applyFont="1" applyBorder="1" applyProtection="1">
      <protection locked="0"/>
    </xf>
    <xf numFmtId="9" fontId="16" fillId="4" borderId="39" xfId="3" applyFont="1" applyFill="1" applyBorder="1" applyProtection="1">
      <protection locked="0"/>
    </xf>
    <xf numFmtId="0" fontId="15" fillId="0" borderId="37" xfId="4" applyFont="1" applyBorder="1" applyAlignment="1" applyProtection="1">
      <alignment horizontal="center"/>
      <protection locked="0"/>
    </xf>
    <xf numFmtId="0" fontId="41" fillId="0" borderId="6" xfId="0" applyFont="1" applyBorder="1" applyProtection="1">
      <protection locked="0"/>
    </xf>
    <xf numFmtId="4" fontId="41" fillId="0" borderId="6" xfId="0" applyNumberFormat="1" applyFont="1" applyBorder="1" applyProtection="1">
      <protection locked="0"/>
    </xf>
    <xf numFmtId="0" fontId="41" fillId="0" borderId="61" xfId="0" applyFont="1" applyBorder="1" applyProtection="1">
      <protection locked="0"/>
    </xf>
    <xf numFmtId="0" fontId="41" fillId="0" borderId="62" xfId="0" applyFont="1" applyBorder="1" applyProtection="1">
      <protection locked="0"/>
    </xf>
    <xf numFmtId="0" fontId="16" fillId="14" borderId="14" xfId="4" applyFont="1" applyFill="1" applyBorder="1" applyProtection="1">
      <protection locked="0"/>
    </xf>
    <xf numFmtId="0" fontId="16" fillId="14" borderId="112" xfId="4" applyFont="1" applyFill="1" applyBorder="1" applyProtection="1">
      <protection locked="0"/>
    </xf>
    <xf numFmtId="0" fontId="16" fillId="14" borderId="0" xfId="4" applyFont="1" applyFill="1" applyProtection="1">
      <protection locked="0"/>
    </xf>
    <xf numFmtId="0" fontId="16" fillId="14" borderId="9" xfId="4" applyFont="1" applyFill="1" applyBorder="1" applyAlignment="1" applyProtection="1">
      <alignment horizontal="center"/>
      <protection locked="0"/>
    </xf>
    <xf numFmtId="0" fontId="16" fillId="14" borderId="61" xfId="4" applyFont="1" applyFill="1" applyBorder="1" applyAlignment="1" applyProtection="1">
      <alignment horizontal="center"/>
      <protection locked="0"/>
    </xf>
    <xf numFmtId="0" fontId="16" fillId="14" borderId="62" xfId="4" applyFont="1" applyFill="1" applyBorder="1" applyAlignment="1" applyProtection="1">
      <alignment horizontal="center"/>
      <protection locked="0"/>
    </xf>
    <xf numFmtId="0" fontId="16" fillId="14" borderId="37" xfId="4" applyFont="1" applyFill="1" applyBorder="1" applyProtection="1">
      <protection locked="0"/>
    </xf>
    <xf numFmtId="0" fontId="16" fillId="14" borderId="60" xfId="4" applyFont="1" applyFill="1" applyBorder="1" applyProtection="1">
      <protection locked="0"/>
    </xf>
    <xf numFmtId="0" fontId="16" fillId="14" borderId="39" xfId="4" applyFont="1" applyFill="1" applyBorder="1" applyProtection="1">
      <protection locked="0"/>
    </xf>
    <xf numFmtId="0" fontId="16" fillId="14" borderId="12" xfId="4" applyFont="1" applyFill="1" applyBorder="1" applyProtection="1">
      <protection locked="0"/>
    </xf>
    <xf numFmtId="0" fontId="16" fillId="14" borderId="9" xfId="4" applyFont="1" applyFill="1" applyBorder="1" applyProtection="1">
      <protection locked="0"/>
    </xf>
    <xf numFmtId="0" fontId="16" fillId="14" borderId="0" xfId="4" applyFont="1" applyFill="1" applyAlignment="1" applyProtection="1">
      <alignment horizontal="center"/>
      <protection locked="0"/>
    </xf>
    <xf numFmtId="0" fontId="16" fillId="14" borderId="1" xfId="4" applyFont="1" applyFill="1" applyBorder="1" applyProtection="1">
      <protection locked="0"/>
    </xf>
    <xf numFmtId="0" fontId="16" fillId="14" borderId="10" xfId="4" applyFont="1" applyFill="1" applyBorder="1" applyProtection="1">
      <protection locked="0"/>
    </xf>
    <xf numFmtId="0" fontId="16" fillId="14" borderId="33" xfId="4" applyFont="1" applyFill="1" applyBorder="1" applyProtection="1">
      <protection locked="0"/>
    </xf>
    <xf numFmtId="0" fontId="16" fillId="14" borderId="61" xfId="4" applyFont="1" applyFill="1" applyBorder="1" applyProtection="1">
      <protection locked="0"/>
    </xf>
    <xf numFmtId="0" fontId="16" fillId="14" borderId="9" xfId="4" applyFont="1" applyFill="1" applyBorder="1" applyAlignment="1" applyProtection="1">
      <alignment horizontal="center" wrapText="1"/>
      <protection locked="0"/>
    </xf>
    <xf numFmtId="0" fontId="16" fillId="14" borderId="33" xfId="4" applyFont="1" applyFill="1" applyBorder="1" applyAlignment="1" applyProtection="1">
      <alignment horizontal="center"/>
      <protection locked="0"/>
    </xf>
    <xf numFmtId="0" fontId="16" fillId="14" borderId="112" xfId="4" applyFont="1" applyFill="1" applyBorder="1" applyAlignment="1" applyProtection="1">
      <alignment horizontal="center" wrapText="1"/>
      <protection locked="0"/>
    </xf>
    <xf numFmtId="0" fontId="16" fillId="14" borderId="62" xfId="4" applyFont="1" applyFill="1" applyBorder="1" applyProtection="1">
      <protection locked="0"/>
    </xf>
    <xf numFmtId="0" fontId="22" fillId="14" borderId="61" xfId="4" applyFont="1" applyFill="1" applyBorder="1" applyAlignment="1" applyProtection="1">
      <alignment horizontal="center"/>
      <protection locked="0"/>
    </xf>
    <xf numFmtId="0" fontId="22" fillId="14" borderId="62" xfId="4" applyFont="1" applyFill="1" applyBorder="1" applyAlignment="1" applyProtection="1">
      <alignment horizontal="center" wrapText="1"/>
      <protection locked="0"/>
    </xf>
    <xf numFmtId="0" fontId="22" fillId="14" borderId="0" xfId="4" applyFont="1" applyFill="1" applyAlignment="1" applyProtection="1">
      <alignment horizontal="center"/>
      <protection locked="0"/>
    </xf>
    <xf numFmtId="0" fontId="16" fillId="14" borderId="62" xfId="4" applyFont="1" applyFill="1" applyBorder="1" applyAlignment="1" applyProtection="1">
      <alignment horizontal="center" vertical="top" wrapText="1"/>
      <protection locked="0"/>
    </xf>
    <xf numFmtId="0" fontId="16" fillId="14" borderId="0" xfId="4" applyFont="1" applyFill="1" applyAlignment="1" applyProtection="1">
      <alignment horizontal="center" vertical="top" wrapText="1"/>
      <protection locked="0"/>
    </xf>
    <xf numFmtId="0" fontId="16" fillId="14" borderId="61" xfId="4" applyFont="1" applyFill="1" applyBorder="1" applyAlignment="1" applyProtection="1">
      <alignment horizontal="center" vertical="top" wrapText="1"/>
      <protection locked="0"/>
    </xf>
    <xf numFmtId="0" fontId="22" fillId="14" borderId="62" xfId="4" applyFont="1" applyFill="1" applyBorder="1" applyAlignment="1" applyProtection="1">
      <alignment horizontal="center"/>
      <protection locked="0"/>
    </xf>
    <xf numFmtId="0" fontId="16" fillId="14" borderId="6" xfId="4" applyFont="1" applyFill="1" applyBorder="1" applyAlignment="1" applyProtection="1">
      <alignment horizontal="center" vertical="top" wrapText="1"/>
      <protection locked="0"/>
    </xf>
    <xf numFmtId="0" fontId="16" fillId="14" borderId="18" xfId="4" applyFont="1" applyFill="1" applyBorder="1" applyAlignment="1" applyProtection="1">
      <alignment horizontal="center" vertical="top" wrapText="1"/>
      <protection locked="0"/>
    </xf>
    <xf numFmtId="0" fontId="16" fillId="14" borderId="60" xfId="4" applyFont="1" applyFill="1" applyBorder="1" applyAlignment="1" applyProtection="1">
      <alignment horizontal="center" wrapText="1"/>
      <protection locked="0"/>
    </xf>
    <xf numFmtId="0" fontId="16" fillId="14" borderId="37" xfId="4" applyFont="1" applyFill="1" applyBorder="1" applyAlignment="1" applyProtection="1">
      <alignment horizontal="center"/>
      <protection locked="0"/>
    </xf>
    <xf numFmtId="0" fontId="16" fillId="14" borderId="62" xfId="4" applyFont="1" applyFill="1" applyBorder="1" applyAlignment="1" applyProtection="1">
      <alignment horizontal="center" wrapText="1"/>
      <protection locked="0"/>
    </xf>
    <xf numFmtId="0" fontId="16" fillId="14" borderId="7" xfId="4" applyFont="1" applyFill="1" applyBorder="1" applyProtection="1">
      <protection locked="0"/>
    </xf>
    <xf numFmtId="0" fontId="16" fillId="14" borderId="18" xfId="4" applyFont="1" applyFill="1" applyBorder="1" applyProtection="1">
      <protection locked="0"/>
    </xf>
    <xf numFmtId="0" fontId="16" fillId="14" borderId="36" xfId="4" applyFont="1" applyFill="1" applyBorder="1" applyProtection="1">
      <protection locked="0"/>
    </xf>
    <xf numFmtId="0" fontId="16" fillId="14" borderId="52" xfId="4" applyFont="1" applyFill="1" applyBorder="1" applyProtection="1">
      <protection locked="0"/>
    </xf>
    <xf numFmtId="0" fontId="16" fillId="14" borderId="6" xfId="4" applyFont="1" applyFill="1" applyBorder="1" applyAlignment="1" applyProtection="1">
      <alignment wrapText="1"/>
      <protection locked="0"/>
    </xf>
    <xf numFmtId="0" fontId="16" fillId="14" borderId="53" xfId="4" applyFont="1" applyFill="1" applyBorder="1" applyAlignment="1" applyProtection="1">
      <alignment wrapText="1"/>
      <protection locked="0"/>
    </xf>
    <xf numFmtId="0" fontId="16" fillId="14" borderId="5" xfId="4" applyFont="1" applyFill="1" applyBorder="1" applyProtection="1">
      <protection locked="0"/>
    </xf>
    <xf numFmtId="9" fontId="16" fillId="14" borderId="36" xfId="3" applyFont="1" applyFill="1" applyBorder="1" applyProtection="1">
      <protection locked="0"/>
    </xf>
    <xf numFmtId="0" fontId="10" fillId="11" borderId="0" xfId="4" applyFont="1" applyFill="1" applyProtection="1">
      <protection locked="0"/>
    </xf>
    <xf numFmtId="0" fontId="18" fillId="11" borderId="0" xfId="4" applyFont="1" applyFill="1" applyProtection="1">
      <protection locked="0"/>
    </xf>
    <xf numFmtId="173" fontId="10" fillId="11" borderId="0" xfId="4" applyNumberFormat="1" applyFont="1" applyFill="1" applyProtection="1">
      <protection locked="0"/>
    </xf>
    <xf numFmtId="169" fontId="10" fillId="11" borderId="0" xfId="4" applyNumberFormat="1" applyFont="1" applyFill="1" applyProtection="1">
      <protection locked="0"/>
    </xf>
    <xf numFmtId="0" fontId="10" fillId="11" borderId="0" xfId="4" applyFont="1" applyFill="1" applyAlignment="1" applyProtection="1">
      <alignment vertical="center"/>
      <protection locked="0"/>
    </xf>
    <xf numFmtId="0" fontId="10" fillId="0" borderId="0" xfId="4" applyFont="1" applyAlignment="1" applyProtection="1">
      <alignment vertical="center"/>
      <protection locked="0"/>
    </xf>
    <xf numFmtId="9" fontId="16" fillId="6" borderId="36" xfId="0" applyNumberFormat="1" applyFont="1" applyFill="1" applyBorder="1" applyProtection="1">
      <protection locked="0"/>
    </xf>
    <xf numFmtId="14" fontId="10" fillId="0" borderId="0" xfId="4" applyNumberFormat="1" applyFont="1" applyAlignment="1" applyProtection="1">
      <alignment horizontal="right"/>
      <protection locked="0"/>
    </xf>
    <xf numFmtId="14" fontId="10" fillId="0" borderId="21" xfId="4" applyNumberFormat="1" applyFont="1" applyBorder="1" applyAlignment="1" applyProtection="1">
      <alignment horizontal="right" vertical="top"/>
      <protection locked="0"/>
    </xf>
    <xf numFmtId="0" fontId="41" fillId="14" borderId="119" xfId="4" applyFont="1" applyFill="1" applyBorder="1" applyAlignment="1" applyProtection="1">
      <alignment horizontal="center"/>
      <protection locked="0"/>
    </xf>
    <xf numFmtId="0" fontId="41" fillId="14" borderId="118" xfId="4" applyFont="1" applyFill="1" applyBorder="1"/>
    <xf numFmtId="0" fontId="48" fillId="14" borderId="118" xfId="0" applyFont="1" applyFill="1" applyBorder="1"/>
    <xf numFmtId="0" fontId="26" fillId="15" borderId="25" xfId="4" applyFont="1" applyFill="1" applyBorder="1" applyProtection="1">
      <protection locked="0"/>
    </xf>
    <xf numFmtId="0" fontId="6" fillId="15" borderId="24" xfId="4" applyFont="1" applyFill="1" applyBorder="1" applyProtection="1">
      <protection locked="0"/>
    </xf>
    <xf numFmtId="0" fontId="7" fillId="15" borderId="24" xfId="4" applyFont="1" applyFill="1" applyBorder="1" applyProtection="1">
      <protection locked="0"/>
    </xf>
    <xf numFmtId="0" fontId="6" fillId="15" borderId="23" xfId="4" applyFont="1" applyFill="1" applyBorder="1" applyProtection="1">
      <protection locked="0"/>
    </xf>
    <xf numFmtId="0" fontId="26" fillId="15" borderId="22" xfId="4" applyFont="1" applyFill="1" applyBorder="1" applyProtection="1">
      <protection locked="0"/>
    </xf>
    <xf numFmtId="0" fontId="23" fillId="15" borderId="21" xfId="4" applyFont="1" applyFill="1" applyBorder="1" applyProtection="1">
      <protection locked="0"/>
    </xf>
    <xf numFmtId="0" fontId="24" fillId="15" borderId="21" xfId="4" applyFont="1" applyFill="1" applyBorder="1" applyProtection="1">
      <protection locked="0"/>
    </xf>
    <xf numFmtId="0" fontId="23" fillId="15" borderId="20" xfId="4" applyFont="1" applyFill="1" applyBorder="1" applyProtection="1">
      <protection locked="0"/>
    </xf>
    <xf numFmtId="0" fontId="9" fillId="15" borderId="133" xfId="4" applyFont="1" applyFill="1" applyBorder="1" applyProtection="1">
      <protection locked="0"/>
    </xf>
    <xf numFmtId="0" fontId="9" fillId="15" borderId="111" xfId="4" applyFont="1" applyFill="1" applyBorder="1" applyProtection="1">
      <protection locked="0"/>
    </xf>
    <xf numFmtId="0" fontId="13" fillId="15" borderId="133" xfId="4" applyFont="1" applyFill="1" applyBorder="1" applyProtection="1">
      <protection locked="0"/>
    </xf>
    <xf numFmtId="0" fontId="14" fillId="15" borderId="133" xfId="4" applyFont="1" applyFill="1" applyBorder="1" applyProtection="1">
      <protection locked="0"/>
    </xf>
    <xf numFmtId="0" fontId="14" fillId="15" borderId="111" xfId="4" applyFont="1" applyFill="1" applyBorder="1" applyProtection="1">
      <protection locked="0"/>
    </xf>
    <xf numFmtId="0" fontId="34" fillId="15" borderId="25" xfId="4" applyFont="1" applyFill="1" applyBorder="1" applyProtection="1">
      <protection locked="0"/>
    </xf>
    <xf numFmtId="0" fontId="34" fillId="15" borderId="24" xfId="4" applyFont="1" applyFill="1" applyBorder="1" applyProtection="1">
      <protection locked="0"/>
    </xf>
    <xf numFmtId="0" fontId="34" fillId="15" borderId="23" xfId="4" applyFont="1" applyFill="1" applyBorder="1" applyProtection="1">
      <protection locked="0"/>
    </xf>
    <xf numFmtId="0" fontId="34" fillId="15" borderId="8" xfId="4" applyFont="1" applyFill="1" applyBorder="1" applyProtection="1">
      <protection locked="0"/>
    </xf>
    <xf numFmtId="0" fontId="34" fillId="15" borderId="0" xfId="4" applyFont="1" applyFill="1" applyProtection="1">
      <protection locked="0"/>
    </xf>
    <xf numFmtId="0" fontId="34" fillId="15" borderId="54" xfId="4" applyFont="1" applyFill="1" applyBorder="1" applyProtection="1">
      <protection locked="0"/>
    </xf>
    <xf numFmtId="0" fontId="34" fillId="15" borderId="22" xfId="4" applyFont="1" applyFill="1" applyBorder="1" applyProtection="1">
      <protection locked="0"/>
    </xf>
    <xf numFmtId="0" fontId="34" fillId="15" borderId="21" xfId="4" applyFont="1" applyFill="1" applyBorder="1" applyProtection="1">
      <protection locked="0"/>
    </xf>
    <xf numFmtId="0" fontId="34" fillId="15" borderId="20" xfId="4" applyFont="1" applyFill="1" applyBorder="1" applyProtection="1">
      <protection locked="0"/>
    </xf>
    <xf numFmtId="14" fontId="9" fillId="0" borderId="0" xfId="4" applyNumberFormat="1" applyFont="1"/>
    <xf numFmtId="0" fontId="7" fillId="15" borderId="89" xfId="4" applyFont="1" applyFill="1" applyBorder="1" applyProtection="1">
      <protection locked="0"/>
    </xf>
    <xf numFmtId="0" fontId="7" fillId="15" borderId="63" xfId="4" applyFont="1" applyFill="1" applyBorder="1" applyProtection="1">
      <protection locked="0"/>
    </xf>
    <xf numFmtId="0" fontId="7" fillId="15" borderId="21" xfId="4" applyFont="1" applyFill="1" applyBorder="1" applyProtection="1">
      <protection locked="0"/>
    </xf>
    <xf numFmtId="0" fontId="13" fillId="15" borderId="25" xfId="4" applyFont="1" applyFill="1" applyBorder="1" applyProtection="1">
      <protection locked="0"/>
    </xf>
    <xf numFmtId="0" fontId="13" fillId="15" borderId="22" xfId="4" applyFont="1" applyFill="1" applyBorder="1" applyProtection="1">
      <protection locked="0"/>
    </xf>
    <xf numFmtId="0" fontId="9" fillId="15" borderId="24" xfId="4" applyFont="1" applyFill="1" applyBorder="1" applyProtection="1">
      <protection locked="0"/>
    </xf>
    <xf numFmtId="0" fontId="12" fillId="15" borderId="23" xfId="4" applyFont="1" applyFill="1" applyBorder="1" applyAlignment="1" applyProtection="1">
      <alignment horizontal="right"/>
      <protection locked="0"/>
    </xf>
    <xf numFmtId="14" fontId="42" fillId="0" borderId="21" xfId="4" applyNumberFormat="1" applyFont="1" applyBorder="1" applyAlignment="1" applyProtection="1">
      <alignment horizontal="right" vertical="top"/>
      <protection locked="0"/>
    </xf>
    <xf numFmtId="0" fontId="16" fillId="14" borderId="52" xfId="4" applyFont="1" applyFill="1" applyBorder="1" applyAlignment="1" applyProtection="1">
      <alignment horizontal="left" vertical="top" wrapText="1"/>
      <protection locked="0"/>
    </xf>
    <xf numFmtId="0" fontId="17" fillId="0" borderId="0" xfId="4" applyAlignment="1" applyProtection="1">
      <alignment horizontal="left"/>
      <protection locked="0"/>
    </xf>
    <xf numFmtId="0" fontId="17" fillId="0" borderId="0" xfId="4" applyAlignment="1">
      <alignment horizontal="left"/>
    </xf>
    <xf numFmtId="0" fontId="6" fillId="15" borderId="24" xfId="4" applyFont="1" applyFill="1" applyBorder="1" applyAlignment="1" applyProtection="1">
      <alignment horizontal="left"/>
      <protection locked="0"/>
    </xf>
    <xf numFmtId="0" fontId="23" fillId="15" borderId="21" xfId="4" applyFont="1" applyFill="1" applyBorder="1" applyAlignment="1" applyProtection="1">
      <alignment horizontal="left"/>
      <protection locked="0"/>
    </xf>
    <xf numFmtId="0" fontId="16" fillId="14" borderId="39" xfId="4" applyFont="1" applyFill="1" applyBorder="1" applyAlignment="1" applyProtection="1">
      <alignment horizontal="left"/>
      <protection locked="0"/>
    </xf>
    <xf numFmtId="0" fontId="16" fillId="14" borderId="10" xfId="4" applyFont="1" applyFill="1" applyBorder="1" applyAlignment="1" applyProtection="1">
      <alignment horizontal="left"/>
      <protection locked="0"/>
    </xf>
    <xf numFmtId="0" fontId="16" fillId="14" borderId="52" xfId="4" applyFont="1" applyFill="1" applyBorder="1" applyAlignment="1" applyProtection="1">
      <alignment horizontal="left"/>
      <protection locked="0"/>
    </xf>
    <xf numFmtId="1" fontId="16" fillId="0" borderId="52" xfId="3" applyNumberFormat="1" applyFont="1" applyBorder="1" applyAlignment="1" applyProtection="1">
      <alignment horizontal="left"/>
      <protection locked="0"/>
    </xf>
    <xf numFmtId="0" fontId="16" fillId="4" borderId="29" xfId="4" applyFont="1" applyFill="1" applyBorder="1" applyAlignment="1" applyProtection="1">
      <alignment horizontal="left"/>
      <protection locked="0"/>
    </xf>
    <xf numFmtId="0" fontId="16" fillId="14" borderId="37" xfId="4" applyFont="1" applyFill="1" applyBorder="1" applyAlignment="1" applyProtection="1">
      <alignment horizontal="left"/>
      <protection locked="0"/>
    </xf>
    <xf numFmtId="0" fontId="16" fillId="14" borderId="61" xfId="4" applyFont="1" applyFill="1" applyBorder="1" applyAlignment="1" applyProtection="1">
      <alignment horizontal="left"/>
      <protection locked="0"/>
    </xf>
    <xf numFmtId="0" fontId="16" fillId="14" borderId="37" xfId="4" applyFont="1" applyFill="1" applyBorder="1" applyAlignment="1" applyProtection="1">
      <alignment horizontal="left" vertical="top" wrapText="1"/>
      <protection locked="0"/>
    </xf>
    <xf numFmtId="0" fontId="16" fillId="14" borderId="18" xfId="4" applyFont="1" applyFill="1" applyBorder="1" applyAlignment="1" applyProtection="1">
      <alignment horizontal="left"/>
      <protection locked="0"/>
    </xf>
    <xf numFmtId="1" fontId="16" fillId="0" borderId="18" xfId="3" applyNumberFormat="1" applyFont="1" applyBorder="1" applyAlignment="1" applyProtection="1">
      <alignment horizontal="left"/>
      <protection locked="0"/>
    </xf>
    <xf numFmtId="0" fontId="13" fillId="15" borderId="25" xfId="4" applyFont="1" applyFill="1" applyBorder="1"/>
    <xf numFmtId="0" fontId="13" fillId="15" borderId="24" xfId="4" applyFont="1" applyFill="1" applyBorder="1"/>
    <xf numFmtId="0" fontId="9" fillId="15" borderId="24" xfId="4" applyFont="1" applyFill="1" applyBorder="1"/>
    <xf numFmtId="0" fontId="12" fillId="15" borderId="24" xfId="4" applyFont="1" applyFill="1" applyBorder="1" applyAlignment="1">
      <alignment horizontal="right"/>
    </xf>
    <xf numFmtId="0" fontId="13" fillId="15" borderId="23" xfId="4" applyFont="1" applyFill="1" applyBorder="1"/>
    <xf numFmtId="0" fontId="16" fillId="15" borderId="21" xfId="4" applyFont="1" applyFill="1" applyBorder="1"/>
    <xf numFmtId="0" fontId="20" fillId="15" borderId="22" xfId="4" applyFont="1" applyFill="1" applyBorder="1"/>
    <xf numFmtId="0" fontId="20" fillId="15" borderId="21" xfId="4" applyFont="1" applyFill="1" applyBorder="1"/>
    <xf numFmtId="0" fontId="15" fillId="15" borderId="21" xfId="4" applyFont="1" applyFill="1" applyBorder="1"/>
    <xf numFmtId="0" fontId="15" fillId="15" borderId="20" xfId="4" applyFont="1" applyFill="1" applyBorder="1"/>
    <xf numFmtId="14" fontId="10" fillId="4" borderId="14" xfId="4" applyNumberFormat="1" applyFont="1" applyFill="1" applyBorder="1" applyAlignment="1">
      <alignment horizontal="center"/>
    </xf>
    <xf numFmtId="14" fontId="10" fillId="4" borderId="13" xfId="4" applyNumberFormat="1" applyFont="1" applyFill="1" applyBorder="1" applyAlignment="1">
      <alignment horizontal="center"/>
    </xf>
    <xf numFmtId="14" fontId="10" fillId="4" borderId="59" xfId="4" applyNumberFormat="1" applyFont="1" applyFill="1" applyBorder="1" applyAlignment="1">
      <alignment horizontal="center"/>
    </xf>
    <xf numFmtId="0" fontId="15" fillId="15" borderId="72" xfId="4" applyFont="1" applyFill="1" applyBorder="1" applyAlignment="1">
      <alignment horizontal="left"/>
    </xf>
    <xf numFmtId="0" fontId="15" fillId="15" borderId="111" xfId="4" applyFont="1" applyFill="1" applyBorder="1" applyAlignment="1">
      <alignment horizontal="center"/>
    </xf>
    <xf numFmtId="0" fontId="15" fillId="15" borderId="133" xfId="4" applyFont="1" applyFill="1" applyBorder="1" applyAlignment="1">
      <alignment horizontal="left"/>
    </xf>
    <xf numFmtId="0" fontId="15" fillId="15" borderId="111" xfId="4" applyFont="1" applyFill="1" applyBorder="1" applyAlignment="1">
      <alignment horizontal="left"/>
    </xf>
    <xf numFmtId="0" fontId="10" fillId="4" borderId="14" xfId="4" applyFont="1" applyFill="1" applyBorder="1" applyAlignment="1">
      <alignment horizontal="center"/>
    </xf>
    <xf numFmtId="0" fontId="10" fillId="4" borderId="13" xfId="4" applyFont="1" applyFill="1" applyBorder="1" applyAlignment="1">
      <alignment horizontal="center"/>
    </xf>
    <xf numFmtId="0" fontId="18" fillId="4" borderId="13" xfId="4" applyFont="1" applyFill="1" applyBorder="1"/>
    <xf numFmtId="0" fontId="18" fillId="4" borderId="59" xfId="4" applyFont="1" applyFill="1" applyBorder="1"/>
    <xf numFmtId="0" fontId="34" fillId="15" borderId="72" xfId="4" applyFont="1" applyFill="1" applyBorder="1" applyProtection="1">
      <protection locked="0"/>
    </xf>
    <xf numFmtId="0" fontId="16" fillId="4" borderId="13" xfId="4" applyFont="1" applyFill="1" applyBorder="1" applyProtection="1">
      <protection locked="0"/>
    </xf>
    <xf numFmtId="0" fontId="12" fillId="15" borderId="111" xfId="4" applyFont="1" applyFill="1" applyBorder="1" applyAlignment="1" applyProtection="1">
      <alignment horizontal="right"/>
      <protection locked="0"/>
    </xf>
    <xf numFmtId="0" fontId="34" fillId="15" borderId="72" xfId="4" applyFont="1" applyFill="1" applyBorder="1"/>
    <xf numFmtId="0" fontId="34" fillId="15" borderId="133" xfId="4" applyFont="1" applyFill="1" applyBorder="1"/>
    <xf numFmtId="164" fontId="34" fillId="15" borderId="133" xfId="4" applyNumberFormat="1" applyFont="1" applyFill="1" applyBorder="1"/>
    <xf numFmtId="164" fontId="34" fillId="15" borderId="133" xfId="4" applyNumberFormat="1" applyFont="1" applyFill="1" applyBorder="1" applyAlignment="1">
      <alignment horizontal="right"/>
    </xf>
    <xf numFmtId="164" fontId="34" fillId="15" borderId="111" xfId="4" applyNumberFormat="1" applyFont="1" applyFill="1" applyBorder="1"/>
    <xf numFmtId="0" fontId="10" fillId="15" borderId="24" xfId="4" applyFont="1" applyFill="1" applyBorder="1" applyProtection="1">
      <protection locked="0"/>
    </xf>
    <xf numFmtId="0" fontId="10" fillId="4" borderId="99" xfId="4" applyFont="1" applyFill="1" applyBorder="1" applyAlignment="1" applyProtection="1">
      <alignment horizontal="right"/>
      <protection locked="0"/>
    </xf>
    <xf numFmtId="0" fontId="10" fillId="4" borderId="110" xfId="4" applyFont="1" applyFill="1" applyBorder="1" applyAlignment="1" applyProtection="1">
      <alignment horizontal="left"/>
      <protection locked="0"/>
    </xf>
    <xf numFmtId="0" fontId="10" fillId="15" borderId="23" xfId="4" applyFont="1" applyFill="1" applyBorder="1" applyProtection="1">
      <protection locked="0"/>
    </xf>
    <xf numFmtId="0" fontId="10" fillId="15" borderId="22" xfId="4" applyFont="1" applyFill="1" applyBorder="1" applyProtection="1">
      <protection locked="0"/>
    </xf>
    <xf numFmtId="0" fontId="10" fillId="15" borderId="21" xfId="4" applyFont="1" applyFill="1" applyBorder="1" applyProtection="1">
      <protection locked="0"/>
    </xf>
    <xf numFmtId="0" fontId="10" fillId="15" borderId="20" xfId="4" applyFont="1" applyFill="1" applyBorder="1" applyProtection="1">
      <protection locked="0"/>
    </xf>
    <xf numFmtId="0" fontId="14" fillId="4" borderId="8" xfId="4" applyFont="1" applyFill="1" applyBorder="1" applyProtection="1">
      <protection locked="0"/>
    </xf>
    <xf numFmtId="0" fontId="36" fillId="4" borderId="0" xfId="4" applyFont="1" applyFill="1" applyProtection="1">
      <protection locked="0"/>
    </xf>
    <xf numFmtId="168" fontId="10" fillId="0" borderId="13" xfId="4" applyNumberFormat="1" applyFont="1" applyBorder="1" applyProtection="1">
      <protection locked="0"/>
    </xf>
    <xf numFmtId="0" fontId="10" fillId="4" borderId="12" xfId="4" applyFont="1" applyFill="1" applyBorder="1" applyProtection="1">
      <protection locked="0"/>
    </xf>
    <xf numFmtId="0" fontId="10" fillId="4" borderId="63" xfId="4" applyFont="1" applyFill="1" applyBorder="1" applyProtection="1">
      <protection locked="0"/>
    </xf>
    <xf numFmtId="0" fontId="47" fillId="14" borderId="132" xfId="4" applyFont="1" applyFill="1" applyBorder="1" applyProtection="1">
      <protection locked="0"/>
    </xf>
    <xf numFmtId="0" fontId="47" fillId="14" borderId="39" xfId="4" applyFont="1" applyFill="1" applyBorder="1" applyProtection="1">
      <protection locked="0"/>
    </xf>
    <xf numFmtId="0" fontId="47" fillId="14" borderId="37" xfId="4" applyFont="1" applyFill="1" applyBorder="1" applyAlignment="1" applyProtection="1">
      <alignment horizontal="right"/>
      <protection locked="0"/>
    </xf>
    <xf numFmtId="0" fontId="10" fillId="15" borderId="133" xfId="4" applyFont="1" applyFill="1" applyBorder="1" applyProtection="1">
      <protection locked="0"/>
    </xf>
    <xf numFmtId="0" fontId="43" fillId="15" borderId="111" xfId="4" applyFont="1" applyFill="1" applyBorder="1" applyAlignment="1" applyProtection="1">
      <alignment horizontal="right"/>
      <protection locked="0"/>
    </xf>
    <xf numFmtId="0" fontId="34" fillId="15" borderId="82" xfId="4" applyFont="1" applyFill="1" applyBorder="1" applyProtection="1">
      <protection locked="0"/>
    </xf>
    <xf numFmtId="0" fontId="10" fillId="15" borderId="49" xfId="4" applyFont="1" applyFill="1" applyBorder="1" applyProtection="1">
      <protection locked="0"/>
    </xf>
    <xf numFmtId="0" fontId="10" fillId="15" borderId="48" xfId="4" applyFont="1" applyFill="1" applyBorder="1" applyProtection="1">
      <protection locked="0"/>
    </xf>
    <xf numFmtId="0" fontId="44" fillId="15" borderId="50" xfId="4" applyFont="1" applyFill="1" applyBorder="1" applyProtection="1">
      <protection locked="0"/>
    </xf>
    <xf numFmtId="0" fontId="44" fillId="15" borderId="72" xfId="4" applyFont="1" applyFill="1" applyBorder="1" applyProtection="1">
      <protection locked="0"/>
    </xf>
    <xf numFmtId="0" fontId="34" fillId="15" borderId="133" xfId="4" applyFont="1" applyFill="1" applyBorder="1" applyProtection="1">
      <protection locked="0"/>
    </xf>
    <xf numFmtId="0" fontId="34" fillId="15" borderId="111" xfId="4" applyFont="1" applyFill="1" applyBorder="1" applyProtection="1">
      <protection locked="0"/>
    </xf>
    <xf numFmtId="0" fontId="43" fillId="15" borderId="133" xfId="4" applyFont="1" applyFill="1" applyBorder="1" applyAlignment="1" applyProtection="1">
      <alignment horizontal="right"/>
      <protection locked="0"/>
    </xf>
    <xf numFmtId="3" fontId="10" fillId="8" borderId="134" xfId="4" applyNumberFormat="1" applyFont="1" applyFill="1" applyBorder="1" applyProtection="1">
      <protection locked="0"/>
    </xf>
    <xf numFmtId="9" fontId="47" fillId="14" borderId="13" xfId="4" applyNumberFormat="1" applyFont="1" applyFill="1" applyBorder="1" applyAlignment="1" applyProtection="1">
      <alignment wrapText="1"/>
      <protection locked="0"/>
    </xf>
    <xf numFmtId="165" fontId="10" fillId="4" borderId="63" xfId="4" applyNumberFormat="1" applyFont="1" applyFill="1" applyBorder="1" applyAlignment="1" applyProtection="1">
      <alignment horizontal="right"/>
      <protection locked="0"/>
    </xf>
    <xf numFmtId="0" fontId="10" fillId="4" borderId="28" xfId="4" applyFont="1" applyFill="1" applyBorder="1" applyProtection="1">
      <protection locked="0"/>
    </xf>
    <xf numFmtId="3" fontId="34" fillId="5" borderId="82" xfId="4" applyNumberFormat="1" applyFont="1" applyFill="1" applyBorder="1" applyProtection="1">
      <protection locked="0"/>
    </xf>
    <xf numFmtId="0" fontId="10" fillId="4" borderId="28" xfId="4" applyFont="1" applyFill="1" applyBorder="1" applyAlignment="1" applyProtection="1">
      <alignment horizontal="center" wrapText="1"/>
      <protection locked="0"/>
    </xf>
    <xf numFmtId="0" fontId="9" fillId="6" borderId="53" xfId="4" applyFont="1" applyFill="1" applyBorder="1" applyAlignment="1" applyProtection="1">
      <alignment horizontal="left"/>
      <protection locked="0"/>
    </xf>
    <xf numFmtId="0" fontId="35" fillId="11" borderId="6" xfId="4" applyFont="1" applyFill="1" applyBorder="1" applyAlignment="1" applyProtection="1">
      <alignment horizontal="right"/>
      <protection locked="0"/>
    </xf>
    <xf numFmtId="0" fontId="10" fillId="11" borderId="3" xfId="4" applyFont="1" applyFill="1" applyBorder="1" applyAlignment="1" applyProtection="1">
      <alignment horizontal="right"/>
      <protection locked="0"/>
    </xf>
    <xf numFmtId="3" fontId="10" fillId="11" borderId="135" xfId="4" applyNumberFormat="1" applyFont="1" applyFill="1" applyBorder="1" applyProtection="1">
      <protection locked="0"/>
    </xf>
    <xf numFmtId="0" fontId="34" fillId="11" borderId="5" xfId="4" applyFont="1" applyFill="1" applyBorder="1" applyProtection="1">
      <protection locked="0"/>
    </xf>
    <xf numFmtId="0" fontId="10" fillId="11" borderId="5" xfId="4" applyFont="1" applyFill="1" applyBorder="1" applyAlignment="1" applyProtection="1">
      <alignment horizontal="left"/>
      <protection locked="0"/>
    </xf>
    <xf numFmtId="3" fontId="10" fillId="11" borderId="2" xfId="4" applyNumberFormat="1" applyFont="1" applyFill="1" applyBorder="1" applyProtection="1">
      <protection locked="0"/>
    </xf>
    <xf numFmtId="0" fontId="10" fillId="11" borderId="9" xfId="4" applyFont="1" applyFill="1" applyBorder="1" applyProtection="1">
      <protection locked="0"/>
    </xf>
    <xf numFmtId="0" fontId="10" fillId="11" borderId="32" xfId="4" applyFont="1" applyFill="1" applyBorder="1" applyProtection="1">
      <protection locked="0"/>
    </xf>
    <xf numFmtId="0" fontId="10" fillId="11" borderId="13" xfId="4" applyFont="1" applyFill="1" applyBorder="1" applyProtection="1">
      <protection locked="0"/>
    </xf>
    <xf numFmtId="0" fontId="10" fillId="11" borderId="12" xfId="4" applyFont="1" applyFill="1" applyBorder="1" applyAlignment="1" applyProtection="1">
      <alignment horizontal="left"/>
      <protection locked="0"/>
    </xf>
    <xf numFmtId="0" fontId="10" fillId="12" borderId="96" xfId="4" applyFont="1" applyFill="1" applyBorder="1" applyProtection="1">
      <protection locked="0"/>
    </xf>
    <xf numFmtId="0" fontId="10" fillId="12" borderId="6" xfId="4" applyFont="1" applyFill="1" applyBorder="1" applyProtection="1">
      <protection locked="0"/>
    </xf>
    <xf numFmtId="3" fontId="10" fillId="12" borderId="3" xfId="4" applyNumberFormat="1" applyFont="1" applyFill="1" applyBorder="1" applyProtection="1">
      <protection locked="0"/>
    </xf>
    <xf numFmtId="0" fontId="10" fillId="12" borderId="78" xfId="4" applyFont="1" applyFill="1" applyBorder="1" applyAlignment="1" applyProtection="1">
      <alignment horizontal="right"/>
      <protection locked="0"/>
    </xf>
    <xf numFmtId="0" fontId="10" fillId="12" borderId="5" xfId="4" applyFont="1" applyFill="1" applyBorder="1" applyAlignment="1" applyProtection="1">
      <alignment horizontal="right"/>
      <protection locked="0"/>
    </xf>
    <xf numFmtId="0" fontId="9" fillId="2" borderId="0" xfId="4" applyFont="1" applyFill="1" applyAlignment="1" applyProtection="1">
      <alignment horizontal="right"/>
      <protection locked="0"/>
    </xf>
    <xf numFmtId="3" fontId="9" fillId="2" borderId="0" xfId="4" applyNumberFormat="1" applyFont="1" applyFill="1" applyProtection="1">
      <protection locked="0"/>
    </xf>
    <xf numFmtId="3" fontId="9" fillId="2" borderId="0" xfId="4" applyNumberFormat="1" applyFont="1" applyFill="1" applyAlignment="1">
      <alignment horizontal="right"/>
    </xf>
    <xf numFmtId="3" fontId="9" fillId="2" borderId="0" xfId="4" applyNumberFormat="1" applyFont="1" applyFill="1"/>
    <xf numFmtId="3" fontId="9" fillId="0" borderId="0" xfId="4" applyNumberFormat="1" applyFont="1" applyAlignment="1">
      <alignment horizontal="right"/>
    </xf>
    <xf numFmtId="3" fontId="9" fillId="0" borderId="137" xfId="4" applyNumberFormat="1" applyFont="1" applyBorder="1"/>
    <xf numFmtId="4" fontId="9" fillId="0" borderId="138" xfId="4" applyNumberFormat="1" applyFont="1" applyBorder="1"/>
    <xf numFmtId="0" fontId="9" fillId="2" borderId="0" xfId="4" applyFont="1" applyFill="1" applyAlignment="1">
      <alignment horizontal="right" vertical="center"/>
    </xf>
    <xf numFmtId="0" fontId="42" fillId="0" borderId="0" xfId="4" applyFont="1" applyAlignment="1">
      <alignment vertical="center"/>
    </xf>
    <xf numFmtId="3" fontId="42" fillId="0" borderId="0" xfId="4" applyNumberFormat="1" applyFont="1" applyAlignment="1">
      <alignment vertical="center"/>
    </xf>
    <xf numFmtId="0" fontId="13" fillId="15" borderId="72" xfId="4" applyFont="1" applyFill="1" applyBorder="1" applyAlignment="1" applyProtection="1">
      <alignment horizontal="center" vertical="center"/>
      <protection locked="0"/>
    </xf>
    <xf numFmtId="0" fontId="42" fillId="0" borderId="0" xfId="4" applyFont="1" applyAlignment="1" applyProtection="1">
      <alignment horizontal="right"/>
      <protection locked="0"/>
    </xf>
    <xf numFmtId="0" fontId="13" fillId="15" borderId="25" xfId="4" applyFont="1" applyFill="1" applyBorder="1" applyAlignment="1" applyProtection="1">
      <alignment vertical="center"/>
      <protection locked="0"/>
    </xf>
    <xf numFmtId="0" fontId="41" fillId="4" borderId="6" xfId="4" applyFont="1" applyFill="1" applyBorder="1" applyProtection="1">
      <protection locked="0"/>
    </xf>
    <xf numFmtId="0" fontId="41" fillId="4" borderId="13" xfId="4" applyFont="1" applyFill="1" applyBorder="1" applyProtection="1">
      <protection locked="0"/>
    </xf>
    <xf numFmtId="0" fontId="41" fillId="4" borderId="13" xfId="4" applyFont="1" applyFill="1" applyBorder="1" applyAlignment="1" applyProtection="1">
      <alignment horizontal="center"/>
      <protection locked="0"/>
    </xf>
    <xf numFmtId="0" fontId="41" fillId="4" borderId="13" xfId="4" applyFont="1" applyFill="1" applyBorder="1" applyAlignment="1" applyProtection="1">
      <alignment horizontal="center" wrapText="1"/>
      <protection locked="0"/>
    </xf>
    <xf numFmtId="0" fontId="41" fillId="4" borderId="12" xfId="4" applyFont="1" applyFill="1" applyBorder="1" applyAlignment="1" applyProtection="1">
      <alignment horizontal="center"/>
      <protection locked="0"/>
    </xf>
    <xf numFmtId="0" fontId="41" fillId="4" borderId="7" xfId="4" applyFont="1" applyFill="1" applyBorder="1" applyProtection="1">
      <protection locked="0"/>
    </xf>
    <xf numFmtId="0" fontId="41" fillId="4" borderId="6" xfId="4" applyFont="1" applyFill="1" applyBorder="1" applyAlignment="1" applyProtection="1">
      <alignment horizontal="center"/>
      <protection locked="0"/>
    </xf>
    <xf numFmtId="0" fontId="41" fillId="4" borderId="9" xfId="4" applyFont="1" applyFill="1" applyBorder="1" applyProtection="1">
      <protection locked="0"/>
    </xf>
    <xf numFmtId="0" fontId="41" fillId="4" borderId="5" xfId="4" quotePrefix="1" applyFont="1" applyFill="1" applyBorder="1" applyProtection="1">
      <protection locked="0"/>
    </xf>
    <xf numFmtId="0" fontId="41" fillId="4" borderId="7" xfId="4" applyFont="1" applyFill="1" applyBorder="1" applyAlignment="1" applyProtection="1">
      <alignment horizontal="right"/>
      <protection locked="0"/>
    </xf>
    <xf numFmtId="0" fontId="41" fillId="4" borderId="6" xfId="4" applyFont="1" applyFill="1" applyBorder="1" applyAlignment="1" applyProtection="1">
      <alignment horizontal="left"/>
      <protection locked="0"/>
    </xf>
    <xf numFmtId="1" fontId="41" fillId="0" borderId="6" xfId="4" applyNumberFormat="1" applyFont="1" applyBorder="1" applyProtection="1">
      <protection locked="0"/>
    </xf>
    <xf numFmtId="0" fontId="41" fillId="4" borderId="9" xfId="4" applyFont="1" applyFill="1" applyBorder="1" applyAlignment="1" applyProtection="1">
      <alignment horizontal="left"/>
      <protection locked="0"/>
    </xf>
    <xf numFmtId="0" fontId="41" fillId="0" borderId="6" xfId="4" applyFont="1" applyBorder="1" applyProtection="1">
      <protection locked="0"/>
    </xf>
    <xf numFmtId="4" fontId="41" fillId="0" borderId="6" xfId="4" applyNumberFormat="1" applyFont="1" applyBorder="1" applyProtection="1">
      <protection locked="0"/>
    </xf>
    <xf numFmtId="3" fontId="41" fillId="0" borderId="6" xfId="4" applyNumberFormat="1" applyFont="1" applyBorder="1" applyProtection="1">
      <protection locked="0"/>
    </xf>
    <xf numFmtId="3" fontId="41" fillId="5" borderId="6" xfId="4" applyNumberFormat="1" applyFont="1" applyFill="1" applyBorder="1" applyProtection="1">
      <protection locked="0"/>
    </xf>
    <xf numFmtId="3" fontId="41" fillId="8" borderId="5" xfId="4" applyNumberFormat="1" applyFont="1" applyFill="1" applyBorder="1" applyProtection="1">
      <protection locked="0"/>
    </xf>
    <xf numFmtId="3" fontId="41" fillId="8" borderId="32" xfId="4" applyNumberFormat="1" applyFont="1" applyFill="1" applyBorder="1" applyProtection="1">
      <protection locked="0"/>
    </xf>
    <xf numFmtId="0" fontId="41" fillId="4" borderId="14" xfId="4" applyFont="1" applyFill="1" applyBorder="1" applyAlignment="1" applyProtection="1">
      <alignment horizontal="right"/>
      <protection locked="0"/>
    </xf>
    <xf numFmtId="0" fontId="41" fillId="4" borderId="0" xfId="4" applyFont="1" applyFill="1" applyAlignment="1" applyProtection="1">
      <alignment horizontal="right"/>
      <protection locked="0"/>
    </xf>
    <xf numFmtId="1" fontId="41" fillId="4" borderId="6" xfId="4" applyNumberFormat="1" applyFont="1" applyFill="1" applyBorder="1" applyProtection="1">
      <protection locked="0"/>
    </xf>
    <xf numFmtId="0" fontId="41" fillId="4" borderId="0" xfId="4" applyFont="1" applyFill="1" applyProtection="1">
      <protection locked="0"/>
    </xf>
    <xf numFmtId="0" fontId="41" fillId="4" borderId="53" xfId="4" applyFont="1" applyFill="1" applyBorder="1" applyAlignment="1" applyProtection="1">
      <alignment horizontal="right"/>
      <protection locked="0"/>
    </xf>
    <xf numFmtId="3" fontId="41" fillId="5" borderId="40" xfId="4" applyNumberFormat="1" applyFont="1" applyFill="1" applyBorder="1" applyProtection="1">
      <protection locked="0"/>
    </xf>
    <xf numFmtId="3" fontId="41" fillId="8" borderId="135" xfId="4" applyNumberFormat="1" applyFont="1" applyFill="1" applyBorder="1" applyProtection="1">
      <protection locked="0"/>
    </xf>
    <xf numFmtId="0" fontId="41" fillId="4" borderId="11" xfId="4" applyFont="1" applyFill="1" applyBorder="1" applyProtection="1">
      <protection locked="0"/>
    </xf>
    <xf numFmtId="0" fontId="41" fillId="4" borderId="1" xfId="4" applyFont="1" applyFill="1" applyBorder="1" applyProtection="1">
      <protection locked="0"/>
    </xf>
    <xf numFmtId="0" fontId="41" fillId="4" borderId="10" xfId="4" applyFont="1" applyFill="1" applyBorder="1" applyProtection="1">
      <protection locked="0"/>
    </xf>
    <xf numFmtId="0" fontId="41" fillId="4" borderId="53" xfId="4" applyFont="1" applyFill="1" applyBorder="1" applyProtection="1">
      <protection locked="0"/>
    </xf>
    <xf numFmtId="0" fontId="41" fillId="4" borderId="18" xfId="4" applyFont="1" applyFill="1" applyBorder="1" applyProtection="1">
      <protection locked="0"/>
    </xf>
    <xf numFmtId="0" fontId="41" fillId="4" borderId="9" xfId="4" applyFont="1" applyFill="1" applyBorder="1" applyAlignment="1" applyProtection="1">
      <alignment horizontal="center" wrapText="1"/>
      <protection locked="0"/>
    </xf>
    <xf numFmtId="0" fontId="41" fillId="4" borderId="5" xfId="4" applyFont="1" applyFill="1" applyBorder="1" applyAlignment="1" applyProtection="1">
      <alignment horizontal="center"/>
      <protection locked="0"/>
    </xf>
    <xf numFmtId="0" fontId="41" fillId="4" borderId="94" xfId="4" applyFont="1" applyFill="1" applyBorder="1" applyAlignment="1" applyProtection="1">
      <alignment horizontal="right"/>
      <protection locked="0"/>
    </xf>
    <xf numFmtId="0" fontId="41" fillId="4" borderId="6" xfId="4" applyFont="1" applyFill="1" applyBorder="1" applyAlignment="1" applyProtection="1">
      <alignment horizontal="right"/>
      <protection locked="0"/>
    </xf>
    <xf numFmtId="0" fontId="41" fillId="0" borderId="62" xfId="4" applyFont="1" applyBorder="1" applyProtection="1">
      <protection locked="0"/>
    </xf>
    <xf numFmtId="3" fontId="41" fillId="4" borderId="5" xfId="4" applyNumberFormat="1" applyFont="1" applyFill="1" applyBorder="1" applyProtection="1">
      <protection locked="0"/>
    </xf>
    <xf numFmtId="0" fontId="41" fillId="4" borderId="32" xfId="4" quotePrefix="1" applyFont="1" applyFill="1" applyBorder="1" applyProtection="1">
      <protection locked="0"/>
    </xf>
    <xf numFmtId="0" fontId="41" fillId="4" borderId="4" xfId="4" applyFont="1" applyFill="1" applyBorder="1" applyAlignment="1" applyProtection="1">
      <alignment horizontal="right"/>
      <protection locked="0"/>
    </xf>
    <xf numFmtId="0" fontId="41" fillId="4" borderId="3" xfId="4" applyFont="1" applyFill="1" applyBorder="1" applyAlignment="1" applyProtection="1">
      <alignment horizontal="right"/>
      <protection locked="0"/>
    </xf>
    <xf numFmtId="0" fontId="41" fillId="4" borderId="3" xfId="4" applyFont="1" applyFill="1" applyBorder="1" applyProtection="1">
      <protection locked="0"/>
    </xf>
    <xf numFmtId="3" fontId="41" fillId="5" borderId="109" xfId="4" applyNumberFormat="1" applyFont="1" applyFill="1" applyBorder="1" applyProtection="1">
      <protection locked="0"/>
    </xf>
    <xf numFmtId="3" fontId="41" fillId="8" borderId="74" xfId="4" applyNumberFormat="1" applyFont="1" applyFill="1" applyBorder="1" applyProtection="1">
      <protection locked="0"/>
    </xf>
    <xf numFmtId="0" fontId="13" fillId="15" borderId="133" xfId="4" applyFont="1" applyFill="1" applyBorder="1" applyAlignment="1" applyProtection="1">
      <alignment vertical="center"/>
      <protection locked="0"/>
    </xf>
    <xf numFmtId="0" fontId="9" fillId="15" borderId="72" xfId="4" applyFont="1" applyFill="1" applyBorder="1" applyProtection="1">
      <protection locked="0"/>
    </xf>
    <xf numFmtId="0" fontId="10" fillId="4" borderId="53" xfId="4" applyFont="1" applyFill="1" applyBorder="1" applyAlignment="1" applyProtection="1">
      <alignment horizontal="center"/>
      <protection locked="0"/>
    </xf>
    <xf numFmtId="0" fontId="34" fillId="15" borderId="50" xfId="4" applyFont="1" applyFill="1" applyBorder="1" applyProtection="1">
      <protection locked="0"/>
    </xf>
    <xf numFmtId="0" fontId="17" fillId="0" borderId="36" xfId="4" applyBorder="1"/>
    <xf numFmtId="0" fontId="17" fillId="0" borderId="28" xfId="4" applyBorder="1"/>
    <xf numFmtId="0" fontId="10" fillId="13" borderId="53" xfId="4" applyFont="1" applyFill="1" applyBorder="1" applyAlignment="1" applyProtection="1">
      <alignment wrapText="1"/>
      <protection locked="0"/>
    </xf>
    <xf numFmtId="0" fontId="10" fillId="4" borderId="95" xfId="4" applyFont="1" applyFill="1" applyBorder="1" applyAlignment="1" applyProtection="1">
      <alignment horizontal="left"/>
      <protection locked="0"/>
    </xf>
    <xf numFmtId="0" fontId="10" fillId="4" borderId="36" xfId="4" applyFont="1" applyFill="1" applyBorder="1" applyAlignment="1" applyProtection="1">
      <alignment horizontal="right"/>
      <protection locked="0"/>
    </xf>
    <xf numFmtId="0" fontId="10" fillId="4" borderId="55" xfId="4" applyFont="1" applyFill="1" applyBorder="1" applyAlignment="1" applyProtection="1">
      <alignment horizontal="right"/>
      <protection locked="0"/>
    </xf>
    <xf numFmtId="4" fontId="10" fillId="5" borderId="119" xfId="4" applyNumberFormat="1" applyFont="1" applyFill="1" applyBorder="1" applyProtection="1">
      <protection locked="0"/>
    </xf>
    <xf numFmtId="0" fontId="34" fillId="4" borderId="95" xfId="4" applyFont="1" applyFill="1" applyBorder="1" applyAlignment="1" applyProtection="1">
      <alignment horizontal="center"/>
      <protection locked="0"/>
    </xf>
    <xf numFmtId="0" fontId="10" fillId="4" borderId="53" xfId="4" quotePrefix="1" applyFont="1" applyFill="1" applyBorder="1" applyProtection="1">
      <protection locked="0"/>
    </xf>
    <xf numFmtId="0" fontId="10" fillId="5" borderId="53" xfId="4" quotePrefix="1" applyFont="1" applyFill="1" applyBorder="1" applyProtection="1">
      <protection locked="0"/>
    </xf>
    <xf numFmtId="168" fontId="10" fillId="4" borderId="55" xfId="3" applyNumberFormat="1" applyFont="1" applyFill="1" applyBorder="1" applyProtection="1">
      <protection locked="0"/>
    </xf>
    <xf numFmtId="0" fontId="10" fillId="4" borderId="60" xfId="4" quotePrefix="1" applyFont="1" applyFill="1" applyBorder="1" applyProtection="1">
      <protection locked="0"/>
    </xf>
    <xf numFmtId="4" fontId="10" fillId="4" borderId="53" xfId="3" applyNumberFormat="1" applyFont="1" applyFill="1" applyBorder="1" applyProtection="1">
      <protection locked="0"/>
    </xf>
    <xf numFmtId="3" fontId="10" fillId="8" borderId="83" xfId="4" applyNumberFormat="1" applyFont="1" applyFill="1" applyBorder="1" applyProtection="1">
      <protection locked="0"/>
    </xf>
    <xf numFmtId="0" fontId="34" fillId="11" borderId="78" xfId="4" applyFont="1" applyFill="1" applyBorder="1" applyProtection="1">
      <protection locked="0"/>
    </xf>
    <xf numFmtId="0" fontId="10" fillId="11" borderId="5" xfId="4" applyFont="1" applyFill="1" applyBorder="1" applyAlignment="1" applyProtection="1">
      <alignment horizontal="center"/>
      <protection locked="0"/>
    </xf>
    <xf numFmtId="3" fontId="10" fillId="11" borderId="5" xfId="4" applyNumberFormat="1" applyFont="1" applyFill="1" applyBorder="1" applyProtection="1">
      <protection locked="0"/>
    </xf>
    <xf numFmtId="3" fontId="10" fillId="11" borderId="5" xfId="4" applyNumberFormat="1" applyFont="1" applyFill="1" applyBorder="1" applyAlignment="1" applyProtection="1">
      <alignment horizontal="right"/>
      <protection locked="0"/>
    </xf>
    <xf numFmtId="0" fontId="10" fillId="11" borderId="5" xfId="4" applyFont="1" applyFill="1" applyBorder="1" applyAlignment="1" applyProtection="1">
      <alignment horizontal="right"/>
      <protection locked="0"/>
    </xf>
    <xf numFmtId="3" fontId="10" fillId="11" borderId="2" xfId="4" applyNumberFormat="1" applyFont="1" applyFill="1" applyBorder="1" applyAlignment="1" applyProtection="1">
      <alignment horizontal="right"/>
      <protection locked="0"/>
    </xf>
    <xf numFmtId="0" fontId="34" fillId="4" borderId="53" xfId="4" applyFont="1" applyFill="1" applyBorder="1" applyAlignment="1" applyProtection="1">
      <alignment horizontal="left"/>
      <protection locked="0"/>
    </xf>
    <xf numFmtId="0" fontId="16" fillId="13" borderId="2" xfId="4" applyFont="1" applyFill="1" applyBorder="1" applyProtection="1">
      <protection locked="0"/>
    </xf>
    <xf numFmtId="3" fontId="10" fillId="11" borderId="28" xfId="4" applyNumberFormat="1" applyFont="1" applyFill="1" applyBorder="1" applyAlignment="1" applyProtection="1">
      <alignment horizontal="right"/>
      <protection locked="0"/>
    </xf>
    <xf numFmtId="3" fontId="10" fillId="11" borderId="28" xfId="4" applyNumberFormat="1" applyFont="1" applyFill="1" applyBorder="1" applyProtection="1">
      <protection locked="0"/>
    </xf>
    <xf numFmtId="0" fontId="10" fillId="4" borderId="112" xfId="4" applyFont="1" applyFill="1" applyBorder="1" applyAlignment="1" applyProtection="1">
      <alignment horizontal="right"/>
      <protection locked="0"/>
    </xf>
    <xf numFmtId="0" fontId="10" fillId="4" borderId="116" xfId="4" applyFont="1" applyFill="1" applyBorder="1" applyProtection="1">
      <protection locked="0"/>
    </xf>
    <xf numFmtId="0" fontId="10" fillId="0" borderId="13" xfId="4" applyFont="1" applyBorder="1" applyAlignment="1" applyProtection="1">
      <alignment wrapText="1"/>
      <protection locked="0"/>
    </xf>
    <xf numFmtId="0" fontId="34" fillId="4" borderId="3" xfId="4" applyFont="1" applyFill="1" applyBorder="1" applyProtection="1">
      <protection locked="0"/>
    </xf>
    <xf numFmtId="0" fontId="10" fillId="4" borderId="3" xfId="4" applyFont="1" applyFill="1" applyBorder="1" applyAlignment="1" applyProtection="1">
      <alignment horizontal="center" wrapText="1"/>
      <protection locked="0"/>
    </xf>
    <xf numFmtId="0" fontId="10" fillId="4" borderId="3" xfId="4" applyFont="1" applyFill="1" applyBorder="1" applyAlignment="1" applyProtection="1">
      <alignment horizontal="center"/>
      <protection locked="0"/>
    </xf>
    <xf numFmtId="0" fontId="10" fillId="4" borderId="13" xfId="4" applyFont="1" applyFill="1" applyBorder="1" applyAlignment="1" applyProtection="1">
      <alignment horizontal="left"/>
      <protection locked="0"/>
    </xf>
    <xf numFmtId="16" fontId="10" fillId="4" borderId="13" xfId="4" applyNumberFormat="1" applyFont="1" applyFill="1" applyBorder="1" applyAlignment="1" applyProtection="1">
      <alignment horizontal="right"/>
      <protection locked="0"/>
    </xf>
    <xf numFmtId="3" fontId="10" fillId="5" borderId="13" xfId="4" applyNumberFormat="1" applyFont="1" applyFill="1" applyBorder="1" applyAlignment="1" applyProtection="1">
      <alignment wrapText="1"/>
      <protection locked="0"/>
    </xf>
    <xf numFmtId="0" fontId="10" fillId="5" borderId="13" xfId="4" applyFont="1" applyFill="1" applyBorder="1" applyAlignment="1" applyProtection="1">
      <alignment wrapText="1"/>
      <protection locked="0"/>
    </xf>
    <xf numFmtId="3" fontId="10" fillId="8" borderId="141" xfId="4" applyNumberFormat="1" applyFont="1" applyFill="1" applyBorder="1" applyProtection="1">
      <protection locked="0"/>
    </xf>
    <xf numFmtId="3" fontId="10" fillId="5" borderId="142" xfId="4" applyNumberFormat="1" applyFont="1" applyFill="1" applyBorder="1" applyProtection="1">
      <protection locked="0"/>
    </xf>
    <xf numFmtId="3" fontId="10" fillId="5" borderId="143" xfId="4" applyNumberFormat="1" applyFont="1" applyFill="1" applyBorder="1" applyProtection="1">
      <protection locked="0"/>
    </xf>
    <xf numFmtId="3" fontId="10" fillId="5" borderId="144" xfId="4" applyNumberFormat="1" applyFont="1" applyFill="1" applyBorder="1" applyProtection="1">
      <protection locked="0"/>
    </xf>
    <xf numFmtId="3" fontId="34" fillId="5" borderId="50" xfId="4" applyNumberFormat="1" applyFont="1" applyFill="1" applyBorder="1" applyProtection="1">
      <protection locked="0"/>
    </xf>
    <xf numFmtId="3" fontId="34" fillId="5" borderId="48" xfId="4" applyNumberFormat="1" applyFont="1" applyFill="1" applyBorder="1" applyProtection="1">
      <protection locked="0"/>
    </xf>
    <xf numFmtId="3" fontId="10" fillId="8" borderId="142" xfId="4" applyNumberFormat="1" applyFont="1" applyFill="1" applyBorder="1" applyProtection="1">
      <protection locked="0"/>
    </xf>
    <xf numFmtId="3" fontId="10" fillId="8" borderId="143" xfId="4" applyNumberFormat="1" applyFont="1" applyFill="1" applyBorder="1" applyProtection="1">
      <protection locked="0"/>
    </xf>
    <xf numFmtId="3" fontId="10" fillId="8" borderId="144" xfId="4" applyNumberFormat="1" applyFont="1" applyFill="1" applyBorder="1" applyProtection="1">
      <protection locked="0"/>
    </xf>
    <xf numFmtId="0" fontId="44" fillId="15" borderId="83" xfId="4" applyFont="1" applyFill="1" applyBorder="1" applyProtection="1">
      <protection locked="0"/>
    </xf>
    <xf numFmtId="0" fontId="10" fillId="4" borderId="27" xfId="4" applyFont="1" applyFill="1" applyBorder="1" applyAlignment="1" applyProtection="1">
      <alignment horizontal="center" wrapText="1"/>
      <protection locked="0"/>
    </xf>
    <xf numFmtId="9" fontId="47" fillId="14" borderId="37" xfId="4" applyNumberFormat="1" applyFont="1" applyFill="1" applyBorder="1" applyAlignment="1" applyProtection="1">
      <alignment wrapText="1"/>
      <protection locked="0"/>
    </xf>
    <xf numFmtId="0" fontId="17" fillId="4" borderId="0" xfId="4" applyFill="1" applyProtection="1">
      <protection locked="0"/>
    </xf>
    <xf numFmtId="1" fontId="16" fillId="5" borderId="18" xfId="4" applyNumberFormat="1" applyFont="1" applyFill="1" applyBorder="1" applyProtection="1">
      <protection locked="0"/>
    </xf>
    <xf numFmtId="2" fontId="10" fillId="0" borderId="0" xfId="4" applyNumberFormat="1" applyFont="1"/>
    <xf numFmtId="10" fontId="9" fillId="0" borderId="0" xfId="4" applyNumberFormat="1" applyFont="1"/>
    <xf numFmtId="0" fontId="45" fillId="0" borderId="0" xfId="4" applyFont="1"/>
    <xf numFmtId="0" fontId="45" fillId="0" borderId="0" xfId="4" applyFont="1" applyProtection="1">
      <protection locked="0"/>
    </xf>
    <xf numFmtId="0" fontId="45" fillId="0" borderId="0" xfId="4" applyFont="1" applyAlignment="1" applyProtection="1">
      <alignment horizontal="right"/>
      <protection locked="0"/>
    </xf>
    <xf numFmtId="3" fontId="10" fillId="8" borderId="172" xfId="4" applyNumberFormat="1" applyFont="1" applyFill="1" applyBorder="1" applyProtection="1">
      <protection locked="0"/>
    </xf>
    <xf numFmtId="3" fontId="10" fillId="8" borderId="173" xfId="4" applyNumberFormat="1" applyFont="1" applyFill="1" applyBorder="1" applyProtection="1">
      <protection locked="0"/>
    </xf>
    <xf numFmtId="0" fontId="10" fillId="15" borderId="155" xfId="4" applyFont="1" applyFill="1" applyBorder="1" applyProtection="1">
      <protection locked="0"/>
    </xf>
    <xf numFmtId="0" fontId="45" fillId="0" borderId="127" xfId="4" applyFont="1" applyBorder="1" applyAlignment="1" applyProtection="1">
      <alignment horizontal="center"/>
      <protection locked="0"/>
    </xf>
    <xf numFmtId="0" fontId="45" fillId="0" borderId="125" xfId="4" applyFont="1" applyBorder="1" applyAlignment="1" applyProtection="1">
      <alignment horizontal="right"/>
      <protection locked="0"/>
    </xf>
    <xf numFmtId="10" fontId="10" fillId="11" borderId="6" xfId="4" applyNumberFormat="1" applyFont="1" applyFill="1" applyBorder="1" applyAlignment="1" applyProtection="1">
      <alignment horizontal="right"/>
      <protection locked="0"/>
    </xf>
    <xf numFmtId="3" fontId="10" fillId="11" borderId="9" xfId="4" applyNumberFormat="1" applyFont="1" applyFill="1" applyBorder="1" applyAlignment="1" applyProtection="1">
      <alignment horizontal="right"/>
      <protection locked="0"/>
    </xf>
    <xf numFmtId="3" fontId="10" fillId="11" borderId="32" xfId="4" applyNumberFormat="1" applyFont="1" applyFill="1" applyBorder="1" applyProtection="1">
      <protection locked="0"/>
    </xf>
    <xf numFmtId="0" fontId="10" fillId="5" borderId="5" xfId="4" quotePrefix="1" applyFont="1" applyFill="1" applyBorder="1" applyProtection="1">
      <protection locked="0"/>
    </xf>
    <xf numFmtId="3" fontId="34" fillId="11" borderId="18" xfId="4" applyNumberFormat="1" applyFont="1" applyFill="1" applyBorder="1" applyProtection="1">
      <protection locked="0"/>
    </xf>
    <xf numFmtId="0" fontId="34" fillId="4" borderId="150" xfId="4" applyFont="1" applyFill="1" applyBorder="1" applyAlignment="1" applyProtection="1">
      <alignment horizontal="left"/>
      <protection locked="0"/>
    </xf>
    <xf numFmtId="4" fontId="10" fillId="5" borderId="36" xfId="4" quotePrefix="1" applyNumberFormat="1" applyFont="1" applyFill="1" applyBorder="1" applyProtection="1">
      <protection locked="0"/>
    </xf>
    <xf numFmtId="0" fontId="10" fillId="4" borderId="2" xfId="4" quotePrefix="1" applyFont="1" applyFill="1" applyBorder="1" applyProtection="1">
      <protection locked="0"/>
    </xf>
    <xf numFmtId="0" fontId="34" fillId="4" borderId="12" xfId="4" applyFont="1" applyFill="1" applyBorder="1" applyAlignment="1" applyProtection="1">
      <alignment horizontal="center"/>
      <protection locked="0"/>
    </xf>
    <xf numFmtId="0" fontId="10" fillId="0" borderId="140" xfId="0" applyFont="1" applyBorder="1" applyProtection="1">
      <protection locked="0"/>
    </xf>
    <xf numFmtId="0" fontId="10" fillId="0" borderId="136" xfId="0" applyFont="1" applyBorder="1" applyProtection="1">
      <protection locked="0"/>
    </xf>
    <xf numFmtId="3" fontId="10" fillId="0" borderId="140" xfId="0" applyNumberFormat="1" applyFont="1" applyBorder="1" applyProtection="1">
      <protection locked="0"/>
    </xf>
    <xf numFmtId="3" fontId="10" fillId="0" borderId="136" xfId="0" applyNumberFormat="1" applyFont="1" applyBorder="1" applyProtection="1">
      <protection locked="0"/>
    </xf>
    <xf numFmtId="1" fontId="10" fillId="2" borderId="162" xfId="4" applyNumberFormat="1" applyFont="1" applyFill="1" applyBorder="1" applyProtection="1">
      <protection locked="0"/>
    </xf>
    <xf numFmtId="0" fontId="34" fillId="4" borderId="175" xfId="4" applyFont="1" applyFill="1" applyBorder="1" applyAlignment="1" applyProtection="1">
      <alignment horizontal="center"/>
      <protection locked="0"/>
    </xf>
    <xf numFmtId="0" fontId="34" fillId="2" borderId="0" xfId="4" applyFont="1" applyFill="1" applyProtection="1">
      <protection locked="0"/>
    </xf>
    <xf numFmtId="0" fontId="10" fillId="2" borderId="0" xfId="4" applyFont="1" applyFill="1" applyAlignment="1" applyProtection="1">
      <alignment horizontal="right"/>
      <protection locked="0"/>
    </xf>
    <xf numFmtId="0" fontId="10" fillId="2" borderId="0" xfId="4" applyFont="1" applyFill="1" applyAlignment="1" applyProtection="1">
      <alignment horizontal="center" wrapText="1"/>
      <protection locked="0"/>
    </xf>
    <xf numFmtId="0" fontId="10" fillId="2" borderId="0" xfId="4" applyFont="1" applyFill="1" applyAlignment="1" applyProtection="1">
      <alignment horizontal="center"/>
      <protection locked="0"/>
    </xf>
    <xf numFmtId="0" fontId="10" fillId="2" borderId="125" xfId="4" applyFont="1" applyFill="1" applyBorder="1" applyAlignment="1" applyProtection="1">
      <alignment horizontal="center"/>
      <protection locked="0"/>
    </xf>
    <xf numFmtId="0" fontId="10" fillId="4" borderId="127" xfId="4" applyFont="1" applyFill="1" applyBorder="1" applyAlignment="1" applyProtection="1">
      <alignment horizontal="center"/>
      <protection locked="0"/>
    </xf>
    <xf numFmtId="0" fontId="10" fillId="0" borderId="136" xfId="4" applyFont="1" applyBorder="1" applyProtection="1">
      <protection locked="0"/>
    </xf>
    <xf numFmtId="3" fontId="10" fillId="8" borderId="161" xfId="4" applyNumberFormat="1" applyFont="1" applyFill="1" applyBorder="1" applyProtection="1">
      <protection locked="0"/>
    </xf>
    <xf numFmtId="3" fontId="10" fillId="16" borderId="161" xfId="4" applyNumberFormat="1" applyFont="1" applyFill="1" applyBorder="1" applyProtection="1">
      <protection locked="0"/>
    </xf>
    <xf numFmtId="3" fontId="10" fillId="16" borderId="176" xfId="4" applyNumberFormat="1" applyFont="1" applyFill="1" applyBorder="1" applyProtection="1">
      <protection locked="0"/>
    </xf>
    <xf numFmtId="0" fontId="10" fillId="0" borderId="164" xfId="4" applyFont="1" applyBorder="1" applyAlignment="1" applyProtection="1">
      <alignment horizontal="right"/>
      <protection locked="0"/>
    </xf>
    <xf numFmtId="0" fontId="10" fillId="4" borderId="171" xfId="4" applyFont="1" applyFill="1" applyBorder="1" applyAlignment="1" applyProtection="1">
      <alignment horizontal="center"/>
      <protection locked="0"/>
    </xf>
    <xf numFmtId="0" fontId="10" fillId="0" borderId="127" xfId="4" applyFont="1" applyBorder="1" applyProtection="1">
      <protection locked="0"/>
    </xf>
    <xf numFmtId="0" fontId="10" fillId="0" borderId="125" xfId="4" applyFont="1" applyBorder="1" applyAlignment="1" applyProtection="1">
      <alignment horizontal="right"/>
      <protection locked="0"/>
    </xf>
    <xf numFmtId="3" fontId="10" fillId="0" borderId="161" xfId="4" applyNumberFormat="1" applyFont="1" applyBorder="1" applyProtection="1">
      <protection locked="0"/>
    </xf>
    <xf numFmtId="3" fontId="10" fillId="0" borderId="176" xfId="4" applyNumberFormat="1" applyFont="1" applyBorder="1" applyProtection="1">
      <protection locked="0"/>
    </xf>
    <xf numFmtId="0" fontId="10" fillId="0" borderId="178" xfId="4" applyFont="1" applyBorder="1" applyProtection="1">
      <protection locked="0"/>
    </xf>
    <xf numFmtId="3" fontId="10" fillId="8" borderId="179" xfId="4" applyNumberFormat="1" applyFont="1" applyFill="1" applyBorder="1" applyProtection="1">
      <protection locked="0"/>
    </xf>
    <xf numFmtId="3" fontId="10" fillId="0" borderId="179" xfId="4" applyNumberFormat="1" applyFont="1" applyBorder="1" applyProtection="1">
      <protection locked="0"/>
    </xf>
    <xf numFmtId="3" fontId="10" fillId="0" borderId="180" xfId="4" applyNumberFormat="1" applyFont="1" applyBorder="1" applyProtection="1">
      <protection locked="0"/>
    </xf>
    <xf numFmtId="0" fontId="10" fillId="2" borderId="166" xfId="4" applyFont="1" applyFill="1" applyBorder="1" applyAlignment="1" applyProtection="1">
      <alignment horizontal="center"/>
      <protection locked="0"/>
    </xf>
    <xf numFmtId="0" fontId="34" fillId="4" borderId="169" xfId="4" applyFont="1" applyFill="1" applyBorder="1" applyAlignment="1" applyProtection="1">
      <alignment horizontal="center"/>
      <protection locked="0"/>
    </xf>
    <xf numFmtId="0" fontId="10" fillId="4" borderId="166" xfId="4" applyFont="1" applyFill="1" applyBorder="1" applyAlignment="1" applyProtection="1">
      <alignment horizontal="center"/>
      <protection locked="0"/>
    </xf>
    <xf numFmtId="9" fontId="10" fillId="8" borderId="136" xfId="4" applyNumberFormat="1" applyFont="1" applyFill="1" applyBorder="1" applyProtection="1">
      <protection locked="0"/>
    </xf>
    <xf numFmtId="165" fontId="10" fillId="0" borderId="161" xfId="6" applyNumberFormat="1" applyFont="1" applyBorder="1" applyProtection="1">
      <protection locked="0"/>
    </xf>
    <xf numFmtId="0" fontId="10" fillId="4" borderId="167" xfId="4" applyFont="1" applyFill="1" applyBorder="1" applyAlignment="1" applyProtection="1">
      <alignment horizontal="center"/>
      <protection locked="0"/>
    </xf>
    <xf numFmtId="174" fontId="10" fillId="0" borderId="0" xfId="4" applyNumberFormat="1" applyFont="1" applyAlignment="1" applyProtection="1">
      <alignment horizontal="center"/>
      <protection locked="0"/>
    </xf>
    <xf numFmtId="0" fontId="10" fillId="0" borderId="166" xfId="4" applyFont="1" applyBorder="1" applyAlignment="1" applyProtection="1">
      <alignment horizontal="center"/>
      <protection locked="0"/>
    </xf>
    <xf numFmtId="0" fontId="10" fillId="0" borderId="165" xfId="4" applyFont="1" applyBorder="1" applyAlignment="1" applyProtection="1">
      <alignment horizontal="right"/>
      <protection locked="0"/>
    </xf>
    <xf numFmtId="9" fontId="10" fillId="2" borderId="0" xfId="4" applyNumberFormat="1" applyFont="1" applyFill="1" applyAlignment="1" applyProtection="1">
      <alignment horizontal="center" wrapText="1"/>
      <protection locked="0"/>
    </xf>
    <xf numFmtId="9" fontId="10" fillId="2" borderId="0" xfId="4" applyNumberFormat="1" applyFont="1" applyFill="1" applyAlignment="1" applyProtection="1">
      <alignment horizontal="center"/>
      <protection locked="0"/>
    </xf>
    <xf numFmtId="0" fontId="10" fillId="2" borderId="165" xfId="4" applyFont="1" applyFill="1" applyBorder="1" applyProtection="1">
      <protection locked="0"/>
    </xf>
    <xf numFmtId="3" fontId="10" fillId="0" borderId="160" xfId="4" applyNumberFormat="1" applyFont="1" applyBorder="1" applyProtection="1">
      <protection locked="0"/>
    </xf>
    <xf numFmtId="3" fontId="10" fillId="8" borderId="162" xfId="4" applyNumberFormat="1" applyFont="1" applyFill="1" applyBorder="1" applyProtection="1">
      <protection locked="0"/>
    </xf>
    <xf numFmtId="3" fontId="10" fillId="0" borderId="161" xfId="6" applyNumberFormat="1" applyFont="1" applyBorder="1" applyProtection="1">
      <protection locked="0"/>
    </xf>
    <xf numFmtId="0" fontId="10" fillId="2" borderId="0" xfId="4" applyFont="1" applyFill="1" applyProtection="1">
      <protection locked="0"/>
    </xf>
    <xf numFmtId="0" fontId="34" fillId="0" borderId="168" xfId="4" applyFont="1" applyBorder="1" applyProtection="1">
      <protection locked="0"/>
    </xf>
    <xf numFmtId="0" fontId="36" fillId="9" borderId="159" xfId="4" applyFont="1" applyFill="1" applyBorder="1" applyProtection="1">
      <protection locked="0"/>
    </xf>
    <xf numFmtId="0" fontId="14" fillId="9" borderId="158" xfId="4" applyFont="1" applyFill="1" applyBorder="1" applyProtection="1">
      <protection locked="0"/>
    </xf>
    <xf numFmtId="3" fontId="34" fillId="6" borderId="157" xfId="4" applyNumberFormat="1" applyFont="1" applyFill="1" applyBorder="1" applyProtection="1">
      <protection locked="0"/>
    </xf>
    <xf numFmtId="3" fontId="34" fillId="6" borderId="156" xfId="4" applyNumberFormat="1" applyFont="1" applyFill="1" applyBorder="1" applyProtection="1">
      <protection locked="0"/>
    </xf>
    <xf numFmtId="1" fontId="10" fillId="2" borderId="163" xfId="4" applyNumberFormat="1" applyFont="1" applyFill="1" applyBorder="1" applyProtection="1">
      <protection locked="0"/>
    </xf>
    <xf numFmtId="1" fontId="10" fillId="2" borderId="164" xfId="4" applyNumberFormat="1" applyFont="1" applyFill="1" applyBorder="1" applyProtection="1">
      <protection locked="0"/>
    </xf>
    <xf numFmtId="4" fontId="10" fillId="2" borderId="161" xfId="4" applyNumberFormat="1" applyFont="1" applyFill="1" applyBorder="1" applyProtection="1">
      <protection locked="0"/>
    </xf>
    <xf numFmtId="4" fontId="10" fillId="2" borderId="160" xfId="4" applyNumberFormat="1" applyFont="1" applyFill="1" applyBorder="1" applyProtection="1">
      <protection locked="0"/>
    </xf>
    <xf numFmtId="0" fontId="10" fillId="4" borderId="175" xfId="4" applyFont="1" applyFill="1" applyBorder="1" applyAlignment="1" applyProtection="1">
      <alignment horizontal="center"/>
      <protection locked="0"/>
    </xf>
    <xf numFmtId="3" fontId="10" fillId="17" borderId="161" xfId="4" applyNumberFormat="1" applyFont="1" applyFill="1" applyBorder="1" applyProtection="1">
      <protection locked="0"/>
    </xf>
    <xf numFmtId="3" fontId="10" fillId="8" borderId="136" xfId="4" applyNumberFormat="1" applyFont="1" applyFill="1" applyBorder="1" applyProtection="1">
      <protection locked="0"/>
    </xf>
    <xf numFmtId="0" fontId="10" fillId="4" borderId="177" xfId="4" applyFont="1" applyFill="1" applyBorder="1" applyAlignment="1" applyProtection="1">
      <alignment horizontal="center"/>
      <protection locked="0"/>
    </xf>
    <xf numFmtId="3" fontId="45" fillId="0" borderId="0" xfId="4" applyNumberFormat="1" applyFont="1" applyProtection="1">
      <protection locked="0"/>
    </xf>
    <xf numFmtId="0" fontId="34" fillId="4" borderId="78" xfId="4" applyFont="1" applyFill="1" applyBorder="1" applyAlignment="1" applyProtection="1">
      <alignment horizontal="center"/>
      <protection locked="0"/>
    </xf>
    <xf numFmtId="3" fontId="10" fillId="5" borderId="53" xfId="4" quotePrefix="1" applyNumberFormat="1" applyFont="1" applyFill="1" applyBorder="1" applyProtection="1">
      <protection locked="0"/>
    </xf>
    <xf numFmtId="3" fontId="10" fillId="5" borderId="5" xfId="4" quotePrefix="1" applyNumberFormat="1" applyFont="1" applyFill="1" applyBorder="1" applyProtection="1">
      <protection locked="0"/>
    </xf>
    <xf numFmtId="0" fontId="10" fillId="17" borderId="164" xfId="4" applyFont="1" applyFill="1" applyBorder="1" applyProtection="1">
      <protection locked="0"/>
    </xf>
    <xf numFmtId="0" fontId="10" fillId="17" borderId="164" xfId="4" applyFont="1" applyFill="1" applyBorder="1" applyAlignment="1" applyProtection="1">
      <alignment horizontal="right"/>
      <protection locked="0"/>
    </xf>
    <xf numFmtId="0" fontId="10" fillId="17" borderId="136" xfId="4" applyFont="1" applyFill="1" applyBorder="1" applyProtection="1">
      <protection locked="0"/>
    </xf>
    <xf numFmtId="0" fontId="10" fillId="17" borderId="81" xfId="4" applyFont="1" applyFill="1" applyBorder="1" applyProtection="1">
      <protection locked="0"/>
    </xf>
    <xf numFmtId="0" fontId="10" fillId="17" borderId="81" xfId="4" applyFont="1" applyFill="1" applyBorder="1" applyAlignment="1" applyProtection="1">
      <alignment horizontal="right"/>
      <protection locked="0"/>
    </xf>
    <xf numFmtId="3" fontId="10" fillId="17" borderId="81" xfId="4" applyNumberFormat="1" applyFont="1" applyFill="1" applyBorder="1" applyProtection="1">
      <protection locked="0"/>
    </xf>
    <xf numFmtId="3" fontId="10" fillId="17" borderId="176" xfId="4" applyNumberFormat="1" applyFont="1" applyFill="1" applyBorder="1" applyProtection="1">
      <protection locked="0"/>
    </xf>
    <xf numFmtId="0" fontId="14" fillId="2" borderId="127" xfId="4" applyFont="1" applyFill="1" applyBorder="1" applyProtection="1">
      <protection locked="0"/>
    </xf>
    <xf numFmtId="174" fontId="10" fillId="2" borderId="0" xfId="4" applyNumberFormat="1" applyFont="1" applyFill="1" applyAlignment="1" applyProtection="1">
      <alignment horizontal="center"/>
      <protection locked="0"/>
    </xf>
    <xf numFmtId="174" fontId="10" fillId="2" borderId="125" xfId="4" applyNumberFormat="1" applyFont="1" applyFill="1" applyBorder="1" applyAlignment="1" applyProtection="1">
      <alignment horizontal="center"/>
      <protection locked="0"/>
    </xf>
    <xf numFmtId="3" fontId="10" fillId="8" borderId="176" xfId="4" applyNumberFormat="1" applyFont="1" applyFill="1" applyBorder="1" applyProtection="1">
      <protection locked="0"/>
    </xf>
    <xf numFmtId="0" fontId="10" fillId="2" borderId="125" xfId="4" applyFont="1" applyFill="1" applyBorder="1" applyProtection="1">
      <protection locked="0"/>
    </xf>
    <xf numFmtId="0" fontId="10" fillId="17" borderId="136" xfId="4" applyFont="1" applyFill="1" applyBorder="1" applyAlignment="1" applyProtection="1">
      <alignment horizontal="left"/>
      <protection locked="0"/>
    </xf>
    <xf numFmtId="0" fontId="45" fillId="17" borderId="0" xfId="4" applyFont="1" applyFill="1" applyProtection="1">
      <protection locked="0"/>
    </xf>
    <xf numFmtId="0" fontId="9" fillId="17" borderId="0" xfId="4" applyFont="1" applyFill="1" applyProtection="1">
      <protection locked="0"/>
    </xf>
    <xf numFmtId="0" fontId="9" fillId="17" borderId="0" xfId="4" applyFont="1" applyFill="1"/>
    <xf numFmtId="0" fontId="45" fillId="17" borderId="0" xfId="4" applyFont="1" applyFill="1"/>
    <xf numFmtId="49" fontId="9" fillId="17" borderId="0" xfId="4" applyNumberFormat="1" applyFont="1" applyFill="1"/>
    <xf numFmtId="49" fontId="9" fillId="17" borderId="0" xfId="4" applyNumberFormat="1" applyFont="1" applyFill="1" applyProtection="1">
      <protection locked="0"/>
    </xf>
    <xf numFmtId="0" fontId="10" fillId="4" borderId="181" xfId="4" applyFont="1" applyFill="1" applyBorder="1" applyAlignment="1" applyProtection="1">
      <alignment horizontal="center"/>
      <protection locked="0"/>
    </xf>
    <xf numFmtId="1" fontId="10" fillId="2" borderId="81" xfId="4" applyNumberFormat="1" applyFont="1" applyFill="1" applyBorder="1" applyProtection="1">
      <protection locked="0"/>
    </xf>
    <xf numFmtId="0" fontId="34" fillId="4" borderId="182" xfId="4" applyFont="1" applyFill="1" applyBorder="1" applyAlignment="1" applyProtection="1">
      <alignment horizontal="center"/>
      <protection locked="0"/>
    </xf>
    <xf numFmtId="0" fontId="34" fillId="2" borderId="124" xfId="4" applyFont="1" applyFill="1" applyBorder="1" applyProtection="1">
      <protection locked="0"/>
    </xf>
    <xf numFmtId="0" fontId="10" fillId="2" borderId="124" xfId="4" applyFont="1" applyFill="1" applyBorder="1" applyAlignment="1" applyProtection="1">
      <alignment horizontal="right"/>
      <protection locked="0"/>
    </xf>
    <xf numFmtId="3" fontId="9" fillId="17" borderId="116" xfId="4" applyNumberFormat="1" applyFont="1" applyFill="1" applyBorder="1"/>
    <xf numFmtId="3" fontId="9" fillId="17" borderId="116" xfId="4" applyNumberFormat="1" applyFont="1" applyFill="1" applyBorder="1" applyProtection="1">
      <protection locked="0"/>
    </xf>
    <xf numFmtId="0" fontId="9" fillId="18" borderId="0" xfId="4" applyFont="1" applyFill="1"/>
    <xf numFmtId="0" fontId="45" fillId="18" borderId="0" xfId="4" applyFont="1" applyFill="1"/>
    <xf numFmtId="0" fontId="10" fillId="13" borderId="139" xfId="0" applyFont="1" applyFill="1" applyBorder="1" applyProtection="1">
      <protection locked="0"/>
    </xf>
    <xf numFmtId="3" fontId="10" fillId="13" borderId="136" xfId="0" applyNumberFormat="1" applyFont="1" applyFill="1" applyBorder="1" applyProtection="1">
      <protection locked="0"/>
    </xf>
    <xf numFmtId="3" fontId="10" fillId="13" borderId="9" xfId="4" applyNumberFormat="1" applyFont="1" applyFill="1" applyBorder="1" applyProtection="1">
      <protection locked="0"/>
    </xf>
    <xf numFmtId="0" fontId="45" fillId="17" borderId="125" xfId="4" applyFont="1" applyFill="1" applyBorder="1"/>
    <xf numFmtId="0" fontId="45" fillId="18" borderId="125" xfId="4" applyFont="1" applyFill="1" applyBorder="1"/>
    <xf numFmtId="0" fontId="42" fillId="17" borderId="0" xfId="4" applyFont="1" applyFill="1"/>
    <xf numFmtId="0" fontId="42" fillId="17" borderId="125" xfId="4" applyFont="1" applyFill="1" applyBorder="1"/>
    <xf numFmtId="0" fontId="9" fillId="17" borderId="170" xfId="4" applyFont="1" applyFill="1" applyBorder="1"/>
    <xf numFmtId="3" fontId="42" fillId="17" borderId="125" xfId="4" applyNumberFormat="1" applyFont="1" applyFill="1" applyBorder="1"/>
    <xf numFmtId="3" fontId="9" fillId="17" borderId="170" xfId="4" applyNumberFormat="1" applyFont="1" applyFill="1" applyBorder="1"/>
    <xf numFmtId="0" fontId="9" fillId="17" borderId="171" xfId="4" applyFont="1" applyFill="1" applyBorder="1"/>
    <xf numFmtId="0" fontId="9" fillId="17" borderId="81" xfId="4" applyFont="1" applyFill="1" applyBorder="1"/>
    <xf numFmtId="0" fontId="9" fillId="17" borderId="121" xfId="4" applyFont="1" applyFill="1" applyBorder="1"/>
    <xf numFmtId="0" fontId="9" fillId="17" borderId="120" xfId="4" applyFont="1" applyFill="1" applyBorder="1"/>
    <xf numFmtId="0" fontId="10" fillId="17" borderId="162" xfId="4" applyFont="1" applyFill="1" applyBorder="1" applyProtection="1">
      <protection locked="0"/>
    </xf>
    <xf numFmtId="0" fontId="10" fillId="17" borderId="162" xfId="4" applyFont="1" applyFill="1" applyBorder="1" applyAlignment="1" applyProtection="1">
      <alignment horizontal="right"/>
      <protection locked="0"/>
    </xf>
    <xf numFmtId="0" fontId="10" fillId="0" borderId="125" xfId="4" applyFont="1" applyBorder="1" applyProtection="1">
      <protection locked="0"/>
    </xf>
    <xf numFmtId="0" fontId="9" fillId="5" borderId="82" xfId="4" applyFont="1" applyFill="1" applyBorder="1" applyAlignment="1" applyProtection="1">
      <alignment horizontal="center" textRotation="90" wrapText="1"/>
      <protection locked="0"/>
    </xf>
    <xf numFmtId="174" fontId="10" fillId="2" borderId="0" xfId="4" applyNumberFormat="1" applyFont="1" applyFill="1" applyAlignment="1" applyProtection="1">
      <alignment horizontal="center" wrapText="1"/>
      <protection locked="0"/>
    </xf>
    <xf numFmtId="174" fontId="10" fillId="2" borderId="124" xfId="4" applyNumberFormat="1" applyFont="1" applyFill="1" applyBorder="1" applyAlignment="1" applyProtection="1">
      <alignment horizontal="center"/>
      <protection locked="0"/>
    </xf>
    <xf numFmtId="3" fontId="9" fillId="0" borderId="0" xfId="4" applyNumberFormat="1" applyFont="1"/>
    <xf numFmtId="174" fontId="10" fillId="2" borderId="183" xfId="4" applyNumberFormat="1" applyFont="1" applyFill="1" applyBorder="1" applyAlignment="1" applyProtection="1">
      <alignment horizontal="center"/>
      <protection locked="0"/>
    </xf>
    <xf numFmtId="174" fontId="10" fillId="2" borderId="184" xfId="4" applyNumberFormat="1" applyFont="1" applyFill="1" applyBorder="1" applyAlignment="1" applyProtection="1">
      <alignment horizontal="center" wrapText="1"/>
      <protection locked="0"/>
    </xf>
    <xf numFmtId="49" fontId="45" fillId="17" borderId="0" xfId="4" applyNumberFormat="1" applyFont="1" applyFill="1"/>
    <xf numFmtId="0" fontId="10" fillId="17" borderId="136" xfId="4" applyFont="1" applyFill="1" applyBorder="1" applyAlignment="1" applyProtection="1">
      <alignment horizontal="right"/>
      <protection locked="0"/>
    </xf>
    <xf numFmtId="0" fontId="13" fillId="15" borderId="72" xfId="4" applyFont="1" applyFill="1" applyBorder="1" applyProtection="1">
      <protection locked="0"/>
    </xf>
    <xf numFmtId="0" fontId="13" fillId="15" borderId="174" xfId="4" applyFont="1" applyFill="1" applyBorder="1" applyProtection="1">
      <protection locked="0"/>
    </xf>
    <xf numFmtId="0" fontId="34" fillId="4" borderId="4" xfId="4" applyFont="1" applyFill="1" applyBorder="1" applyProtection="1">
      <protection locked="0"/>
    </xf>
    <xf numFmtId="9" fontId="10" fillId="8" borderId="161" xfId="4" applyNumberFormat="1" applyFont="1" applyFill="1" applyBorder="1" applyProtection="1">
      <protection locked="0"/>
    </xf>
    <xf numFmtId="0" fontId="10" fillId="0" borderId="164" xfId="4" applyFont="1" applyBorder="1" applyProtection="1">
      <protection locked="0"/>
    </xf>
    <xf numFmtId="3" fontId="10" fillId="8" borderId="180" xfId="4" applyNumberFormat="1" applyFont="1" applyFill="1" applyBorder="1" applyProtection="1">
      <protection locked="0"/>
    </xf>
    <xf numFmtId="174" fontId="10" fillId="2" borderId="185" xfId="4" applyNumberFormat="1" applyFont="1" applyFill="1" applyBorder="1" applyAlignment="1" applyProtection="1">
      <alignment horizontal="center" wrapText="1"/>
      <protection locked="0"/>
    </xf>
    <xf numFmtId="0" fontId="10" fillId="0" borderId="186" xfId="4" applyFont="1" applyBorder="1" applyAlignment="1" applyProtection="1">
      <alignment horizontal="right"/>
      <protection locked="0"/>
    </xf>
    <xf numFmtId="0" fontId="10" fillId="0" borderId="186" xfId="4" applyFont="1" applyBorder="1" applyAlignment="1" applyProtection="1">
      <alignment horizontal="center"/>
      <protection locked="0"/>
    </xf>
    <xf numFmtId="0" fontId="45" fillId="0" borderId="124" xfId="4" applyFont="1" applyBorder="1" applyProtection="1">
      <protection locked="0"/>
    </xf>
    <xf numFmtId="0" fontId="45" fillId="0" borderId="183" xfId="4" applyFont="1" applyBorder="1" applyProtection="1">
      <protection locked="0"/>
    </xf>
    <xf numFmtId="0" fontId="45" fillId="0" borderId="127" xfId="4" applyFont="1" applyBorder="1" applyProtection="1">
      <protection locked="0"/>
    </xf>
    <xf numFmtId="0" fontId="45" fillId="0" borderId="125" xfId="4" applyFont="1" applyBorder="1" applyProtection="1">
      <protection locked="0"/>
    </xf>
    <xf numFmtId="0" fontId="45" fillId="0" borderId="171" xfId="4" applyFont="1" applyBorder="1" applyProtection="1">
      <protection locked="0"/>
    </xf>
    <xf numFmtId="0" fontId="45" fillId="0" borderId="81" xfId="4" applyFont="1" applyBorder="1" applyProtection="1">
      <protection locked="0"/>
    </xf>
    <xf numFmtId="0" fontId="45" fillId="0" borderId="121" xfId="4" applyFont="1" applyBorder="1" applyProtection="1">
      <protection locked="0"/>
    </xf>
    <xf numFmtId="0" fontId="45" fillId="0" borderId="187" xfId="4" applyFont="1" applyBorder="1" applyProtection="1">
      <protection locked="0"/>
    </xf>
    <xf numFmtId="0" fontId="13" fillId="15" borderId="188" xfId="4" applyFont="1" applyFill="1" applyBorder="1" applyProtection="1">
      <protection locked="0"/>
    </xf>
    <xf numFmtId="0" fontId="45" fillId="0" borderId="187" xfId="4" applyFont="1" applyBorder="1"/>
    <xf numFmtId="0" fontId="45" fillId="0" borderId="124" xfId="4" applyFont="1" applyBorder="1"/>
    <xf numFmtId="0" fontId="45" fillId="0" borderId="183" xfId="4" applyFont="1" applyBorder="1"/>
    <xf numFmtId="0" fontId="45" fillId="0" borderId="127" xfId="4" applyFont="1" applyBorder="1"/>
    <xf numFmtId="0" fontId="45" fillId="0" borderId="125" xfId="4" applyFont="1" applyBorder="1"/>
    <xf numFmtId="0" fontId="45" fillId="0" borderId="171" xfId="4" applyFont="1" applyBorder="1"/>
    <xf numFmtId="0" fontId="45" fillId="0" borderId="81" xfId="4" applyFont="1" applyBorder="1"/>
    <xf numFmtId="0" fontId="45" fillId="0" borderId="121" xfId="4" applyFont="1" applyBorder="1"/>
    <xf numFmtId="0" fontId="10" fillId="17" borderId="164" xfId="4" applyFont="1" applyFill="1" applyBorder="1" applyAlignment="1" applyProtection="1">
      <alignment horizontal="center"/>
      <protection locked="0"/>
    </xf>
    <xf numFmtId="164" fontId="10" fillId="13" borderId="18" xfId="4" applyNumberFormat="1" applyFont="1" applyFill="1" applyBorder="1" applyProtection="1">
      <protection locked="0"/>
    </xf>
    <xf numFmtId="164" fontId="10" fillId="13" borderId="6" xfId="4" applyNumberFormat="1" applyFont="1" applyFill="1" applyBorder="1" applyProtection="1">
      <protection locked="0"/>
    </xf>
    <xf numFmtId="164" fontId="10" fillId="13" borderId="5" xfId="4" applyNumberFormat="1" applyFont="1" applyFill="1" applyBorder="1" applyProtection="1">
      <protection locked="0"/>
    </xf>
    <xf numFmtId="0" fontId="18" fillId="5" borderId="0" xfId="4" applyFont="1" applyFill="1" applyAlignment="1" applyProtection="1">
      <alignment wrapText="1"/>
      <protection locked="0"/>
    </xf>
    <xf numFmtId="0" fontId="17" fillId="0" borderId="0" xfId="4" applyAlignment="1">
      <alignment horizontal="center"/>
    </xf>
    <xf numFmtId="0" fontId="3" fillId="0" borderId="0" xfId="4" applyFont="1" applyAlignment="1" applyProtection="1">
      <alignment horizontal="center"/>
      <protection locked="0"/>
    </xf>
    <xf numFmtId="0" fontId="17" fillId="0" borderId="0" xfId="4" applyAlignment="1" applyProtection="1">
      <alignment horizontal="center"/>
      <protection locked="0"/>
    </xf>
    <xf numFmtId="0" fontId="9" fillId="15" borderId="133" xfId="4" applyFont="1" applyFill="1" applyBorder="1" applyAlignment="1" applyProtection="1">
      <alignment horizontal="center"/>
      <protection locked="0"/>
    </xf>
    <xf numFmtId="0" fontId="16" fillId="4" borderId="6" xfId="4" applyFont="1" applyFill="1" applyBorder="1" applyAlignment="1" applyProtection="1">
      <alignment horizontal="center" wrapText="1"/>
      <protection locked="0"/>
    </xf>
    <xf numFmtId="3" fontId="41" fillId="0" borderId="6" xfId="4" applyNumberFormat="1" applyFont="1" applyBorder="1" applyAlignment="1" applyProtection="1">
      <alignment horizontal="center"/>
      <protection locked="0"/>
    </xf>
    <xf numFmtId="0" fontId="41" fillId="4" borderId="6" xfId="4" applyFont="1" applyFill="1" applyBorder="1" applyAlignment="1" applyProtection="1">
      <alignment horizontal="center" wrapText="1"/>
      <protection locked="0"/>
    </xf>
    <xf numFmtId="3" fontId="41" fillId="4" borderId="6" xfId="4" applyNumberFormat="1" applyFont="1" applyFill="1" applyBorder="1" applyAlignment="1" applyProtection="1">
      <alignment horizontal="center"/>
      <protection locked="0"/>
    </xf>
    <xf numFmtId="0" fontId="41" fillId="4" borderId="18" xfId="4" applyFont="1" applyFill="1" applyBorder="1" applyAlignment="1" applyProtection="1">
      <alignment horizontal="center" wrapText="1"/>
      <protection locked="0"/>
    </xf>
    <xf numFmtId="0" fontId="41" fillId="4" borderId="3" xfId="4" applyFont="1" applyFill="1" applyBorder="1" applyAlignment="1" applyProtection="1">
      <alignment horizontal="center" wrapText="1"/>
      <protection locked="0"/>
    </xf>
    <xf numFmtId="1" fontId="17" fillId="0" borderId="0" xfId="4" applyNumberFormat="1" applyAlignment="1">
      <alignment horizontal="center"/>
    </xf>
    <xf numFmtId="44" fontId="41" fillId="0" borderId="0" xfId="4" applyNumberFormat="1" applyFont="1"/>
    <xf numFmtId="0" fontId="17" fillId="0" borderId="187" xfId="4" applyBorder="1" applyAlignment="1" applyProtection="1">
      <alignment wrapText="1"/>
      <protection locked="0"/>
    </xf>
    <xf numFmtId="0" fontId="17" fillId="0" borderId="124" xfId="4" applyBorder="1"/>
    <xf numFmtId="0" fontId="17" fillId="0" borderId="124" xfId="4" applyBorder="1" applyAlignment="1">
      <alignment wrapText="1"/>
    </xf>
    <xf numFmtId="0" fontId="17" fillId="0" borderId="183" xfId="4" applyBorder="1" applyAlignment="1" applyProtection="1">
      <alignment wrapText="1"/>
      <protection locked="0"/>
    </xf>
    <xf numFmtId="0" fontId="16" fillId="0" borderId="0" xfId="4" applyFont="1" applyAlignment="1">
      <alignment horizontal="left"/>
    </xf>
    <xf numFmtId="0" fontId="41" fillId="4" borderId="0" xfId="4" applyFont="1" applyFill="1" applyAlignment="1" applyProtection="1">
      <alignment horizontal="left"/>
      <protection locked="0"/>
    </xf>
    <xf numFmtId="3" fontId="41" fillId="0" borderId="53" xfId="4" applyNumberFormat="1" applyFont="1" applyBorder="1" applyProtection="1">
      <protection locked="0"/>
    </xf>
    <xf numFmtId="0" fontId="17" fillId="0" borderId="125" xfId="4" applyBorder="1"/>
    <xf numFmtId="2" fontId="17" fillId="0" borderId="125" xfId="4" applyNumberFormat="1" applyBorder="1"/>
    <xf numFmtId="0" fontId="17" fillId="2" borderId="125" xfId="4" applyFill="1" applyBorder="1"/>
    <xf numFmtId="4" fontId="17" fillId="0" borderId="0" xfId="4" applyNumberFormat="1"/>
    <xf numFmtId="4" fontId="17" fillId="2" borderId="0" xfId="4" applyNumberFormat="1" applyFill="1"/>
    <xf numFmtId="4" fontId="17" fillId="0" borderId="125" xfId="4" applyNumberFormat="1" applyBorder="1"/>
    <xf numFmtId="4" fontId="17" fillId="2" borderId="125" xfId="4" applyNumberFormat="1" applyFill="1" applyBorder="1"/>
    <xf numFmtId="0" fontId="16" fillId="6" borderId="18" xfId="0" applyFont="1" applyFill="1" applyBorder="1" applyProtection="1">
      <protection locked="0"/>
    </xf>
    <xf numFmtId="164" fontId="10" fillId="4" borderId="5" xfId="4" applyNumberFormat="1" applyFont="1" applyFill="1" applyBorder="1"/>
    <xf numFmtId="3" fontId="10" fillId="4" borderId="5" xfId="4" applyNumberFormat="1" applyFont="1" applyFill="1" applyBorder="1"/>
    <xf numFmtId="3" fontId="10" fillId="5" borderId="68" xfId="4" applyNumberFormat="1" applyFont="1" applyFill="1" applyBorder="1"/>
    <xf numFmtId="0" fontId="10" fillId="19" borderId="6" xfId="4" applyFont="1" applyFill="1" applyBorder="1" applyAlignment="1" applyProtection="1">
      <alignment wrapText="1"/>
      <protection locked="0"/>
    </xf>
    <xf numFmtId="3" fontId="10" fillId="19" borderId="6" xfId="4" applyNumberFormat="1" applyFont="1" applyFill="1" applyBorder="1" applyProtection="1">
      <protection locked="0"/>
    </xf>
    <xf numFmtId="0" fontId="16" fillId="19" borderId="18" xfId="4" applyFont="1" applyFill="1" applyBorder="1" applyAlignment="1">
      <alignment horizontal="right"/>
    </xf>
    <xf numFmtId="0" fontId="16" fillId="19" borderId="18" xfId="4" applyFont="1" applyFill="1" applyBorder="1"/>
    <xf numFmtId="3" fontId="16" fillId="19" borderId="53" xfId="4" applyNumberFormat="1" applyFont="1" applyFill="1" applyBorder="1" applyAlignment="1">
      <alignment wrapText="1"/>
    </xf>
    <xf numFmtId="49" fontId="17" fillId="0" borderId="0" xfId="4" applyNumberFormat="1" applyAlignment="1">
      <alignment horizontal="center"/>
    </xf>
    <xf numFmtId="0" fontId="17" fillId="20" borderId="0" xfId="4" applyFill="1"/>
    <xf numFmtId="0" fontId="17" fillId="18" borderId="0" xfId="4" applyFill="1"/>
    <xf numFmtId="0" fontId="17" fillId="21" borderId="0" xfId="4" applyFill="1"/>
    <xf numFmtId="0" fontId="9" fillId="0" borderId="171" xfId="4" applyFont="1" applyBorder="1"/>
    <xf numFmtId="0" fontId="6" fillId="15" borderId="47" xfId="4" applyFont="1" applyFill="1" applyBorder="1"/>
    <xf numFmtId="0" fontId="7" fillId="15" borderId="46" xfId="4" applyFont="1" applyFill="1" applyBorder="1"/>
    <xf numFmtId="0" fontId="7" fillId="15" borderId="115" xfId="4" applyFont="1" applyFill="1" applyBorder="1"/>
    <xf numFmtId="0" fontId="13" fillId="15" borderId="47" xfId="4" applyFont="1" applyFill="1" applyBorder="1"/>
    <xf numFmtId="0" fontId="9" fillId="15" borderId="123" xfId="4" applyFont="1" applyFill="1" applyBorder="1" applyAlignment="1">
      <alignment horizontal="center"/>
    </xf>
    <xf numFmtId="0" fontId="17" fillId="4" borderId="88" xfId="4" applyFill="1" applyBorder="1" applyProtection="1">
      <protection locked="0"/>
    </xf>
    <xf numFmtId="0" fontId="17" fillId="4" borderId="24" xfId="4" applyFill="1" applyBorder="1" applyProtection="1">
      <protection locked="0"/>
    </xf>
    <xf numFmtId="0" fontId="17" fillId="4" borderId="23" xfId="4" applyFill="1" applyBorder="1" applyProtection="1">
      <protection locked="0"/>
    </xf>
    <xf numFmtId="0" fontId="17" fillId="4" borderId="112" xfId="4" applyFill="1" applyBorder="1" applyProtection="1">
      <protection locked="0"/>
    </xf>
    <xf numFmtId="0" fontId="17" fillId="4" borderId="54" xfId="4" applyFill="1" applyBorder="1" applyProtection="1">
      <protection locked="0"/>
    </xf>
    <xf numFmtId="0" fontId="9" fillId="4" borderId="112" xfId="4" applyFont="1" applyFill="1" applyBorder="1" applyProtection="1">
      <protection locked="0"/>
    </xf>
    <xf numFmtId="0" fontId="9" fillId="4" borderId="0" xfId="4" applyFont="1" applyFill="1" applyProtection="1">
      <protection locked="0"/>
    </xf>
    <xf numFmtId="0" fontId="9" fillId="4" borderId="54" xfId="4" applyFont="1" applyFill="1" applyBorder="1" applyProtection="1">
      <protection locked="0"/>
    </xf>
    <xf numFmtId="0" fontId="17" fillId="4" borderId="60" xfId="4" applyFill="1" applyBorder="1" applyProtection="1">
      <protection locked="0"/>
    </xf>
    <xf numFmtId="0" fontId="17" fillId="4" borderId="39" xfId="4" applyFill="1" applyBorder="1" applyProtection="1">
      <protection locked="0"/>
    </xf>
    <xf numFmtId="0" fontId="17" fillId="4" borderId="59" xfId="4" applyFill="1" applyBorder="1" applyProtection="1">
      <protection locked="0"/>
    </xf>
    <xf numFmtId="0" fontId="9" fillId="4" borderId="1" xfId="4" applyFont="1" applyFill="1" applyBorder="1" applyProtection="1">
      <protection locked="0"/>
    </xf>
    <xf numFmtId="0" fontId="9" fillId="4" borderId="10" xfId="4" applyFont="1" applyFill="1" applyBorder="1" applyProtection="1">
      <protection locked="0"/>
    </xf>
    <xf numFmtId="0" fontId="9" fillId="4" borderId="27" xfId="4" applyFont="1" applyFill="1" applyBorder="1" applyProtection="1">
      <protection locked="0"/>
    </xf>
    <xf numFmtId="0" fontId="17" fillId="4" borderId="102" xfId="4" applyFill="1" applyBorder="1" applyProtection="1">
      <protection locked="0"/>
    </xf>
    <xf numFmtId="0" fontId="17" fillId="4" borderId="21" xfId="4" applyFill="1" applyBorder="1" applyProtection="1">
      <protection locked="0"/>
    </xf>
    <xf numFmtId="0" fontId="17" fillId="4" borderId="20" xfId="4" applyFill="1" applyBorder="1" applyProtection="1">
      <protection locked="0"/>
    </xf>
    <xf numFmtId="0" fontId="16" fillId="0" borderId="28" xfId="4" applyFont="1" applyBorder="1" applyAlignment="1" applyProtection="1">
      <alignment horizontal="left" vertical="center"/>
      <protection locked="0"/>
    </xf>
    <xf numFmtId="0" fontId="16" fillId="0" borderId="27" xfId="4" applyFont="1" applyBorder="1" applyAlignment="1" applyProtection="1">
      <alignment horizontal="left" vertical="center"/>
      <protection locked="0"/>
    </xf>
    <xf numFmtId="165" fontId="16" fillId="0" borderId="52" xfId="4" quotePrefix="1" applyNumberFormat="1" applyFont="1" applyBorder="1" applyAlignment="1" applyProtection="1">
      <alignment horizontal="center"/>
      <protection locked="0"/>
    </xf>
    <xf numFmtId="49" fontId="15" fillId="5" borderId="53" xfId="4" quotePrefix="1" applyNumberFormat="1" applyFont="1" applyFill="1" applyBorder="1" applyAlignment="1" applyProtection="1">
      <alignment horizontal="left"/>
      <protection locked="0"/>
    </xf>
    <xf numFmtId="177" fontId="10" fillId="4" borderId="13" xfId="4" applyNumberFormat="1" applyFont="1" applyFill="1" applyBorder="1" applyAlignment="1">
      <alignment horizontal="center"/>
    </xf>
    <xf numFmtId="164" fontId="14" fillId="15" borderId="133" xfId="4" applyNumberFormat="1" applyFont="1" applyFill="1" applyBorder="1" applyAlignment="1">
      <alignment horizontal="right"/>
    </xf>
    <xf numFmtId="164" fontId="14" fillId="15" borderId="133" xfId="4" applyNumberFormat="1" applyFont="1" applyFill="1" applyBorder="1"/>
    <xf numFmtId="164" fontId="14" fillId="15" borderId="111" xfId="4" applyNumberFormat="1" applyFont="1" applyFill="1" applyBorder="1"/>
    <xf numFmtId="14" fontId="10" fillId="4" borderId="78" xfId="4" applyNumberFormat="1" applyFont="1" applyFill="1" applyBorder="1" applyAlignment="1">
      <alignment horizontal="center"/>
    </xf>
    <xf numFmtId="14" fontId="10" fillId="4" borderId="5" xfId="4" applyNumberFormat="1" applyFont="1" applyFill="1" applyBorder="1" applyAlignment="1">
      <alignment horizontal="center"/>
    </xf>
    <xf numFmtId="167" fontId="10" fillId="4" borderId="12" xfId="4" applyNumberFormat="1" applyFont="1" applyFill="1" applyBorder="1" applyAlignment="1">
      <alignment horizontal="left"/>
    </xf>
    <xf numFmtId="3" fontId="10" fillId="5" borderId="5" xfId="4" applyNumberFormat="1" applyFont="1" applyFill="1" applyBorder="1" applyAlignment="1">
      <alignment horizontal="right"/>
    </xf>
    <xf numFmtId="3" fontId="10" fillId="5" borderId="2" xfId="4" applyNumberFormat="1" applyFont="1" applyFill="1" applyBorder="1"/>
    <xf numFmtId="0" fontId="46" fillId="0" borderId="0" xfId="0" applyFont="1"/>
    <xf numFmtId="0" fontId="1" fillId="0" borderId="124" xfId="0" applyFont="1" applyBorder="1"/>
    <xf numFmtId="0" fontId="17" fillId="22" borderId="0" xfId="4" applyFill="1" applyBorder="1"/>
    <xf numFmtId="14" fontId="1" fillId="22" borderId="0" xfId="0" applyNumberFormat="1" applyFont="1" applyFill="1" applyBorder="1" applyAlignment="1">
      <alignment horizontal="left"/>
    </xf>
    <xf numFmtId="0" fontId="17" fillId="22" borderId="0" xfId="4" applyFill="1"/>
    <xf numFmtId="0" fontId="1" fillId="22" borderId="0" xfId="0" applyFont="1" applyFill="1" applyAlignment="1">
      <alignment horizontal="left"/>
    </xf>
    <xf numFmtId="14" fontId="1" fillId="23" borderId="0" xfId="0" applyNumberFormat="1" applyFont="1" applyFill="1" applyAlignment="1">
      <alignment horizontal="left"/>
    </xf>
    <xf numFmtId="0" fontId="1" fillId="23" borderId="0" xfId="0" applyFont="1" applyFill="1" applyAlignment="1">
      <alignment horizontal="left"/>
    </xf>
    <xf numFmtId="0" fontId="0" fillId="22" borderId="0" xfId="0" applyFill="1"/>
    <xf numFmtId="14" fontId="0" fillId="22" borderId="0" xfId="0" applyNumberFormat="1" applyFill="1" applyAlignment="1">
      <alignment horizontal="left"/>
    </xf>
    <xf numFmtId="0" fontId="0" fillId="22" borderId="0" xfId="0" applyFill="1" applyAlignment="1">
      <alignment horizontal="left"/>
    </xf>
    <xf numFmtId="14" fontId="0" fillId="23" borderId="0" xfId="0" applyNumberFormat="1" applyFill="1" applyAlignment="1">
      <alignment horizontal="left"/>
    </xf>
    <xf numFmtId="0" fontId="0" fillId="23" borderId="0" xfId="0" applyFill="1" applyAlignment="1">
      <alignment horizontal="left"/>
    </xf>
    <xf numFmtId="0" fontId="53" fillId="24" borderId="0" xfId="4" applyFont="1" applyFill="1"/>
    <xf numFmtId="0" fontId="53" fillId="24" borderId="0" xfId="0" applyFont="1" applyFill="1"/>
    <xf numFmtId="176" fontId="17" fillId="13" borderId="107" xfId="4" applyNumberFormat="1" applyFill="1" applyBorder="1" applyAlignment="1">
      <alignment wrapText="1"/>
    </xf>
    <xf numFmtId="0" fontId="17" fillId="13" borderId="103" xfId="4" applyFill="1" applyBorder="1" applyAlignment="1">
      <alignment wrapText="1"/>
    </xf>
    <xf numFmtId="0" fontId="17" fillId="14" borderId="0" xfId="4" applyFill="1" applyProtection="1">
      <protection locked="0"/>
    </xf>
    <xf numFmtId="3" fontId="10" fillId="13" borderId="6" xfId="4" applyNumberFormat="1" applyFont="1" applyFill="1" applyBorder="1" applyProtection="1">
      <protection locked="0"/>
    </xf>
    <xf numFmtId="0" fontId="34" fillId="4" borderId="0" xfId="4" applyFont="1" applyFill="1" applyBorder="1" applyProtection="1">
      <protection locked="0"/>
    </xf>
    <xf numFmtId="0" fontId="10" fillId="11" borderId="18" xfId="4" applyFont="1" applyFill="1" applyBorder="1" applyProtection="1">
      <protection locked="0"/>
    </xf>
    <xf numFmtId="3" fontId="10" fillId="11" borderId="37" xfId="4" applyNumberFormat="1" applyFont="1" applyFill="1" applyBorder="1" applyProtection="1">
      <protection locked="0"/>
    </xf>
    <xf numFmtId="3" fontId="10" fillId="11" borderId="18" xfId="4" applyNumberFormat="1" applyFont="1" applyFill="1" applyBorder="1" applyProtection="1">
      <protection locked="0"/>
    </xf>
    <xf numFmtId="0" fontId="34" fillId="11" borderId="18" xfId="4" applyFont="1" applyFill="1" applyBorder="1" applyProtection="1">
      <protection locked="0"/>
    </xf>
    <xf numFmtId="0" fontId="10" fillId="11" borderId="33" xfId="4" applyFont="1" applyFill="1" applyBorder="1" applyProtection="1">
      <protection locked="0"/>
    </xf>
    <xf numFmtId="0" fontId="10" fillId="12" borderId="128" xfId="4" applyFont="1" applyFill="1" applyBorder="1" applyProtection="1">
      <protection locked="0"/>
    </xf>
    <xf numFmtId="0" fontId="10" fillId="12" borderId="18" xfId="4" applyFont="1" applyFill="1" applyBorder="1" applyProtection="1">
      <protection locked="0"/>
    </xf>
    <xf numFmtId="3" fontId="10" fillId="12" borderId="29" xfId="4" applyNumberFormat="1" applyFont="1" applyFill="1" applyBorder="1" applyProtection="1">
      <protection locked="0"/>
    </xf>
    <xf numFmtId="0" fontId="34" fillId="11" borderId="37" xfId="4" applyFont="1" applyFill="1" applyBorder="1" applyProtection="1">
      <protection locked="0"/>
    </xf>
    <xf numFmtId="3" fontId="10" fillId="11" borderId="29" xfId="4" applyNumberFormat="1" applyFont="1" applyFill="1" applyBorder="1" applyProtection="1">
      <protection locked="0"/>
    </xf>
    <xf numFmtId="0" fontId="34" fillId="4" borderId="18" xfId="4" applyFont="1" applyFill="1" applyBorder="1" applyProtection="1">
      <protection locked="0"/>
    </xf>
    <xf numFmtId="3" fontId="10" fillId="5" borderId="57" xfId="4" applyNumberFormat="1" applyFont="1" applyFill="1" applyBorder="1" applyProtection="1">
      <protection locked="0"/>
    </xf>
    <xf numFmtId="3" fontId="10" fillId="4" borderId="57" xfId="4" applyNumberFormat="1" applyFont="1" applyFill="1" applyBorder="1" applyProtection="1">
      <protection locked="0"/>
    </xf>
    <xf numFmtId="3" fontId="10" fillId="8" borderId="114" xfId="4" applyNumberFormat="1" applyFont="1" applyFill="1" applyBorder="1" applyProtection="1">
      <protection locked="0"/>
    </xf>
    <xf numFmtId="0" fontId="10" fillId="0" borderId="128" xfId="4" applyFont="1" applyBorder="1"/>
    <xf numFmtId="0" fontId="10" fillId="0" borderId="18" xfId="4" applyFont="1" applyBorder="1"/>
    <xf numFmtId="3" fontId="10" fillId="11" borderId="18" xfId="4" applyNumberFormat="1" applyFont="1" applyFill="1" applyBorder="1" applyAlignment="1" applyProtection="1">
      <alignment horizontal="right"/>
      <protection locked="0"/>
    </xf>
    <xf numFmtId="3" fontId="10" fillId="11" borderId="18" xfId="4" applyNumberFormat="1" applyFont="1" applyFill="1" applyBorder="1" applyAlignment="1" applyProtection="1">
      <alignment horizontal="left"/>
      <protection locked="0"/>
    </xf>
    <xf numFmtId="0" fontId="10" fillId="11" borderId="18" xfId="4" applyFont="1" applyFill="1" applyBorder="1" applyAlignment="1" applyProtection="1">
      <alignment horizontal="right"/>
      <protection locked="0"/>
    </xf>
    <xf numFmtId="3" fontId="10" fillId="11" borderId="29" xfId="4" applyNumberFormat="1" applyFont="1" applyFill="1" applyBorder="1" applyAlignment="1" applyProtection="1">
      <alignment horizontal="right"/>
      <protection locked="0"/>
    </xf>
    <xf numFmtId="0" fontId="10" fillId="4" borderId="1" xfId="4" applyFont="1" applyFill="1" applyBorder="1" applyAlignment="1" applyProtection="1">
      <alignment horizontal="right" wrapText="1"/>
      <protection locked="0"/>
    </xf>
    <xf numFmtId="3" fontId="9" fillId="11" borderId="0" xfId="4" applyNumberFormat="1" applyFont="1" applyFill="1"/>
    <xf numFmtId="10" fontId="17" fillId="25" borderId="0" xfId="4" applyNumberFormat="1" applyFill="1"/>
    <xf numFmtId="0" fontId="20" fillId="22" borderId="0" xfId="4" applyFont="1" applyFill="1"/>
    <xf numFmtId="0" fontId="17" fillId="0" borderId="0" xfId="4" applyFill="1"/>
    <xf numFmtId="0" fontId="16" fillId="14" borderId="61" xfId="4" applyFont="1" applyFill="1" applyBorder="1" applyAlignment="1" applyProtection="1">
      <alignment horizontal="center"/>
      <protection locked="0"/>
    </xf>
    <xf numFmtId="49" fontId="34" fillId="13" borderId="6" xfId="4" applyNumberFormat="1" applyFont="1" applyFill="1" applyBorder="1" applyAlignment="1" applyProtection="1">
      <alignment horizontal="center"/>
      <protection locked="0"/>
    </xf>
    <xf numFmtId="0" fontId="0" fillId="22" borderId="0" xfId="0" applyFill="1" applyAlignment="1">
      <alignment wrapText="1"/>
    </xf>
    <xf numFmtId="0" fontId="17" fillId="22" borderId="0" xfId="4" applyFill="1" applyBorder="1" applyAlignment="1">
      <alignment wrapText="1"/>
    </xf>
    <xf numFmtId="0" fontId="17" fillId="22" borderId="0" xfId="4" applyFill="1" applyAlignment="1">
      <alignment wrapText="1"/>
    </xf>
    <xf numFmtId="0" fontId="17" fillId="23" borderId="0" xfId="4" applyFill="1" applyAlignment="1">
      <alignment wrapText="1"/>
    </xf>
    <xf numFmtId="0" fontId="0" fillId="23" borderId="0" xfId="0" applyFill="1" applyAlignment="1">
      <alignment wrapText="1"/>
    </xf>
    <xf numFmtId="0" fontId="1" fillId="22" borderId="0" xfId="0" applyFont="1" applyFill="1" applyAlignment="1">
      <alignment wrapText="1"/>
    </xf>
    <xf numFmtId="0" fontId="17" fillId="22" borderId="0" xfId="4" applyFill="1" applyAlignment="1" applyProtection="1">
      <alignment wrapText="1"/>
      <protection locked="0"/>
    </xf>
    <xf numFmtId="178" fontId="10" fillId="11" borderId="6" xfId="4" applyNumberFormat="1" applyFont="1" applyFill="1" applyBorder="1" applyAlignment="1" applyProtection="1">
      <alignment horizontal="center" wrapText="1"/>
      <protection locked="0"/>
    </xf>
    <xf numFmtId="0" fontId="5" fillId="0" borderId="0" xfId="4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12" fillId="11" borderId="0" xfId="4" applyFont="1" applyFill="1" applyBorder="1" applyProtection="1">
      <protection locked="0"/>
    </xf>
    <xf numFmtId="0" fontId="13" fillId="11" borderId="0" xfId="4" applyFont="1" applyFill="1" applyBorder="1" applyProtection="1">
      <protection locked="0"/>
    </xf>
    <xf numFmtId="0" fontId="9" fillId="11" borderId="0" xfId="4" applyFont="1" applyFill="1" applyBorder="1" applyProtection="1">
      <protection locked="0"/>
    </xf>
    <xf numFmtId="0" fontId="57" fillId="14" borderId="0" xfId="4" applyFont="1" applyFill="1" applyAlignment="1" applyProtection="1">
      <alignment horizontal="left"/>
      <protection locked="0"/>
    </xf>
    <xf numFmtId="0" fontId="58" fillId="14" borderId="0" xfId="4" applyFont="1" applyFill="1" applyProtection="1">
      <protection locked="0"/>
    </xf>
    <xf numFmtId="0" fontId="58" fillId="14" borderId="0" xfId="4" applyFont="1" applyFill="1"/>
    <xf numFmtId="0" fontId="57" fillId="14" borderId="0" xfId="4" applyFont="1" applyFill="1"/>
    <xf numFmtId="0" fontId="61" fillId="0" borderId="0" xfId="4" applyFont="1" applyProtection="1">
      <protection locked="0"/>
    </xf>
    <xf numFmtId="0" fontId="58" fillId="17" borderId="0" xfId="4" applyFont="1" applyFill="1" applyProtection="1">
      <protection locked="0"/>
    </xf>
    <xf numFmtId="0" fontId="62" fillId="17" borderId="0" xfId="4" applyFont="1" applyFill="1" applyProtection="1">
      <protection locked="0"/>
    </xf>
    <xf numFmtId="49" fontId="58" fillId="17" borderId="0" xfId="4" applyNumberFormat="1" applyFont="1" applyFill="1" applyProtection="1">
      <protection locked="0"/>
    </xf>
    <xf numFmtId="3" fontId="58" fillId="17" borderId="116" xfId="4" applyNumberFormat="1" applyFont="1" applyFill="1" applyBorder="1" applyProtection="1">
      <protection locked="0"/>
    </xf>
    <xf numFmtId="0" fontId="58" fillId="17" borderId="0" xfId="4" applyFont="1" applyFill="1"/>
    <xf numFmtId="0" fontId="62" fillId="17" borderId="0" xfId="4" applyFont="1" applyFill="1"/>
    <xf numFmtId="0" fontId="62" fillId="17" borderId="125" xfId="4" applyFont="1" applyFill="1" applyBorder="1"/>
    <xf numFmtId="49" fontId="58" fillId="17" borderId="0" xfId="4" applyNumberFormat="1" applyFont="1" applyFill="1"/>
    <xf numFmtId="49" fontId="62" fillId="17" borderId="0" xfId="4" applyNumberFormat="1" applyFont="1" applyFill="1"/>
    <xf numFmtId="3" fontId="58" fillId="17" borderId="116" xfId="4" applyNumberFormat="1" applyFont="1" applyFill="1" applyBorder="1"/>
    <xf numFmtId="0" fontId="16" fillId="0" borderId="0" xfId="4" applyFont="1" applyBorder="1" applyAlignment="1" applyProtection="1">
      <alignment horizontal="right"/>
      <protection locked="0"/>
    </xf>
    <xf numFmtId="0" fontId="16" fillId="0" borderId="0" xfId="4" applyFont="1" applyBorder="1" applyAlignment="1" applyProtection="1">
      <alignment horizontal="left" vertical="center" wrapText="1"/>
      <protection locked="0"/>
    </xf>
    <xf numFmtId="164" fontId="16" fillId="0" borderId="0" xfId="4" applyNumberFormat="1" applyFont="1" applyBorder="1" applyAlignment="1" applyProtection="1">
      <alignment horizontal="right"/>
      <protection locked="0"/>
    </xf>
    <xf numFmtId="0" fontId="19" fillId="15" borderId="88" xfId="4" applyFont="1" applyFill="1" applyBorder="1" applyAlignment="1" applyProtection="1">
      <alignment horizontal="right"/>
      <protection locked="0"/>
    </xf>
    <xf numFmtId="0" fontId="9" fillId="5" borderId="83" xfId="4" applyFont="1" applyFill="1" applyBorder="1" applyAlignment="1" applyProtection="1">
      <alignment horizontal="center" textRotation="90" wrapText="1"/>
      <protection locked="0"/>
    </xf>
    <xf numFmtId="0" fontId="58" fillId="13" borderId="191" xfId="4" applyFont="1" applyFill="1" applyBorder="1" applyAlignment="1">
      <alignment textRotation="45" wrapText="1"/>
    </xf>
    <xf numFmtId="0" fontId="13" fillId="0" borderId="191" xfId="4" applyNumberFormat="1" applyFont="1" applyFill="1" applyBorder="1" applyAlignment="1" applyProtection="1">
      <alignment horizontal="center" wrapText="1"/>
      <protection locked="0"/>
    </xf>
    <xf numFmtId="0" fontId="7" fillId="15" borderId="192" xfId="4" applyFont="1" applyFill="1" applyBorder="1" applyProtection="1">
      <protection locked="0"/>
    </xf>
    <xf numFmtId="0" fontId="0" fillId="0" borderId="0" xfId="0" applyFill="1" applyAlignment="1">
      <alignment wrapText="1"/>
    </xf>
    <xf numFmtId="0" fontId="17" fillId="0" borderId="0" xfId="4" applyAlignment="1"/>
    <xf numFmtId="0" fontId="20" fillId="0" borderId="0" xfId="4" applyFont="1" applyFill="1"/>
    <xf numFmtId="0" fontId="17" fillId="27" borderId="0" xfId="4" applyFill="1"/>
    <xf numFmtId="0" fontId="20" fillId="27" borderId="0" xfId="4" applyFont="1" applyFill="1"/>
    <xf numFmtId="164" fontId="17" fillId="27" borderId="191" xfId="4" applyNumberFormat="1" applyFont="1" applyFill="1" applyBorder="1"/>
    <xf numFmtId="165" fontId="17" fillId="27" borderId="0" xfId="4" applyNumberFormat="1" applyFill="1"/>
    <xf numFmtId="165" fontId="17" fillId="27" borderId="0" xfId="4" applyNumberFormat="1" applyFill="1" applyAlignment="1">
      <alignment wrapText="1"/>
    </xf>
    <xf numFmtId="1" fontId="17" fillId="27" borderId="0" xfId="4" applyNumberFormat="1" applyFill="1" applyAlignment="1">
      <alignment horizontal="center"/>
    </xf>
    <xf numFmtId="0" fontId="17" fillId="27" borderId="0" xfId="4" applyFill="1" applyAlignment="1"/>
    <xf numFmtId="0" fontId="16" fillId="14" borderId="62" xfId="4" applyFont="1" applyFill="1" applyBorder="1" applyAlignment="1" applyProtection="1">
      <alignment horizontal="center" vertical="center" wrapText="1"/>
      <protection locked="0"/>
    </xf>
    <xf numFmtId="0" fontId="0" fillId="14" borderId="62" xfId="0" applyFill="1" applyBorder="1" applyAlignment="1">
      <alignment horizontal="center" vertical="center" wrapText="1"/>
    </xf>
    <xf numFmtId="0" fontId="64" fillId="0" borderId="0" xfId="4" applyFont="1"/>
    <xf numFmtId="0" fontId="65" fillId="0" borderId="0" xfId="4" applyFont="1"/>
    <xf numFmtId="9" fontId="10" fillId="11" borderId="33" xfId="4" applyNumberFormat="1" applyFont="1" applyFill="1" applyBorder="1" applyAlignment="1" applyProtection="1">
      <alignment horizontal="center"/>
      <protection locked="0"/>
    </xf>
    <xf numFmtId="3" fontId="10" fillId="12" borderId="2" xfId="4" applyNumberFormat="1" applyFont="1" applyFill="1" applyBorder="1" applyProtection="1">
      <protection locked="0"/>
    </xf>
    <xf numFmtId="3" fontId="10" fillId="13" borderId="116" xfId="4" applyNumberFormat="1" applyFont="1" applyFill="1" applyBorder="1" applyAlignment="1" applyProtection="1">
      <alignment horizontal="center"/>
    </xf>
    <xf numFmtId="4" fontId="17" fillId="0" borderId="0" xfId="4" applyNumberFormat="1" applyProtection="1">
      <protection locked="0"/>
    </xf>
    <xf numFmtId="4" fontId="9" fillId="0" borderId="0" xfId="4" applyNumberFormat="1" applyFont="1" applyProtection="1">
      <protection locked="0"/>
    </xf>
    <xf numFmtId="4" fontId="21" fillId="0" borderId="0" xfId="4" applyNumberFormat="1" applyFont="1" applyProtection="1">
      <protection locked="0"/>
    </xf>
    <xf numFmtId="4" fontId="16" fillId="0" borderId="0" xfId="4" applyNumberFormat="1" applyFont="1" applyProtection="1">
      <protection locked="0"/>
    </xf>
    <xf numFmtId="0" fontId="21" fillId="0" borderId="0" xfId="4" applyFont="1" applyAlignment="1">
      <alignment horizontal="center" wrapText="1"/>
    </xf>
    <xf numFmtId="3" fontId="17" fillId="0" borderId="0" xfId="4" applyNumberFormat="1" applyAlignment="1">
      <alignment wrapText="1"/>
    </xf>
    <xf numFmtId="179" fontId="17" fillId="0" borderId="0" xfId="4" applyNumberFormat="1"/>
    <xf numFmtId="1" fontId="41" fillId="0" borderId="6" xfId="4" applyNumberFormat="1" applyFont="1" applyBorder="1" applyProtection="1"/>
    <xf numFmtId="3" fontId="20" fillId="0" borderId="0" xfId="4" applyNumberFormat="1" applyFont="1"/>
    <xf numFmtId="0" fontId="10" fillId="0" borderId="0" xfId="4" applyFont="1" applyFill="1"/>
    <xf numFmtId="0" fontId="41" fillId="0" borderId="116" xfId="4" applyFont="1" applyBorder="1"/>
    <xf numFmtId="0" fontId="17" fillId="0" borderId="116" xfId="4" applyBorder="1"/>
    <xf numFmtId="9" fontId="42" fillId="29" borderId="116" xfId="4" applyNumberFormat="1" applyFont="1" applyFill="1" applyBorder="1" applyAlignment="1">
      <alignment horizontal="center"/>
    </xf>
    <xf numFmtId="0" fontId="10" fillId="29" borderId="116" xfId="4" applyFont="1" applyFill="1" applyBorder="1" applyAlignment="1">
      <alignment wrapText="1"/>
    </xf>
    <xf numFmtId="178" fontId="20" fillId="0" borderId="116" xfId="4" applyNumberFormat="1" applyFont="1" applyBorder="1" applyAlignment="1">
      <alignment horizontal="center"/>
    </xf>
    <xf numFmtId="176" fontId="17" fillId="29" borderId="116" xfId="4" applyNumberFormat="1" applyFill="1" applyBorder="1" applyAlignment="1">
      <alignment horizontal="center" wrapText="1"/>
    </xf>
    <xf numFmtId="3" fontId="17" fillId="0" borderId="0" xfId="4" applyNumberFormat="1" applyFill="1"/>
    <xf numFmtId="2" fontId="17" fillId="0" borderId="125" xfId="4" applyNumberFormat="1" applyFill="1" applyBorder="1"/>
    <xf numFmtId="4" fontId="17" fillId="0" borderId="0" xfId="4" applyNumberFormat="1" applyFill="1"/>
    <xf numFmtId="2" fontId="17" fillId="2" borderId="125" xfId="4" applyNumberFormat="1" applyFill="1" applyBorder="1"/>
    <xf numFmtId="0" fontId="17" fillId="30" borderId="0" xfId="4" applyFont="1" applyFill="1"/>
    <xf numFmtId="14" fontId="17" fillId="30" borderId="0" xfId="4" applyNumberFormat="1" applyFont="1" applyFill="1"/>
    <xf numFmtId="2" fontId="17" fillId="30" borderId="0" xfId="4" applyNumberFormat="1" applyFont="1" applyFill="1"/>
    <xf numFmtId="4" fontId="17" fillId="31" borderId="0" xfId="4" applyNumberFormat="1" applyFill="1"/>
    <xf numFmtId="14" fontId="0" fillId="22" borderId="0" xfId="0" applyNumberFormat="1" applyFill="1" applyAlignment="1">
      <alignment horizontal="left" vertical="top"/>
    </xf>
    <xf numFmtId="4" fontId="69" fillId="0" borderId="0" xfId="4" applyNumberFormat="1" applyFont="1"/>
    <xf numFmtId="0" fontId="72" fillId="0" borderId="0" xfId="4" applyFont="1" applyProtection="1">
      <protection locked="0"/>
    </xf>
    <xf numFmtId="0" fontId="47" fillId="0" borderId="0" xfId="4" applyFont="1" applyProtection="1">
      <protection locked="0"/>
    </xf>
    <xf numFmtId="0" fontId="75" fillId="0" borderId="189" xfId="4" applyFont="1" applyBorder="1" applyAlignment="1" applyProtection="1">
      <alignment horizontal="center"/>
      <protection locked="0"/>
    </xf>
    <xf numFmtId="0" fontId="75" fillId="0" borderId="190" xfId="4" applyFont="1" applyBorder="1" applyAlignment="1" applyProtection="1">
      <alignment horizontal="center"/>
      <protection locked="0"/>
    </xf>
    <xf numFmtId="0" fontId="9" fillId="15" borderId="130" xfId="4" applyFont="1" applyFill="1" applyBorder="1" applyAlignment="1">
      <alignment horizontal="center"/>
    </xf>
    <xf numFmtId="0" fontId="16" fillId="8" borderId="37" xfId="4" applyFont="1" applyFill="1" applyBorder="1" applyAlignment="1">
      <alignment horizontal="center" vertical="center" wrapText="1"/>
    </xf>
    <xf numFmtId="0" fontId="16" fillId="8" borderId="13" xfId="4" applyFont="1" applyFill="1" applyBorder="1" applyAlignment="1">
      <alignment horizontal="center" vertical="center" wrapText="1"/>
    </xf>
    <xf numFmtId="0" fontId="16" fillId="8" borderId="5" xfId="4" applyFont="1" applyFill="1" applyBorder="1" applyAlignment="1">
      <alignment horizontal="center" vertical="center" wrapText="1"/>
    </xf>
    <xf numFmtId="0" fontId="0" fillId="23" borderId="0" xfId="0" applyFill="1" applyAlignment="1">
      <alignment vertical="center" wrapText="1"/>
    </xf>
    <xf numFmtId="2" fontId="10" fillId="13" borderId="18" xfId="4" applyNumberFormat="1" applyFont="1" applyFill="1" applyBorder="1" applyProtection="1">
      <protection locked="0"/>
    </xf>
    <xf numFmtId="2" fontId="10" fillId="13" borderId="6" xfId="4" applyNumberFormat="1" applyFont="1" applyFill="1" applyBorder="1" applyProtection="1">
      <protection locked="0"/>
    </xf>
    <xf numFmtId="2" fontId="10" fillId="13" borderId="5" xfId="4" applyNumberFormat="1" applyFont="1" applyFill="1" applyBorder="1" applyProtection="1">
      <protection locked="0"/>
    </xf>
    <xf numFmtId="0" fontId="3" fillId="0" borderId="53" xfId="4" applyFont="1" applyBorder="1" applyProtection="1">
      <protection locked="0"/>
    </xf>
    <xf numFmtId="0" fontId="0" fillId="0" borderId="0" xfId="0" applyAlignment="1">
      <alignment wrapText="1"/>
    </xf>
    <xf numFmtId="0" fontId="66" fillId="14" borderId="0" xfId="4" applyFont="1" applyFill="1" applyAlignment="1">
      <alignment wrapText="1"/>
    </xf>
    <xf numFmtId="0" fontId="68" fillId="0" borderId="0" xfId="0" applyFont="1" applyAlignment="1">
      <alignment wrapText="1"/>
    </xf>
    <xf numFmtId="0" fontId="0" fillId="13" borderId="119" xfId="0" applyFill="1" applyBorder="1" applyAlignment="1">
      <alignment vertical="center" wrapText="1"/>
    </xf>
    <xf numFmtId="0" fontId="0" fillId="13" borderId="118" xfId="0" applyFill="1" applyBorder="1" applyAlignment="1">
      <alignment vertical="center" wrapText="1"/>
    </xf>
    <xf numFmtId="0" fontId="0" fillId="13" borderId="117" xfId="0" applyFill="1" applyBorder="1" applyAlignment="1">
      <alignment vertical="center" wrapText="1"/>
    </xf>
    <xf numFmtId="14" fontId="10" fillId="14" borderId="0" xfId="4" applyNumberFormat="1" applyFont="1" applyFill="1" applyAlignment="1" applyProtection="1">
      <alignment horizontal="right"/>
      <protection locked="0"/>
    </xf>
    <xf numFmtId="0" fontId="16" fillId="14" borderId="0" xfId="4" applyFont="1" applyFill="1"/>
    <xf numFmtId="14" fontId="10" fillId="14" borderId="0" xfId="4" applyNumberFormat="1" applyFont="1" applyFill="1" applyAlignment="1" applyProtection="1">
      <alignment horizontal="right" vertical="top"/>
      <protection locked="0"/>
    </xf>
    <xf numFmtId="0" fontId="16" fillId="14" borderId="0" xfId="4" applyFont="1" applyFill="1" applyAlignment="1">
      <alignment vertical="top"/>
    </xf>
    <xf numFmtId="0" fontId="9" fillId="6" borderId="53" xfId="4" applyFont="1" applyFill="1" applyBorder="1" applyAlignment="1" applyProtection="1">
      <alignment horizontal="left"/>
      <protection locked="0"/>
    </xf>
    <xf numFmtId="0" fontId="17" fillId="0" borderId="36" xfId="4" applyBorder="1"/>
    <xf numFmtId="0" fontId="17" fillId="0" borderId="28" xfId="4" applyBorder="1"/>
    <xf numFmtId="0" fontId="9" fillId="6" borderId="53" xfId="2" applyFont="1" applyFill="1" applyBorder="1" applyAlignment="1">
      <alignment horizontal="left"/>
      <protection locked="0"/>
    </xf>
    <xf numFmtId="0" fontId="5" fillId="0" borderId="25" xfId="4" applyFont="1" applyBorder="1" applyAlignment="1" applyProtection="1">
      <alignment horizontal="center" vertical="center"/>
      <protection locked="0"/>
    </xf>
    <xf numFmtId="0" fontId="17" fillId="0" borderId="24" xfId="4" applyBorder="1"/>
    <xf numFmtId="0" fontId="17" fillId="0" borderId="23" xfId="4" applyBorder="1"/>
    <xf numFmtId="0" fontId="17" fillId="0" borderId="22" xfId="4" applyBorder="1"/>
    <xf numFmtId="0" fontId="17" fillId="0" borderId="21" xfId="4" applyBorder="1"/>
    <xf numFmtId="0" fontId="17" fillId="0" borderId="20" xfId="4" applyBorder="1"/>
    <xf numFmtId="0" fontId="55" fillId="0" borderId="0" xfId="4" applyFont="1" applyAlignment="1" applyProtection="1">
      <alignment horizontal="left" wrapText="1"/>
      <protection locked="0"/>
    </xf>
    <xf numFmtId="0" fontId="56" fillId="0" borderId="0" xfId="0" applyFont="1" applyAlignment="1">
      <alignment horizontal="left"/>
    </xf>
    <xf numFmtId="0" fontId="13" fillId="0" borderId="53" xfId="4" quotePrefix="1" applyFont="1" applyBorder="1" applyAlignment="1" applyProtection="1">
      <alignment horizontal="left" vertical="top" wrapText="1"/>
      <protection locked="0"/>
    </xf>
    <xf numFmtId="0" fontId="13" fillId="0" borderId="36" xfId="4" quotePrefix="1" applyFont="1" applyBorder="1" applyAlignment="1" applyProtection="1">
      <alignment horizontal="left" vertical="top" wrapText="1"/>
      <protection locked="0"/>
    </xf>
    <xf numFmtId="0" fontId="10" fillId="4" borderId="53" xfId="4" applyFont="1" applyFill="1" applyBorder="1" applyAlignment="1" applyProtection="1">
      <alignment horizontal="left"/>
      <protection locked="0"/>
    </xf>
    <xf numFmtId="0" fontId="10" fillId="4" borderId="36" xfId="4" applyFont="1" applyFill="1" applyBorder="1" applyAlignment="1" applyProtection="1">
      <alignment horizontal="left"/>
      <protection locked="0"/>
    </xf>
    <xf numFmtId="0" fontId="58" fillId="0" borderId="21" xfId="4" applyFont="1" applyBorder="1" applyAlignment="1" applyProtection="1">
      <alignment horizontal="center" vertical="center" wrapText="1"/>
      <protection locked="0"/>
    </xf>
    <xf numFmtId="14" fontId="10" fillId="0" borderId="0" xfId="4" applyNumberFormat="1" applyFont="1" applyAlignment="1" applyProtection="1">
      <alignment horizontal="right"/>
      <protection locked="0"/>
    </xf>
    <xf numFmtId="0" fontId="3" fillId="0" borderId="0" xfId="4" applyFont="1" applyAlignment="1" applyProtection="1">
      <alignment horizontal="right"/>
      <protection locked="0"/>
    </xf>
    <xf numFmtId="0" fontId="5" fillId="0" borderId="24" xfId="4" applyFont="1" applyBorder="1" applyAlignment="1" applyProtection="1">
      <alignment horizontal="center" vertical="center"/>
      <protection locked="0"/>
    </xf>
    <xf numFmtId="0" fontId="5" fillId="0" borderId="23" xfId="4" applyFont="1" applyBorder="1" applyAlignment="1" applyProtection="1">
      <alignment horizontal="center" vertical="center"/>
      <protection locked="0"/>
    </xf>
    <xf numFmtId="0" fontId="5" fillId="0" borderId="22" xfId="4" applyFont="1" applyBorder="1" applyAlignment="1" applyProtection="1">
      <alignment horizontal="center" vertical="center"/>
      <protection locked="0"/>
    </xf>
    <xf numFmtId="0" fontId="5" fillId="0" borderId="21" xfId="4" applyFont="1" applyBorder="1" applyAlignment="1" applyProtection="1">
      <alignment horizontal="center" vertical="center"/>
      <protection locked="0"/>
    </xf>
    <xf numFmtId="0" fontId="5" fillId="0" borderId="20" xfId="4" applyFont="1" applyBorder="1" applyAlignment="1" applyProtection="1">
      <alignment horizontal="center" vertical="center"/>
      <protection locked="0"/>
    </xf>
    <xf numFmtId="0" fontId="16" fillId="4" borderId="55" xfId="4" applyFont="1" applyFill="1" applyBorder="1" applyAlignment="1" applyProtection="1">
      <alignment horizontal="left"/>
      <protection locked="0"/>
    </xf>
    <xf numFmtId="0" fontId="16" fillId="4" borderId="30" xfId="4" applyFont="1" applyFill="1" applyBorder="1" applyAlignment="1" applyProtection="1">
      <alignment horizontal="left"/>
      <protection locked="0"/>
    </xf>
    <xf numFmtId="0" fontId="16" fillId="5" borderId="53" xfId="4" applyFont="1" applyFill="1" applyBorder="1" applyAlignment="1" applyProtection="1">
      <alignment horizontal="left"/>
      <protection locked="0"/>
    </xf>
    <xf numFmtId="0" fontId="16" fillId="5" borderId="35" xfId="4" applyFont="1" applyFill="1" applyBorder="1" applyAlignment="1" applyProtection="1">
      <alignment horizontal="left"/>
      <protection locked="0"/>
    </xf>
    <xf numFmtId="0" fontId="16" fillId="4" borderId="53" xfId="4" applyFont="1" applyFill="1" applyBorder="1" applyAlignment="1" applyProtection="1">
      <alignment horizontal="left"/>
      <protection locked="0"/>
    </xf>
    <xf numFmtId="0" fontId="16" fillId="4" borderId="35" xfId="4" applyFont="1" applyFill="1" applyBorder="1" applyAlignment="1" applyProtection="1">
      <alignment horizontal="left"/>
      <protection locked="0"/>
    </xf>
    <xf numFmtId="14" fontId="10" fillId="0" borderId="21" xfId="4" applyNumberFormat="1" applyFont="1" applyBorder="1" applyAlignment="1" applyProtection="1">
      <alignment horizontal="right" vertical="top"/>
      <protection locked="0"/>
    </xf>
    <xf numFmtId="0" fontId="16" fillId="4" borderId="53" xfId="4" applyFont="1" applyFill="1" applyBorder="1" applyAlignment="1" applyProtection="1">
      <alignment horizontal="center"/>
      <protection locked="0"/>
    </xf>
    <xf numFmtId="0" fontId="16" fillId="4" borderId="35" xfId="4" applyFont="1" applyFill="1" applyBorder="1" applyAlignment="1" applyProtection="1">
      <alignment horizontal="center"/>
      <protection locked="0"/>
    </xf>
    <xf numFmtId="0" fontId="59" fillId="0" borderId="21" xfId="4" applyFont="1" applyBorder="1" applyAlignment="1" applyProtection="1">
      <alignment horizontal="left" vertical="center" wrapText="1"/>
      <protection locked="0"/>
    </xf>
    <xf numFmtId="0" fontId="60" fillId="0" borderId="20" xfId="0" applyFont="1" applyBorder="1" applyAlignment="1">
      <alignment wrapText="1"/>
    </xf>
    <xf numFmtId="0" fontId="20" fillId="26" borderId="23" xfId="4" applyFont="1" applyFill="1" applyBorder="1" applyAlignment="1">
      <alignment vertical="center" wrapText="1"/>
    </xf>
    <xf numFmtId="0" fontId="0" fillId="0" borderId="54" xfId="0" applyBorder="1" applyAlignment="1"/>
    <xf numFmtId="0" fontId="0" fillId="0" borderId="103" xfId="0" applyBorder="1" applyAlignment="1"/>
    <xf numFmtId="0" fontId="20" fillId="26" borderId="25" xfId="4" applyFont="1" applyFill="1" applyBorder="1" applyAlignment="1">
      <alignment vertical="center" wrapText="1"/>
    </xf>
    <xf numFmtId="0" fontId="0" fillId="0" borderId="8" xfId="0" applyBorder="1" applyAlignment="1"/>
    <xf numFmtId="0" fontId="16" fillId="14" borderId="119" xfId="4" applyFont="1" applyFill="1" applyBorder="1" applyAlignment="1" applyProtection="1">
      <alignment horizontal="center"/>
      <protection locked="0"/>
    </xf>
    <xf numFmtId="0" fontId="0" fillId="0" borderId="118" xfId="0" applyBorder="1" applyAlignment="1">
      <alignment horizontal="center"/>
    </xf>
    <xf numFmtId="0" fontId="0" fillId="0" borderId="117" xfId="0" applyBorder="1" applyAlignment="1">
      <alignment horizontal="center"/>
    </xf>
    <xf numFmtId="0" fontId="16" fillId="14" borderId="112" xfId="4" applyFont="1" applyFill="1" applyBorder="1" applyAlignment="1" applyProtection="1">
      <alignment horizontal="center"/>
      <protection locked="0"/>
    </xf>
    <xf numFmtId="0" fontId="16" fillId="14" borderId="0" xfId="4" applyFont="1" applyFill="1" applyAlignment="1" applyProtection="1">
      <alignment horizontal="center"/>
      <protection locked="0"/>
    </xf>
    <xf numFmtId="0" fontId="16" fillId="14" borderId="61" xfId="4" applyFont="1" applyFill="1" applyBorder="1" applyAlignment="1" applyProtection="1">
      <alignment horizontal="center"/>
      <protection locked="0"/>
    </xf>
    <xf numFmtId="0" fontId="16" fillId="14" borderId="9" xfId="4" applyFont="1" applyFill="1" applyBorder="1" applyAlignment="1" applyProtection="1">
      <alignment horizontal="center" wrapText="1"/>
      <protection locked="0"/>
    </xf>
    <xf numFmtId="0" fontId="0" fillId="14" borderId="62" xfId="0" applyFill="1" applyBorder="1" applyAlignment="1">
      <alignment horizontal="center" wrapText="1"/>
    </xf>
    <xf numFmtId="0" fontId="0" fillId="14" borderId="13" xfId="0" applyFill="1" applyBorder="1" applyAlignment="1">
      <alignment horizontal="center" wrapText="1"/>
    </xf>
    <xf numFmtId="0" fontId="15" fillId="14" borderId="112" xfId="4" applyFont="1" applyFill="1" applyBorder="1" applyProtection="1">
      <protection locked="0"/>
    </xf>
    <xf numFmtId="0" fontId="20" fillId="14" borderId="0" xfId="4" applyFont="1" applyFill="1"/>
    <xf numFmtId="0" fontId="20" fillId="14" borderId="61" xfId="4" applyFont="1" applyFill="1" applyBorder="1"/>
    <xf numFmtId="0" fontId="22" fillId="14" borderId="62" xfId="4" applyFont="1" applyFill="1" applyBorder="1" applyAlignment="1" applyProtection="1">
      <alignment horizontal="center" vertical="center" wrapText="1"/>
      <protection locked="0"/>
    </xf>
    <xf numFmtId="0" fontId="17" fillId="14" borderId="62" xfId="4" applyFill="1" applyBorder="1" applyAlignment="1">
      <alignment horizontal="center"/>
    </xf>
    <xf numFmtId="0" fontId="22" fillId="14" borderId="62" xfId="4" applyFont="1" applyFill="1" applyBorder="1" applyAlignment="1" applyProtection="1">
      <alignment horizontal="center" vertical="center"/>
      <protection locked="0"/>
    </xf>
    <xf numFmtId="0" fontId="16" fillId="14" borderId="62" xfId="4" applyFont="1" applyFill="1" applyBorder="1" applyAlignment="1" applyProtection="1">
      <alignment horizontal="center" wrapText="1"/>
      <protection locked="0"/>
    </xf>
    <xf numFmtId="0" fontId="0" fillId="14" borderId="13" xfId="0" applyFill="1" applyBorder="1" applyAlignment="1">
      <alignment wrapText="1"/>
    </xf>
    <xf numFmtId="0" fontId="22" fillId="14" borderId="0" xfId="4" applyFont="1" applyFill="1" applyAlignment="1" applyProtection="1">
      <alignment horizontal="center" vertical="center" wrapText="1"/>
      <protection locked="0"/>
    </xf>
    <xf numFmtId="0" fontId="17" fillId="14" borderId="0" xfId="4" applyFill="1" applyAlignment="1">
      <alignment horizontal="center"/>
    </xf>
    <xf numFmtId="0" fontId="22" fillId="14" borderId="62" xfId="4" applyFont="1" applyFill="1" applyBorder="1" applyAlignment="1">
      <alignment horizontal="center" vertical="center"/>
    </xf>
    <xf numFmtId="0" fontId="17" fillId="14" borderId="62" xfId="4" applyFill="1" applyBorder="1" applyAlignment="1">
      <alignment horizontal="center" vertical="center"/>
    </xf>
    <xf numFmtId="0" fontId="22" fillId="14" borderId="62" xfId="4" applyFont="1" applyFill="1" applyBorder="1" applyAlignment="1">
      <alignment horizontal="center" vertical="center" wrapText="1"/>
    </xf>
    <xf numFmtId="14" fontId="42" fillId="0" borderId="0" xfId="4" applyNumberFormat="1" applyFont="1" applyAlignment="1" applyProtection="1">
      <alignment horizontal="right"/>
      <protection locked="0"/>
    </xf>
    <xf numFmtId="0" fontId="0" fillId="0" borderId="0" xfId="0" applyAlignment="1">
      <alignment horizontal="right"/>
    </xf>
    <xf numFmtId="0" fontId="5" fillId="0" borderId="24" xfId="4" applyFont="1" applyBorder="1" applyAlignment="1" applyProtection="1">
      <alignment horizontal="left" vertical="center"/>
      <protection locked="0"/>
    </xf>
    <xf numFmtId="0" fontId="5" fillId="0" borderId="21" xfId="4" applyFont="1" applyBorder="1" applyAlignment="1" applyProtection="1">
      <alignment horizontal="left" vertical="center"/>
      <protection locked="0"/>
    </xf>
    <xf numFmtId="0" fontId="16" fillId="14" borderId="60" xfId="4" applyFont="1" applyFill="1" applyBorder="1" applyAlignment="1" applyProtection="1">
      <alignment horizontal="center"/>
      <protection locked="0"/>
    </xf>
    <xf numFmtId="0" fontId="16" fillId="14" borderId="39" xfId="4" applyFont="1" applyFill="1" applyBorder="1" applyAlignment="1" applyProtection="1">
      <alignment horizontal="center"/>
      <protection locked="0"/>
    </xf>
    <xf numFmtId="0" fontId="16" fillId="14" borderId="37" xfId="4" applyFont="1" applyFill="1" applyBorder="1" applyAlignment="1" applyProtection="1">
      <alignment horizontal="center"/>
      <protection locked="0"/>
    </xf>
    <xf numFmtId="0" fontId="0" fillId="14" borderId="61" xfId="0" applyFill="1" applyBorder="1" applyAlignment="1">
      <alignment horizontal="center"/>
    </xf>
    <xf numFmtId="0" fontId="16" fillId="15" borderId="21" xfId="4" applyFont="1" applyFill="1" applyBorder="1" applyAlignment="1" applyProtection="1">
      <alignment horizontal="center"/>
      <protection locked="0"/>
    </xf>
    <xf numFmtId="0" fontId="25" fillId="15" borderId="21" xfId="4" applyFont="1" applyFill="1" applyBorder="1" applyAlignment="1" applyProtection="1">
      <alignment horizontal="center"/>
      <protection locked="0"/>
    </xf>
    <xf numFmtId="0" fontId="30" fillId="7" borderId="107" xfId="4" applyFont="1" applyFill="1" applyBorder="1" applyAlignment="1">
      <alignment horizontal="center"/>
    </xf>
    <xf numFmtId="0" fontId="30" fillId="7" borderId="103" xfId="4" applyFont="1" applyFill="1" applyBorder="1" applyAlignment="1">
      <alignment horizontal="center"/>
    </xf>
    <xf numFmtId="0" fontId="5" fillId="0" borderId="25" xfId="4" applyFont="1" applyBorder="1" applyAlignment="1">
      <alignment horizontal="center" vertical="center"/>
    </xf>
    <xf numFmtId="0" fontId="5" fillId="0" borderId="24" xfId="4" applyFont="1" applyBorder="1" applyAlignment="1">
      <alignment horizontal="center" vertical="center"/>
    </xf>
    <xf numFmtId="0" fontId="5" fillId="0" borderId="23" xfId="4" applyFont="1" applyBorder="1" applyAlignment="1">
      <alignment horizontal="center" vertical="center"/>
    </xf>
    <xf numFmtId="0" fontId="5" fillId="0" borderId="22" xfId="4" applyFont="1" applyBorder="1" applyAlignment="1">
      <alignment horizontal="center" vertical="center"/>
    </xf>
    <xf numFmtId="0" fontId="5" fillId="0" borderId="21" xfId="4" applyFont="1" applyBorder="1" applyAlignment="1">
      <alignment horizontal="center" vertical="center"/>
    </xf>
    <xf numFmtId="0" fontId="5" fillId="0" borderId="20" xfId="4" applyFont="1" applyBorder="1" applyAlignment="1">
      <alignment horizontal="center" vertical="center"/>
    </xf>
    <xf numFmtId="0" fontId="3" fillId="0" borderId="0" xfId="4" applyFont="1" applyAlignment="1">
      <alignment horizontal="right"/>
    </xf>
    <xf numFmtId="14" fontId="10" fillId="0" borderId="0" xfId="4" applyNumberFormat="1" applyFont="1" applyAlignment="1">
      <alignment horizontal="right"/>
    </xf>
    <xf numFmtId="14" fontId="10" fillId="0" borderId="21" xfId="4" applyNumberFormat="1" applyFont="1" applyBorder="1" applyAlignment="1">
      <alignment horizontal="right" vertical="top"/>
    </xf>
    <xf numFmtId="0" fontId="10" fillId="4" borderId="133" xfId="4" applyFont="1" applyFill="1" applyBorder="1" applyAlignment="1" applyProtection="1">
      <alignment horizontal="right"/>
      <protection locked="0"/>
    </xf>
    <xf numFmtId="0" fontId="10" fillId="4" borderId="155" xfId="4" applyFont="1" applyFill="1" applyBorder="1" applyAlignment="1" applyProtection="1">
      <alignment horizontal="right"/>
      <protection locked="0"/>
    </xf>
    <xf numFmtId="0" fontId="32" fillId="7" borderId="107" xfId="4" applyFont="1" applyFill="1" applyBorder="1" applyAlignment="1" applyProtection="1">
      <alignment horizontal="center"/>
      <protection locked="0"/>
    </xf>
    <xf numFmtId="0" fontId="32" fillId="7" borderId="103" xfId="4" applyFont="1" applyFill="1" applyBorder="1" applyAlignment="1" applyProtection="1">
      <alignment horizontal="center"/>
      <protection locked="0"/>
    </xf>
    <xf numFmtId="0" fontId="10" fillId="4" borderId="145" xfId="4" applyFont="1" applyFill="1" applyBorder="1" applyAlignment="1" applyProtection="1">
      <alignment horizontal="center"/>
      <protection locked="0"/>
    </xf>
    <xf numFmtId="0" fontId="10" fillId="4" borderId="146" xfId="4" applyFont="1" applyFill="1" applyBorder="1" applyAlignment="1" applyProtection="1">
      <alignment horizontal="center"/>
      <protection locked="0"/>
    </xf>
    <xf numFmtId="14" fontId="10" fillId="0" borderId="0" xfId="4" applyNumberFormat="1" applyFont="1" applyAlignment="1" applyProtection="1">
      <alignment horizontal="right" vertical="top"/>
      <protection locked="0"/>
    </xf>
    <xf numFmtId="0" fontId="10" fillId="4" borderId="147" xfId="4" applyFont="1" applyFill="1" applyBorder="1" applyAlignment="1" applyProtection="1">
      <alignment horizontal="right"/>
      <protection locked="0"/>
    </xf>
    <xf numFmtId="0" fontId="10" fillId="4" borderId="148" xfId="4" applyFont="1" applyFill="1" applyBorder="1" applyAlignment="1" applyProtection="1">
      <alignment horizontal="right"/>
      <protection locked="0"/>
    </xf>
    <xf numFmtId="0" fontId="10" fillId="4" borderId="20" xfId="4" applyFont="1" applyFill="1" applyBorder="1" applyAlignment="1" applyProtection="1">
      <alignment horizontal="center"/>
      <protection locked="0"/>
    </xf>
    <xf numFmtId="0" fontId="0" fillId="0" borderId="2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6" fillId="4" borderId="150" xfId="4" applyFont="1" applyFill="1" applyBorder="1" applyAlignment="1" applyProtection="1">
      <alignment horizontal="right"/>
      <protection locked="0"/>
    </xf>
    <xf numFmtId="0" fontId="16" fillId="4" borderId="151" xfId="4" applyFont="1" applyFill="1" applyBorder="1" applyAlignment="1" applyProtection="1">
      <alignment horizontal="right"/>
      <protection locked="0"/>
    </xf>
    <xf numFmtId="0" fontId="16" fillId="4" borderId="153" xfId="4" applyFont="1" applyFill="1" applyBorder="1" applyAlignment="1" applyProtection="1">
      <alignment horizontal="right" wrapText="1"/>
      <protection locked="0"/>
    </xf>
    <xf numFmtId="0" fontId="16" fillId="4" borderId="154" xfId="4" applyFont="1" applyFill="1" applyBorder="1" applyAlignment="1" applyProtection="1">
      <alignment horizontal="right" wrapText="1"/>
      <protection locked="0"/>
    </xf>
    <xf numFmtId="0" fontId="10" fillId="4" borderId="21" xfId="4" applyFont="1" applyFill="1" applyBorder="1" applyAlignment="1" applyProtection="1">
      <alignment horizontal="center"/>
      <protection locked="0"/>
    </xf>
    <xf numFmtId="0" fontId="74" fillId="11" borderId="0" xfId="4" applyFont="1" applyFill="1" applyAlignment="1" applyProtection="1">
      <alignment horizontal="left" vertical="center" wrapText="1"/>
      <protection locked="0"/>
    </xf>
    <xf numFmtId="0" fontId="10" fillId="4" borderId="17" xfId="4" applyFont="1" applyFill="1" applyBorder="1" applyAlignment="1" applyProtection="1">
      <alignment horizontal="right"/>
      <protection locked="0"/>
    </xf>
    <xf numFmtId="0" fontId="16" fillId="4" borderId="149" xfId="4" applyFont="1" applyFill="1" applyBorder="1" applyAlignment="1" applyProtection="1">
      <alignment horizontal="right"/>
      <protection locked="0"/>
    </xf>
    <xf numFmtId="0" fontId="16" fillId="4" borderId="152" xfId="4" applyFont="1" applyFill="1" applyBorder="1" applyAlignment="1" applyProtection="1">
      <alignment horizontal="right" wrapText="1"/>
      <protection locked="0"/>
    </xf>
    <xf numFmtId="0" fontId="16" fillId="0" borderId="0" xfId="4" applyFont="1" applyAlignment="1"/>
    <xf numFmtId="0" fontId="16" fillId="0" borderId="0" xfId="0" applyFont="1" applyAlignment="1"/>
    <xf numFmtId="0" fontId="63" fillId="0" borderId="0" xfId="0" applyFont="1" applyBorder="1" applyAlignment="1"/>
    <xf numFmtId="0" fontId="16" fillId="0" borderId="0" xfId="4" applyFont="1" applyAlignment="1">
      <alignment wrapText="1"/>
    </xf>
    <xf numFmtId="0" fontId="63" fillId="0" borderId="0" xfId="0" applyFont="1" applyAlignment="1">
      <alignment wrapText="1"/>
    </xf>
    <xf numFmtId="0" fontId="41" fillId="4" borderId="60" xfId="4" applyFont="1" applyFill="1" applyBorder="1" applyAlignment="1" applyProtection="1">
      <alignment horizontal="center" wrapText="1"/>
      <protection locked="0"/>
    </xf>
    <xf numFmtId="0" fontId="41" fillId="4" borderId="39" xfId="4" applyFont="1" applyFill="1" applyBorder="1" applyAlignment="1" applyProtection="1">
      <alignment horizontal="center" wrapText="1"/>
      <protection locked="0"/>
    </xf>
    <xf numFmtId="0" fontId="41" fillId="4" borderId="37" xfId="4" applyFont="1" applyFill="1" applyBorder="1" applyAlignment="1" applyProtection="1">
      <alignment horizontal="center" wrapText="1"/>
      <protection locked="0"/>
    </xf>
    <xf numFmtId="0" fontId="0" fillId="0" borderId="24" xfId="0" applyBorder="1" applyProtection="1">
      <protection locked="0"/>
    </xf>
    <xf numFmtId="0" fontId="0" fillId="0" borderId="21" xfId="0" applyBorder="1" applyProtection="1">
      <protection locked="0"/>
    </xf>
    <xf numFmtId="0" fontId="41" fillId="28" borderId="116" xfId="4" applyFont="1" applyFill="1" applyBorder="1" applyAlignment="1"/>
    <xf numFmtId="0" fontId="0" fillId="28" borderId="116" xfId="0" applyFill="1" applyBorder="1" applyAlignment="1"/>
    <xf numFmtId="0" fontId="70" fillId="0" borderId="193" xfId="4" applyFont="1" applyFill="1" applyBorder="1" applyAlignment="1">
      <alignment vertical="center" wrapText="1"/>
    </xf>
    <xf numFmtId="0" fontId="68" fillId="0" borderId="120" xfId="0" applyFont="1" applyFill="1" applyBorder="1" applyAlignment="1">
      <alignment vertical="center" wrapText="1"/>
    </xf>
    <xf numFmtId="0" fontId="34" fillId="4" borderId="19" xfId="4" applyFont="1" applyFill="1" applyBorder="1" applyAlignment="1" applyProtection="1">
      <alignment horizontal="center"/>
      <protection locked="0"/>
    </xf>
    <xf numFmtId="0" fontId="46" fillId="0" borderId="36" xfId="0" applyFont="1" applyBorder="1" applyAlignment="1">
      <alignment horizontal="center"/>
    </xf>
    <xf numFmtId="0" fontId="46" fillId="0" borderId="28" xfId="0" applyFont="1" applyBorder="1" applyAlignment="1">
      <alignment horizontal="center"/>
    </xf>
    <xf numFmtId="0" fontId="73" fillId="0" borderId="0" xfId="4" applyFont="1" applyAlignment="1" applyProtection="1">
      <alignment horizontal="left" vertical="center" wrapText="1"/>
      <protection locked="0"/>
    </xf>
    <xf numFmtId="0" fontId="4" fillId="0" borderId="25" xfId="4" applyFont="1" applyBorder="1" applyAlignment="1" applyProtection="1">
      <alignment horizontal="center" vertical="center"/>
      <protection locked="0"/>
    </xf>
    <xf numFmtId="0" fontId="4" fillId="0" borderId="24" xfId="4" applyFont="1" applyBorder="1" applyAlignment="1" applyProtection="1">
      <alignment horizontal="center" vertical="center"/>
      <protection locked="0"/>
    </xf>
    <xf numFmtId="0" fontId="4" fillId="0" borderId="23" xfId="4" applyFont="1" applyBorder="1" applyAlignment="1" applyProtection="1">
      <alignment horizontal="center" vertical="center"/>
      <protection locked="0"/>
    </xf>
    <xf numFmtId="0" fontId="4" fillId="0" borderId="22" xfId="4" applyFont="1" applyBorder="1" applyAlignment="1" applyProtection="1">
      <alignment horizontal="center" vertical="center"/>
      <protection locked="0"/>
    </xf>
    <xf numFmtId="0" fontId="4" fillId="0" borderId="21" xfId="4" applyFont="1" applyBorder="1" applyAlignment="1" applyProtection="1">
      <alignment horizontal="center" vertical="center"/>
      <protection locked="0"/>
    </xf>
    <xf numFmtId="0" fontId="4" fillId="0" borderId="20" xfId="4" applyFont="1" applyBorder="1" applyAlignment="1" applyProtection="1">
      <alignment horizontal="center" vertical="center"/>
      <protection locked="0"/>
    </xf>
    <xf numFmtId="0" fontId="34" fillId="4" borderId="132" xfId="4" applyFont="1" applyFill="1" applyBorder="1" applyAlignment="1" applyProtection="1">
      <alignment horizontal="center" vertical="center"/>
      <protection locked="0"/>
    </xf>
    <xf numFmtId="0" fontId="46" fillId="0" borderId="38" xfId="0" applyFont="1" applyBorder="1" applyAlignment="1">
      <alignment horizontal="center" vertical="center"/>
    </xf>
    <xf numFmtId="14" fontId="34" fillId="4" borderId="39" xfId="4" applyNumberFormat="1" applyFont="1" applyFill="1" applyBorder="1" applyAlignment="1" applyProtection="1">
      <alignment horizontal="center" vertical="center"/>
      <protection locked="0"/>
    </xf>
    <xf numFmtId="0" fontId="46" fillId="0" borderId="37" xfId="0" applyFont="1" applyBorder="1" applyAlignment="1">
      <alignment horizontal="center" vertical="center"/>
    </xf>
    <xf numFmtId="0" fontId="30" fillId="7" borderId="107" xfId="4" applyFont="1" applyFill="1" applyBorder="1" applyAlignment="1" applyProtection="1">
      <alignment horizontal="center"/>
      <protection locked="0"/>
    </xf>
    <xf numFmtId="0" fontId="30" fillId="7" borderId="103" xfId="4" applyFont="1" applyFill="1" applyBorder="1" applyAlignment="1" applyProtection="1">
      <alignment horizontal="center"/>
      <protection locked="0"/>
    </xf>
    <xf numFmtId="0" fontId="4" fillId="0" borderId="72" xfId="4" applyFont="1" applyBorder="1" applyAlignment="1" applyProtection="1">
      <alignment horizontal="center" vertical="center"/>
      <protection locked="0"/>
    </xf>
    <xf numFmtId="0" fontId="49" fillId="0" borderId="133" xfId="0" applyFont="1" applyBorder="1" applyAlignment="1">
      <alignment horizontal="center"/>
    </xf>
    <xf numFmtId="0" fontId="49" fillId="0" borderId="111" xfId="0" applyFont="1" applyBorder="1"/>
    <xf numFmtId="0" fontId="9" fillId="5" borderId="53" xfId="4" applyFont="1" applyFill="1" applyBorder="1" applyAlignment="1">
      <alignment horizontal="left"/>
    </xf>
    <xf numFmtId="0" fontId="9" fillId="5" borderId="36" xfId="4" applyFont="1" applyFill="1" applyBorder="1" applyAlignment="1">
      <alignment horizontal="left"/>
    </xf>
    <xf numFmtId="0" fontId="9" fillId="5" borderId="28" xfId="4" applyFont="1" applyFill="1" applyBorder="1" applyAlignment="1">
      <alignment horizontal="left"/>
    </xf>
    <xf numFmtId="0" fontId="71" fillId="0" borderId="22" xfId="4" quotePrefix="1" applyFont="1" applyBorder="1" applyAlignment="1">
      <alignment horizontal="left" vertical="top" wrapText="1"/>
    </xf>
    <xf numFmtId="0" fontId="71" fillId="0" borderId="21" xfId="4" applyFont="1" applyBorder="1" applyAlignment="1">
      <alignment horizontal="left" vertical="top" wrapText="1"/>
    </xf>
    <xf numFmtId="0" fontId="71" fillId="0" borderId="20" xfId="4" applyFont="1" applyBorder="1" applyAlignment="1">
      <alignment horizontal="left" vertical="top" wrapText="1"/>
    </xf>
    <xf numFmtId="0" fontId="16" fillId="0" borderId="0" xfId="4" applyFont="1" applyAlignment="1">
      <alignment horizontal="center"/>
    </xf>
    <xf numFmtId="0" fontId="16" fillId="0" borderId="24" xfId="4" applyFont="1" applyBorder="1" applyAlignment="1">
      <alignment horizontal="center"/>
    </xf>
    <xf numFmtId="14" fontId="9" fillId="0" borderId="21" xfId="4" applyNumberFormat="1" applyFont="1" applyBorder="1" applyAlignment="1">
      <alignment horizontal="left"/>
    </xf>
    <xf numFmtId="0" fontId="13" fillId="15" borderId="130" xfId="4" applyFont="1" applyFill="1" applyBorder="1" applyAlignment="1"/>
    <xf numFmtId="0" fontId="0" fillId="0" borderId="130" xfId="0" applyBorder="1" applyAlignment="1"/>
    <xf numFmtId="0" fontId="17" fillId="0" borderId="0" xfId="4" applyFill="1" applyAlignment="1"/>
    <xf numFmtId="0" fontId="0" fillId="0" borderId="0" xfId="0" applyFill="1" applyAlignment="1"/>
    <xf numFmtId="0" fontId="17" fillId="27" borderId="0" xfId="4" applyFill="1" applyAlignment="1"/>
    <xf numFmtId="0" fontId="0" fillId="27" borderId="0" xfId="0" applyFill="1" applyAlignment="1"/>
    <xf numFmtId="0" fontId="17" fillId="0" borderId="0" xfId="4" applyFill="1" applyAlignment="1">
      <alignment wrapText="1"/>
    </xf>
    <xf numFmtId="0" fontId="0" fillId="0" borderId="0" xfId="0" applyFill="1" applyAlignment="1">
      <alignment wrapText="1"/>
    </xf>
  </cellXfs>
  <cellStyles count="9">
    <cellStyle name="Eingabebereich-Eingabefeld" xfId="1" xr:uid="{00000000-0005-0000-0000-000000000000}"/>
    <cellStyle name="Euro" xfId="7" xr:uid="{00000000-0005-0000-0000-000001000000}"/>
    <cellStyle name="Link" xfId="2" builtinId="8"/>
    <cellStyle name="Prozent 2" xfId="3" xr:uid="{00000000-0005-0000-0000-000003000000}"/>
    <cellStyle name="Prozent 3" xfId="6" xr:uid="{00000000-0005-0000-0000-000004000000}"/>
    <cellStyle name="Standard" xfId="0" builtinId="0"/>
    <cellStyle name="Standard 2" xfId="4" xr:uid="{00000000-0005-0000-0000-000006000000}"/>
    <cellStyle name="Standard_TESTDATEI Monitoring" xfId="5" xr:uid="{00000000-0005-0000-0000-000007000000}"/>
    <cellStyle name="Wirtschaftsplan" xfId="8" xr:uid="{00000000-0005-0000-0000-000008000000}"/>
  </cellStyles>
  <dxfs count="31"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theme="3" tint="0.39994506668294322"/>
        </patternFill>
      </fill>
    </dxf>
    <dxf>
      <fill>
        <patternFill>
          <bgColor theme="3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theme="3" tint="0.39994506668294322"/>
        </patternFill>
      </fill>
    </dxf>
    <dxf>
      <fill>
        <patternFill>
          <bgColor theme="3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bgColor theme="0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theme="3" tint="0.59996337778862885"/>
        </patternFill>
      </fill>
    </dxf>
    <dxf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ill>
        <patternFill>
          <bgColor theme="3" tint="0.59996337778862885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FFFFCC"/>
      <color rgb="FFFF6600"/>
      <color rgb="FFFFFF65"/>
      <color rgb="FF969696"/>
      <color rgb="FFF6E194"/>
      <color rgb="FFF3D771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3.w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w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28574</xdr:colOff>
      <xdr:row>0</xdr:row>
      <xdr:rowOff>38100</xdr:rowOff>
    </xdr:from>
    <xdr:to>
      <xdr:col>17</xdr:col>
      <xdr:colOff>171450</xdr:colOff>
      <xdr:row>3</xdr:row>
      <xdr:rowOff>142875</xdr:rowOff>
    </xdr:to>
    <xdr:grpSp>
      <xdr:nvGrpSpPr>
        <xdr:cNvPr id="2" name="Gruppier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pSpPr/>
      </xdr:nvGrpSpPr>
      <xdr:grpSpPr>
        <a:xfrm>
          <a:off x="209549" y="38100"/>
          <a:ext cx="6134101" cy="752475"/>
          <a:chOff x="209549" y="38100"/>
          <a:chExt cx="6134101" cy="752475"/>
        </a:xfrm>
      </xdr:grpSpPr>
      <xdr:pic>
        <xdr:nvPicPr>
          <xdr:cNvPr id="4109" name="Picture 23">
            <a:extLst>
              <a:ext uri="{FF2B5EF4-FFF2-40B4-BE49-F238E27FC236}">
                <a16:creationId xmlns:a16="http://schemas.microsoft.com/office/drawing/2014/main" id="{00000000-0008-0000-0100-00000D1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48150" y="38100"/>
            <a:ext cx="2095500" cy="7524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110" name="Picture 23">
            <a:extLst>
              <a:ext uri="{FF2B5EF4-FFF2-40B4-BE49-F238E27FC236}">
                <a16:creationId xmlns:a16="http://schemas.microsoft.com/office/drawing/2014/main" id="{00000000-0008-0000-0100-00000E1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82533"/>
          <a:stretch>
            <a:fillRect/>
          </a:stretch>
        </xdr:blipFill>
        <xdr:spPr bwMode="auto">
          <a:xfrm>
            <a:off x="209549" y="38100"/>
            <a:ext cx="4048125" cy="7524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</xdr:col>
      <xdr:colOff>1647825</xdr:colOff>
      <xdr:row>5</xdr:row>
      <xdr:rowOff>19050</xdr:rowOff>
    </xdr:from>
    <xdr:to>
      <xdr:col>1</xdr:col>
      <xdr:colOff>2628900</xdr:colOff>
      <xdr:row>8</xdr:row>
      <xdr:rowOff>38100</xdr:rowOff>
    </xdr:to>
    <xdr:pic>
      <xdr:nvPicPr>
        <xdr:cNvPr id="4108" name="Picture 23">
          <a:extLst>
            <a:ext uri="{FF2B5EF4-FFF2-40B4-BE49-F238E27FC236}">
              <a16:creationId xmlns:a16="http://schemas.microsoft.com/office/drawing/2014/main" id="{00000000-0008-0000-0100-00000C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990600"/>
          <a:ext cx="9810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20638</xdr:colOff>
      <xdr:row>2</xdr:row>
      <xdr:rowOff>39688</xdr:rowOff>
    </xdr:from>
    <xdr:to>
      <xdr:col>11</xdr:col>
      <xdr:colOff>735013</xdr:colOff>
      <xdr:row>5</xdr:row>
      <xdr:rowOff>63500</xdr:rowOff>
    </xdr:to>
    <xdr:grpSp>
      <xdr:nvGrpSpPr>
        <xdr:cNvPr id="2" name="Gruppieren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pSpPr/>
      </xdr:nvGrpSpPr>
      <xdr:grpSpPr>
        <a:xfrm>
          <a:off x="201613" y="363538"/>
          <a:ext cx="7572375" cy="585787"/>
          <a:chOff x="203201" y="357188"/>
          <a:chExt cx="7580312" cy="579437"/>
        </a:xfrm>
      </xdr:grpSpPr>
      <xdr:pic>
        <xdr:nvPicPr>
          <xdr:cNvPr id="15366" name="Picture 23">
            <a:extLst>
              <a:ext uri="{FF2B5EF4-FFF2-40B4-BE49-F238E27FC236}">
                <a16:creationId xmlns:a16="http://schemas.microsoft.com/office/drawing/2014/main" id="{00000000-0008-0000-0A00-0000063C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818189" y="360364"/>
            <a:ext cx="1965324" cy="57626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5367" name="Picture 23">
            <a:extLst>
              <a:ext uri="{FF2B5EF4-FFF2-40B4-BE49-F238E27FC236}">
                <a16:creationId xmlns:a16="http://schemas.microsoft.com/office/drawing/2014/main" id="{00000000-0008-0000-0A00-0000073C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82533"/>
          <a:stretch>
            <a:fillRect/>
          </a:stretch>
        </xdr:blipFill>
        <xdr:spPr bwMode="auto">
          <a:xfrm>
            <a:off x="203201" y="357188"/>
            <a:ext cx="5622924" cy="54451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352425</xdr:colOff>
      <xdr:row>4</xdr:row>
      <xdr:rowOff>47625</xdr:rowOff>
    </xdr:from>
    <xdr:to>
      <xdr:col>11</xdr:col>
      <xdr:colOff>628650</xdr:colOff>
      <xdr:row>8</xdr:row>
      <xdr:rowOff>95250</xdr:rowOff>
    </xdr:to>
    <xdr:grpSp>
      <xdr:nvGrpSpPr>
        <xdr:cNvPr id="16394" name="Gruppieren 1">
          <a:extLst>
            <a:ext uri="{FF2B5EF4-FFF2-40B4-BE49-F238E27FC236}">
              <a16:creationId xmlns:a16="http://schemas.microsoft.com/office/drawing/2014/main" id="{00000000-0008-0000-0B00-00000A400000}"/>
            </a:ext>
          </a:extLst>
        </xdr:cNvPr>
        <xdr:cNvGrpSpPr>
          <a:grpSpLocks/>
        </xdr:cNvGrpSpPr>
      </xdr:nvGrpSpPr>
      <xdr:grpSpPr bwMode="auto">
        <a:xfrm>
          <a:off x="3547630" y="861580"/>
          <a:ext cx="3601315" cy="749011"/>
          <a:chOff x="3552825" y="666750"/>
          <a:chExt cx="3600450" cy="739775"/>
        </a:xfrm>
      </xdr:grpSpPr>
      <xdr:pic>
        <xdr:nvPicPr>
          <xdr:cNvPr id="16395" name="Picture 23">
            <a:extLst>
              <a:ext uri="{FF2B5EF4-FFF2-40B4-BE49-F238E27FC236}">
                <a16:creationId xmlns:a16="http://schemas.microsoft.com/office/drawing/2014/main" id="{00000000-0008-0000-0B00-00000B4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76800" y="666750"/>
            <a:ext cx="2276475" cy="7397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6396" name="Picture 23">
            <a:extLst>
              <a:ext uri="{FF2B5EF4-FFF2-40B4-BE49-F238E27FC236}">
                <a16:creationId xmlns:a16="http://schemas.microsoft.com/office/drawing/2014/main" id="{00000000-0008-0000-0B00-00000C4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82533"/>
          <a:stretch>
            <a:fillRect/>
          </a:stretch>
        </xdr:blipFill>
        <xdr:spPr bwMode="auto">
          <a:xfrm>
            <a:off x="3552825" y="666750"/>
            <a:ext cx="1343025" cy="7397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9</xdr:col>
      <xdr:colOff>173177</xdr:colOff>
      <xdr:row>13</xdr:row>
      <xdr:rowOff>69266</xdr:rowOff>
    </xdr:from>
    <xdr:to>
      <xdr:col>12</xdr:col>
      <xdr:colOff>34637</xdr:colOff>
      <xdr:row>17</xdr:row>
      <xdr:rowOff>259770</xdr:rowOff>
    </xdr:to>
    <xdr:sp macro="" textlink="">
      <xdr:nvSpPr>
        <xdr:cNvPr id="22" name="Pfeil: nach links und oben 21">
          <a:extLst>
            <a:ext uri="{FF2B5EF4-FFF2-40B4-BE49-F238E27FC236}">
              <a16:creationId xmlns:a16="http://schemas.microsoft.com/office/drawing/2014/main" id="{00000000-0008-0000-0B00-000016000000}"/>
            </a:ext>
          </a:extLst>
        </xdr:cNvPr>
        <xdr:cNvSpPr/>
      </xdr:nvSpPr>
      <xdr:spPr>
        <a:xfrm rot="10800000">
          <a:off x="5411927" y="2433198"/>
          <a:ext cx="1783778" cy="787981"/>
        </a:xfrm>
        <a:prstGeom prst="leftUpArrow">
          <a:avLst>
            <a:gd name="adj1" fmla="val 25000"/>
            <a:gd name="adj2" fmla="val 25000"/>
            <a:gd name="adj3" fmla="val 25000"/>
          </a:avLst>
        </a:prstGeom>
        <a:solidFill>
          <a:schemeClr val="accent6">
            <a:lumMod val="20000"/>
            <a:lumOff val="80000"/>
          </a:schemeClr>
        </a:solidFill>
        <a:ln>
          <a:solidFill>
            <a:schemeClr val="accent6">
              <a:lumMod val="40000"/>
              <a:lumOff val="60000"/>
            </a:schemeClr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5</xdr:row>
      <xdr:rowOff>19050</xdr:rowOff>
    </xdr:from>
    <xdr:to>
      <xdr:col>5</xdr:col>
      <xdr:colOff>666750</xdr:colOff>
      <xdr:row>9</xdr:row>
      <xdr:rowOff>66675</xdr:rowOff>
    </xdr:to>
    <xdr:grpSp>
      <xdr:nvGrpSpPr>
        <xdr:cNvPr id="17418" name="Gruppieren 6">
          <a:extLst>
            <a:ext uri="{FF2B5EF4-FFF2-40B4-BE49-F238E27FC236}">
              <a16:creationId xmlns:a16="http://schemas.microsoft.com/office/drawing/2014/main" id="{00000000-0008-0000-0C00-00000A440000}"/>
            </a:ext>
          </a:extLst>
        </xdr:cNvPr>
        <xdr:cNvGrpSpPr>
          <a:grpSpLocks/>
        </xdr:cNvGrpSpPr>
      </xdr:nvGrpSpPr>
      <xdr:grpSpPr bwMode="auto">
        <a:xfrm>
          <a:off x="200025" y="990600"/>
          <a:ext cx="4438650" cy="733425"/>
          <a:chOff x="200025" y="1000125"/>
          <a:chExt cx="4438650" cy="749300"/>
        </a:xfrm>
      </xdr:grpSpPr>
      <xdr:pic>
        <xdr:nvPicPr>
          <xdr:cNvPr id="17419" name="Picture 23">
            <a:extLst>
              <a:ext uri="{FF2B5EF4-FFF2-40B4-BE49-F238E27FC236}">
                <a16:creationId xmlns:a16="http://schemas.microsoft.com/office/drawing/2014/main" id="{00000000-0008-0000-0C00-00000B44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476500" y="1000125"/>
            <a:ext cx="2162175" cy="7493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7420" name="Picture 23">
            <a:extLst>
              <a:ext uri="{FF2B5EF4-FFF2-40B4-BE49-F238E27FC236}">
                <a16:creationId xmlns:a16="http://schemas.microsoft.com/office/drawing/2014/main" id="{00000000-0008-0000-0C00-00000C44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82533"/>
          <a:stretch>
            <a:fillRect/>
          </a:stretch>
        </xdr:blipFill>
        <xdr:spPr bwMode="auto">
          <a:xfrm>
            <a:off x="200025" y="1000125"/>
            <a:ext cx="2276475" cy="7493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4</xdr:col>
      <xdr:colOff>1790700</xdr:colOff>
      <xdr:row>111</xdr:row>
      <xdr:rowOff>38101</xdr:rowOff>
    </xdr:from>
    <xdr:to>
      <xdr:col>4</xdr:col>
      <xdr:colOff>1943100</xdr:colOff>
      <xdr:row>113</xdr:row>
      <xdr:rowOff>19051</xdr:rowOff>
    </xdr:to>
    <xdr:sp macro="" textlink="">
      <xdr:nvSpPr>
        <xdr:cNvPr id="2" name="Pfeil nach unten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/>
      </xdr:nvSpPr>
      <xdr:spPr>
        <a:xfrm>
          <a:off x="3162300" y="17145001"/>
          <a:ext cx="152400" cy="3048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0</xdr:row>
          <xdr:rowOff>104775</xdr:rowOff>
        </xdr:from>
        <xdr:to>
          <xdr:col>1</xdr:col>
          <xdr:colOff>1085850</xdr:colOff>
          <xdr:row>1</xdr:row>
          <xdr:rowOff>161925</xdr:rowOff>
        </xdr:to>
        <xdr:sp macro="" textlink="">
          <xdr:nvSpPr>
            <xdr:cNvPr id="19457" name="CommandButton1" hidden="1">
              <a:extLst>
                <a:ext uri="{63B3BB69-23CF-44E3-9099-C40C66FF867C}">
                  <a14:compatExt spid="_x0000_s19457"/>
                </a:ext>
                <a:ext uri="{FF2B5EF4-FFF2-40B4-BE49-F238E27FC236}">
                  <a16:creationId xmlns:a16="http://schemas.microsoft.com/office/drawing/2014/main" id="{00000000-0008-0000-0F00-000001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9</xdr:col>
      <xdr:colOff>304800</xdr:colOff>
      <xdr:row>4</xdr:row>
      <xdr:rowOff>19050</xdr:rowOff>
    </xdr:from>
    <xdr:to>
      <xdr:col>13</xdr:col>
      <xdr:colOff>161925</xdr:colOff>
      <xdr:row>8</xdr:row>
      <xdr:rowOff>114300</xdr:rowOff>
    </xdr:to>
    <xdr:pic>
      <xdr:nvPicPr>
        <xdr:cNvPr id="19465" name="Picture 23">
          <a:extLst>
            <a:ext uri="{FF2B5EF4-FFF2-40B4-BE49-F238E27FC236}">
              <a16:creationId xmlns:a16="http://schemas.microsoft.com/office/drawing/2014/main" id="{00000000-0008-0000-0F00-000009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2825" y="828675"/>
          <a:ext cx="218122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4</xdr:row>
      <xdr:rowOff>19050</xdr:rowOff>
    </xdr:from>
    <xdr:to>
      <xdr:col>9</xdr:col>
      <xdr:colOff>314325</xdr:colOff>
      <xdr:row>8</xdr:row>
      <xdr:rowOff>114300</xdr:rowOff>
    </xdr:to>
    <xdr:pic>
      <xdr:nvPicPr>
        <xdr:cNvPr id="19466" name="Picture 23">
          <a:extLst>
            <a:ext uri="{FF2B5EF4-FFF2-40B4-BE49-F238E27FC236}">
              <a16:creationId xmlns:a16="http://schemas.microsoft.com/office/drawing/2014/main" id="{00000000-0008-0000-0F00-00000A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2533"/>
        <a:stretch>
          <a:fillRect/>
        </a:stretch>
      </xdr:blipFill>
      <xdr:spPr bwMode="auto">
        <a:xfrm>
          <a:off x="38100" y="828675"/>
          <a:ext cx="73342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19050</xdr:rowOff>
    </xdr:from>
    <xdr:to>
      <xdr:col>5</xdr:col>
      <xdr:colOff>742950</xdr:colOff>
      <xdr:row>7</xdr:row>
      <xdr:rowOff>123825</xdr:rowOff>
    </xdr:to>
    <xdr:grpSp>
      <xdr:nvGrpSpPr>
        <xdr:cNvPr id="6152" name="Gruppieren 5">
          <a:extLst>
            <a:ext uri="{FF2B5EF4-FFF2-40B4-BE49-F238E27FC236}">
              <a16:creationId xmlns:a16="http://schemas.microsoft.com/office/drawing/2014/main" id="{00000000-0008-0000-0200-000008180000}"/>
            </a:ext>
          </a:extLst>
        </xdr:cNvPr>
        <xdr:cNvGrpSpPr>
          <a:grpSpLocks/>
        </xdr:cNvGrpSpPr>
      </xdr:nvGrpSpPr>
      <xdr:grpSpPr bwMode="auto">
        <a:xfrm>
          <a:off x="192088" y="661988"/>
          <a:ext cx="4432300" cy="739775"/>
          <a:chOff x="220663" y="652463"/>
          <a:chExt cx="4468812" cy="739775"/>
        </a:xfrm>
      </xdr:grpSpPr>
      <xdr:pic>
        <xdr:nvPicPr>
          <xdr:cNvPr id="6153" name="Picture 23">
            <a:extLst>
              <a:ext uri="{FF2B5EF4-FFF2-40B4-BE49-F238E27FC236}">
                <a16:creationId xmlns:a16="http://schemas.microsoft.com/office/drawing/2014/main" id="{00000000-0008-0000-0200-00000918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03488" y="652463"/>
            <a:ext cx="2185987" cy="7397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154" name="Picture 23">
            <a:extLst>
              <a:ext uri="{FF2B5EF4-FFF2-40B4-BE49-F238E27FC236}">
                <a16:creationId xmlns:a16="http://schemas.microsoft.com/office/drawing/2014/main" id="{00000000-0008-0000-0200-00000A18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82533"/>
          <a:stretch>
            <a:fillRect/>
          </a:stretch>
        </xdr:blipFill>
        <xdr:spPr bwMode="auto">
          <a:xfrm>
            <a:off x="220663" y="652463"/>
            <a:ext cx="2303462" cy="7397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4</xdr:row>
      <xdr:rowOff>47625</xdr:rowOff>
    </xdr:from>
    <xdr:to>
      <xdr:col>16</xdr:col>
      <xdr:colOff>495300</xdr:colOff>
      <xdr:row>8</xdr:row>
      <xdr:rowOff>152400</xdr:rowOff>
    </xdr:to>
    <xdr:grpSp>
      <xdr:nvGrpSpPr>
        <xdr:cNvPr id="7176" name="Gruppieren 1">
          <a:extLst>
            <a:ext uri="{FF2B5EF4-FFF2-40B4-BE49-F238E27FC236}">
              <a16:creationId xmlns:a16="http://schemas.microsoft.com/office/drawing/2014/main" id="{00000000-0008-0000-0300-0000081C0000}"/>
            </a:ext>
          </a:extLst>
        </xdr:cNvPr>
        <xdr:cNvGrpSpPr>
          <a:grpSpLocks/>
        </xdr:cNvGrpSpPr>
      </xdr:nvGrpSpPr>
      <xdr:grpSpPr bwMode="auto">
        <a:xfrm>
          <a:off x="238125" y="857250"/>
          <a:ext cx="8972550" cy="752475"/>
          <a:chOff x="238125" y="857250"/>
          <a:chExt cx="8972550" cy="752475"/>
        </a:xfrm>
      </xdr:grpSpPr>
      <xdr:pic>
        <xdr:nvPicPr>
          <xdr:cNvPr id="7177" name="Picture 23">
            <a:extLst>
              <a:ext uri="{FF2B5EF4-FFF2-40B4-BE49-F238E27FC236}">
                <a16:creationId xmlns:a16="http://schemas.microsoft.com/office/drawing/2014/main" id="{00000000-0008-0000-0300-0000091C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29450" y="857250"/>
            <a:ext cx="2181225" cy="7524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178" name="Picture 23">
            <a:extLst>
              <a:ext uri="{FF2B5EF4-FFF2-40B4-BE49-F238E27FC236}">
                <a16:creationId xmlns:a16="http://schemas.microsoft.com/office/drawing/2014/main" id="{00000000-0008-0000-0300-00000A1C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82533"/>
          <a:stretch>
            <a:fillRect/>
          </a:stretch>
        </xdr:blipFill>
        <xdr:spPr bwMode="auto">
          <a:xfrm>
            <a:off x="238125" y="857250"/>
            <a:ext cx="6829425" cy="7524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7</xdr:row>
      <xdr:rowOff>19050</xdr:rowOff>
    </xdr:from>
    <xdr:to>
      <xdr:col>16</xdr:col>
      <xdr:colOff>628650</xdr:colOff>
      <xdr:row>11</xdr:row>
      <xdr:rowOff>142875</xdr:rowOff>
    </xdr:to>
    <xdr:grpSp>
      <xdr:nvGrpSpPr>
        <xdr:cNvPr id="8200" name="Gruppieren 1">
          <a:extLst>
            <a:ext uri="{FF2B5EF4-FFF2-40B4-BE49-F238E27FC236}">
              <a16:creationId xmlns:a16="http://schemas.microsoft.com/office/drawing/2014/main" id="{00000000-0008-0000-0400-000008200000}"/>
            </a:ext>
          </a:extLst>
        </xdr:cNvPr>
        <xdr:cNvGrpSpPr>
          <a:grpSpLocks/>
        </xdr:cNvGrpSpPr>
      </xdr:nvGrpSpPr>
      <xdr:grpSpPr bwMode="auto">
        <a:xfrm>
          <a:off x="190500" y="981075"/>
          <a:ext cx="10382250" cy="771525"/>
          <a:chOff x="190500" y="981075"/>
          <a:chExt cx="10725150" cy="771525"/>
        </a:xfrm>
      </xdr:grpSpPr>
      <xdr:pic>
        <xdr:nvPicPr>
          <xdr:cNvPr id="8201" name="Picture 23">
            <a:extLst>
              <a:ext uri="{FF2B5EF4-FFF2-40B4-BE49-F238E27FC236}">
                <a16:creationId xmlns:a16="http://schemas.microsoft.com/office/drawing/2014/main" id="{00000000-0008-0000-0400-0000092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734425" y="981075"/>
            <a:ext cx="2181225" cy="771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8202" name="Picture 23">
            <a:extLst>
              <a:ext uri="{FF2B5EF4-FFF2-40B4-BE49-F238E27FC236}">
                <a16:creationId xmlns:a16="http://schemas.microsoft.com/office/drawing/2014/main" id="{00000000-0008-0000-0400-00000A2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82533"/>
          <a:stretch>
            <a:fillRect/>
          </a:stretch>
        </xdr:blipFill>
        <xdr:spPr bwMode="auto">
          <a:xfrm>
            <a:off x="190500" y="981075"/>
            <a:ext cx="8543925" cy="771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50</xdr:col>
      <xdr:colOff>0</xdr:colOff>
      <xdr:row>9</xdr:row>
      <xdr:rowOff>0</xdr:rowOff>
    </xdr:from>
    <xdr:to>
      <xdr:col>50</xdr:col>
      <xdr:colOff>0</xdr:colOff>
      <xdr:row>11</xdr:row>
      <xdr:rowOff>66675</xdr:rowOff>
    </xdr:to>
    <xdr:pic>
      <xdr:nvPicPr>
        <xdr:cNvPr id="9229" name="Picture 1">
          <a:extLst>
            <a:ext uri="{FF2B5EF4-FFF2-40B4-BE49-F238E27FC236}">
              <a16:creationId xmlns:a16="http://schemas.microsoft.com/office/drawing/2014/main" id="{00000000-0008-0000-0500-00000D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82625" y="15621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58</xdr:col>
      <xdr:colOff>0</xdr:colOff>
      <xdr:row>9</xdr:row>
      <xdr:rowOff>114300</xdr:rowOff>
    </xdr:from>
    <xdr:to>
      <xdr:col>58</xdr:col>
      <xdr:colOff>0</xdr:colOff>
      <xdr:row>12</xdr:row>
      <xdr:rowOff>9525</xdr:rowOff>
    </xdr:to>
    <xdr:pic>
      <xdr:nvPicPr>
        <xdr:cNvPr id="9230" name="Picture 34">
          <a:extLst>
            <a:ext uri="{FF2B5EF4-FFF2-40B4-BE49-F238E27FC236}">
              <a16:creationId xmlns:a16="http://schemas.microsoft.com/office/drawing/2014/main" id="{00000000-0008-0000-0500-00000E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01825" y="1562100"/>
          <a:ext cx="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30</xdr:col>
      <xdr:colOff>77932</xdr:colOff>
      <xdr:row>4</xdr:row>
      <xdr:rowOff>19050</xdr:rowOff>
    </xdr:from>
    <xdr:to>
      <xdr:col>49</xdr:col>
      <xdr:colOff>733</xdr:colOff>
      <xdr:row>7</xdr:row>
      <xdr:rowOff>161925</xdr:rowOff>
    </xdr:to>
    <xdr:grpSp>
      <xdr:nvGrpSpPr>
        <xdr:cNvPr id="9231" name="Gruppieren 9">
          <a:extLst>
            <a:ext uri="{FF2B5EF4-FFF2-40B4-BE49-F238E27FC236}">
              <a16:creationId xmlns:a16="http://schemas.microsoft.com/office/drawing/2014/main" id="{00000000-0008-0000-0500-00000F240000}"/>
            </a:ext>
          </a:extLst>
        </xdr:cNvPr>
        <xdr:cNvGrpSpPr>
          <a:grpSpLocks/>
        </xdr:cNvGrpSpPr>
      </xdr:nvGrpSpPr>
      <xdr:grpSpPr bwMode="auto">
        <a:xfrm>
          <a:off x="5469082" y="361950"/>
          <a:ext cx="7209426" cy="733425"/>
          <a:chOff x="4529667" y="662517"/>
          <a:chExt cx="9363073" cy="735541"/>
        </a:xfrm>
      </xdr:grpSpPr>
      <xdr:pic>
        <xdr:nvPicPr>
          <xdr:cNvPr id="9232" name="Picture 23">
            <a:extLst>
              <a:ext uri="{FF2B5EF4-FFF2-40B4-BE49-F238E27FC236}">
                <a16:creationId xmlns:a16="http://schemas.microsoft.com/office/drawing/2014/main" id="{00000000-0008-0000-0500-00001024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207749" y="662517"/>
            <a:ext cx="2684991" cy="73554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233" name="Picture 23">
            <a:extLst>
              <a:ext uri="{FF2B5EF4-FFF2-40B4-BE49-F238E27FC236}">
                <a16:creationId xmlns:a16="http://schemas.microsoft.com/office/drawing/2014/main" id="{00000000-0008-0000-0500-00001124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82533"/>
          <a:stretch>
            <a:fillRect/>
          </a:stretch>
        </xdr:blipFill>
        <xdr:spPr bwMode="auto">
          <a:xfrm>
            <a:off x="4529667" y="662517"/>
            <a:ext cx="6699250" cy="73554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5</xdr:row>
      <xdr:rowOff>0</xdr:rowOff>
    </xdr:from>
    <xdr:to>
      <xdr:col>7</xdr:col>
      <xdr:colOff>0</xdr:colOff>
      <xdr:row>7</xdr:row>
      <xdr:rowOff>66675</xdr:rowOff>
    </xdr:to>
    <xdr:pic>
      <xdr:nvPicPr>
        <xdr:cNvPr id="10256" name="Picture 1">
          <a:extLst>
            <a:ext uri="{FF2B5EF4-FFF2-40B4-BE49-F238E27FC236}">
              <a16:creationId xmlns:a16="http://schemas.microsoft.com/office/drawing/2014/main" id="{00000000-0008-0000-0600-000010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457325"/>
          <a:ext cx="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0</xdr:colOff>
      <xdr:row>80</xdr:row>
      <xdr:rowOff>0</xdr:rowOff>
    </xdr:from>
    <xdr:to>
      <xdr:col>14</xdr:col>
      <xdr:colOff>304800</xdr:colOff>
      <xdr:row>80</xdr:row>
      <xdr:rowOff>85725</xdr:rowOff>
    </xdr:to>
    <xdr:grpSp>
      <xdr:nvGrpSpPr>
        <xdr:cNvPr id="10257" name="Gruppieren 8">
          <a:extLst>
            <a:ext uri="{FF2B5EF4-FFF2-40B4-BE49-F238E27FC236}">
              <a16:creationId xmlns:a16="http://schemas.microsoft.com/office/drawing/2014/main" id="{00000000-0008-0000-0600-000011280000}"/>
            </a:ext>
          </a:extLst>
        </xdr:cNvPr>
        <xdr:cNvGrpSpPr>
          <a:grpSpLocks/>
        </xdr:cNvGrpSpPr>
      </xdr:nvGrpSpPr>
      <xdr:grpSpPr bwMode="auto">
        <a:xfrm>
          <a:off x="6615545" y="13040591"/>
          <a:ext cx="304800" cy="85725"/>
          <a:chOff x="6515100" y="13722350"/>
          <a:chExt cx="304800" cy="85725"/>
        </a:xfrm>
      </xdr:grpSpPr>
      <xdr:sp macro="" textlink="">
        <xdr:nvSpPr>
          <xdr:cNvPr id="10260" name="Line 12">
            <a:extLst>
              <a:ext uri="{FF2B5EF4-FFF2-40B4-BE49-F238E27FC236}">
                <a16:creationId xmlns:a16="http://schemas.microsoft.com/office/drawing/2014/main" id="{00000000-0008-0000-0600-00001428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6515100" y="13808075"/>
            <a:ext cx="295275" cy="0"/>
          </a:xfrm>
          <a:prstGeom prst="line">
            <a:avLst/>
          </a:prstGeom>
          <a:noFill/>
          <a:ln w="158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261" name="Line 15">
            <a:extLst>
              <a:ext uri="{FF2B5EF4-FFF2-40B4-BE49-F238E27FC236}">
                <a16:creationId xmlns:a16="http://schemas.microsoft.com/office/drawing/2014/main" id="{00000000-0008-0000-0600-00001528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6819900" y="13722350"/>
            <a:ext cx="0" cy="85725"/>
          </a:xfrm>
          <a:prstGeom prst="line">
            <a:avLst/>
          </a:prstGeom>
          <a:noFill/>
          <a:ln w="158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12</xdr:col>
      <xdr:colOff>571500</xdr:colOff>
      <xdr:row>81</xdr:row>
      <xdr:rowOff>114300</xdr:rowOff>
    </xdr:from>
    <xdr:to>
      <xdr:col>20</xdr:col>
      <xdr:colOff>19050</xdr:colOff>
      <xdr:row>81</xdr:row>
      <xdr:rowOff>114300</xdr:rowOff>
    </xdr:to>
    <xdr:sp macro="" textlink="">
      <xdr:nvSpPr>
        <xdr:cNvPr id="10258" name="Line 14">
          <a:extLst>
            <a:ext uri="{FF2B5EF4-FFF2-40B4-BE49-F238E27FC236}">
              <a16:creationId xmlns:a16="http://schemas.microsoft.com/office/drawing/2014/main" id="{00000000-0008-0000-0600-000012280000}"/>
            </a:ext>
          </a:extLst>
        </xdr:cNvPr>
        <xdr:cNvSpPr>
          <a:spLocks noChangeShapeType="1"/>
        </xdr:cNvSpPr>
      </xdr:nvSpPr>
      <xdr:spPr bwMode="auto">
        <a:xfrm flipH="1">
          <a:off x="6543675" y="13763625"/>
          <a:ext cx="3571875" cy="0"/>
        </a:xfrm>
        <a:prstGeom prst="lin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571500</xdr:colOff>
      <xdr:row>82</xdr:row>
      <xdr:rowOff>76200</xdr:rowOff>
    </xdr:from>
    <xdr:to>
      <xdr:col>20</xdr:col>
      <xdr:colOff>19050</xdr:colOff>
      <xdr:row>82</xdr:row>
      <xdr:rowOff>76200</xdr:rowOff>
    </xdr:to>
    <xdr:sp macro="" textlink="">
      <xdr:nvSpPr>
        <xdr:cNvPr id="10259" name="Line 14">
          <a:extLst>
            <a:ext uri="{FF2B5EF4-FFF2-40B4-BE49-F238E27FC236}">
              <a16:creationId xmlns:a16="http://schemas.microsoft.com/office/drawing/2014/main" id="{00000000-0008-0000-0600-000013280000}"/>
            </a:ext>
          </a:extLst>
        </xdr:cNvPr>
        <xdr:cNvSpPr>
          <a:spLocks noChangeShapeType="1"/>
        </xdr:cNvSpPr>
      </xdr:nvSpPr>
      <xdr:spPr bwMode="auto">
        <a:xfrm flipH="1">
          <a:off x="6543675" y="13887450"/>
          <a:ext cx="3571875" cy="0"/>
        </a:xfrm>
        <a:prstGeom prst="lin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3</xdr:row>
      <xdr:rowOff>19050</xdr:rowOff>
    </xdr:from>
    <xdr:to>
      <xdr:col>10</xdr:col>
      <xdr:colOff>771525</xdr:colOff>
      <xdr:row>7</xdr:row>
      <xdr:rowOff>114300</xdr:rowOff>
    </xdr:to>
    <xdr:grpSp>
      <xdr:nvGrpSpPr>
        <xdr:cNvPr id="12296" name="Gruppieren 3">
          <a:extLst>
            <a:ext uri="{FF2B5EF4-FFF2-40B4-BE49-F238E27FC236}">
              <a16:creationId xmlns:a16="http://schemas.microsoft.com/office/drawing/2014/main" id="{00000000-0008-0000-0700-000008300000}"/>
            </a:ext>
          </a:extLst>
        </xdr:cNvPr>
        <xdr:cNvGrpSpPr>
          <a:grpSpLocks/>
        </xdr:cNvGrpSpPr>
      </xdr:nvGrpSpPr>
      <xdr:grpSpPr bwMode="auto">
        <a:xfrm>
          <a:off x="219941" y="356755"/>
          <a:ext cx="7400925" cy="753340"/>
          <a:chOff x="209550" y="514350"/>
          <a:chExt cx="7410449" cy="739775"/>
        </a:xfrm>
      </xdr:grpSpPr>
      <xdr:pic>
        <xdr:nvPicPr>
          <xdr:cNvPr id="12297" name="Picture 23">
            <a:extLst>
              <a:ext uri="{FF2B5EF4-FFF2-40B4-BE49-F238E27FC236}">
                <a16:creationId xmlns:a16="http://schemas.microsoft.com/office/drawing/2014/main" id="{00000000-0008-0000-0700-0000093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419724" y="514350"/>
            <a:ext cx="2200275" cy="7397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2298" name="Picture 23">
            <a:extLst>
              <a:ext uri="{FF2B5EF4-FFF2-40B4-BE49-F238E27FC236}">
                <a16:creationId xmlns:a16="http://schemas.microsoft.com/office/drawing/2014/main" id="{00000000-0008-0000-0700-00000A3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82533"/>
          <a:stretch>
            <a:fillRect/>
          </a:stretch>
        </xdr:blipFill>
        <xdr:spPr bwMode="auto">
          <a:xfrm>
            <a:off x="209550" y="514350"/>
            <a:ext cx="5238750" cy="7397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</xdr:row>
      <xdr:rowOff>19050</xdr:rowOff>
    </xdr:from>
    <xdr:to>
      <xdr:col>16</xdr:col>
      <xdr:colOff>590550</xdr:colOff>
      <xdr:row>8</xdr:row>
      <xdr:rowOff>114300</xdr:rowOff>
    </xdr:to>
    <xdr:grpSp>
      <xdr:nvGrpSpPr>
        <xdr:cNvPr id="2" name="Gruppieren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pSpPr/>
      </xdr:nvGrpSpPr>
      <xdr:grpSpPr>
        <a:xfrm>
          <a:off x="19050" y="352425"/>
          <a:ext cx="8448675" cy="742950"/>
          <a:chOff x="19050" y="352425"/>
          <a:chExt cx="8201025" cy="742950"/>
        </a:xfrm>
      </xdr:grpSpPr>
      <xdr:pic>
        <xdr:nvPicPr>
          <xdr:cNvPr id="13318" name="Picture 23">
            <a:extLst>
              <a:ext uri="{FF2B5EF4-FFF2-40B4-BE49-F238E27FC236}">
                <a16:creationId xmlns:a16="http://schemas.microsoft.com/office/drawing/2014/main" id="{00000000-0008-0000-0800-00000634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210300" y="352425"/>
            <a:ext cx="2009775" cy="7429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3319" name="Picture 23">
            <a:extLst>
              <a:ext uri="{FF2B5EF4-FFF2-40B4-BE49-F238E27FC236}">
                <a16:creationId xmlns:a16="http://schemas.microsoft.com/office/drawing/2014/main" id="{00000000-0008-0000-0800-00000734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82533"/>
          <a:stretch>
            <a:fillRect/>
          </a:stretch>
        </xdr:blipFill>
        <xdr:spPr bwMode="auto">
          <a:xfrm>
            <a:off x="19050" y="352425"/>
            <a:ext cx="6210300" cy="7429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361950</xdr:colOff>
      <xdr:row>3</xdr:row>
      <xdr:rowOff>28575</xdr:rowOff>
    </xdr:from>
    <xdr:to>
      <xdr:col>13</xdr:col>
      <xdr:colOff>95250</xdr:colOff>
      <xdr:row>7</xdr:row>
      <xdr:rowOff>123825</xdr:rowOff>
    </xdr:to>
    <xdr:pic>
      <xdr:nvPicPr>
        <xdr:cNvPr id="14343" name="Picture 23">
          <a:extLst>
            <a:ext uri="{FF2B5EF4-FFF2-40B4-BE49-F238E27FC236}">
              <a16:creationId xmlns:a16="http://schemas.microsoft.com/office/drawing/2014/main" id="{00000000-0008-0000-0900-000007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91075" y="504825"/>
          <a:ext cx="22383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28575</xdr:colOff>
      <xdr:row>3</xdr:row>
      <xdr:rowOff>28575</xdr:rowOff>
    </xdr:from>
    <xdr:to>
      <xdr:col>9</xdr:col>
      <xdr:colOff>361950</xdr:colOff>
      <xdr:row>7</xdr:row>
      <xdr:rowOff>123825</xdr:rowOff>
    </xdr:to>
    <xdr:pic>
      <xdr:nvPicPr>
        <xdr:cNvPr id="14344" name="Picture 23">
          <a:extLst>
            <a:ext uri="{FF2B5EF4-FFF2-40B4-BE49-F238E27FC236}">
              <a16:creationId xmlns:a16="http://schemas.microsoft.com/office/drawing/2014/main" id="{00000000-0008-0000-0900-000008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2533"/>
        <a:stretch>
          <a:fillRect/>
        </a:stretch>
      </xdr:blipFill>
      <xdr:spPr bwMode="auto">
        <a:xfrm>
          <a:off x="209550" y="504825"/>
          <a:ext cx="458152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/HSOB/Auftrag%20760%20Gutachterstelle%20RLP%20IF/IF%20LSJV%20760/F&#252;r%20die%20Beratung/-4-%20F&#246;rderungen%20LSJV%20und%20AM/Infomaterial%20f&#252;r%20Antragsteller/222%20Vorlagen%20Wirtschaftspl&#228;ne/&#220;berarbeitung%20des%20Antragsordners%202012/Wiplan%20letzte%20Fassung%20BQ.xlsm?6BDD7C26" TargetMode="External"/><Relationship Id="rId1" Type="http://schemas.openxmlformats.org/officeDocument/2006/relationships/externalLinkPath" Target="file:///\\6BDD7C26\Wiplan%20letzte%20Fassung%20BQ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trag"/>
      <sheetName val="Deckblatt"/>
      <sheetName val="P1"/>
      <sheetName val="P2"/>
      <sheetName val="P3"/>
      <sheetName val="P4"/>
      <sheetName val="P5"/>
      <sheetName val="P6"/>
      <sheetName val="P7"/>
      <sheetName val="I1"/>
      <sheetName val="I2"/>
      <sheetName val="I3"/>
      <sheetName val="I4"/>
      <sheetName val="I5"/>
      <sheetName val="I6"/>
      <sheetName val="Intern"/>
      <sheetName val="U1"/>
      <sheetName val="U2"/>
      <sheetName val="U3"/>
      <sheetName val="U4"/>
      <sheetName val="GuV-G"/>
      <sheetName val="GuV-K"/>
      <sheetName val="L1"/>
      <sheetName val="L2"/>
      <sheetName val="Int-Invest"/>
      <sheetName val="Drucken"/>
      <sheetName val="Erklärung"/>
      <sheetName val="Intern-U1"/>
      <sheetName val="Intern-U2"/>
      <sheetName val="Teil B Fördermittel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3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4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Relationship Id="rId5" Type="http://schemas.openxmlformats.org/officeDocument/2006/relationships/image" Target="../media/image4.emf"/><Relationship Id="rId4" Type="http://schemas.openxmlformats.org/officeDocument/2006/relationships/control" Target="../activeX/activeX1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2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I15"/>
  <sheetViews>
    <sheetView workbookViewId="0">
      <selection activeCell="D24" sqref="D24"/>
    </sheetView>
  </sheetViews>
  <sheetFormatPr baseColWidth="10" defaultRowHeight="15" x14ac:dyDescent="0.25"/>
  <sheetData>
    <row r="1" spans="1:9" x14ac:dyDescent="0.25">
      <c r="A1" s="1291" t="s">
        <v>576</v>
      </c>
      <c r="B1" s="1292"/>
      <c r="C1" s="1292"/>
      <c r="D1" s="1292"/>
      <c r="E1" s="1292"/>
      <c r="F1" s="1292"/>
      <c r="G1" s="1292"/>
      <c r="H1" s="1292"/>
      <c r="I1" s="1292"/>
    </row>
    <row r="2" spans="1:9" x14ac:dyDescent="0.25">
      <c r="A2" s="1292"/>
      <c r="B2" s="1292"/>
      <c r="C2" s="1292"/>
      <c r="D2" s="1292"/>
      <c r="E2" s="1292"/>
      <c r="F2" s="1292"/>
      <c r="G2" s="1292"/>
      <c r="H2" s="1292"/>
      <c r="I2" s="1292"/>
    </row>
    <row r="3" spans="1:9" x14ac:dyDescent="0.25">
      <c r="A3" s="1292"/>
      <c r="B3" s="1292"/>
      <c r="C3" s="1292"/>
      <c r="D3" s="1292"/>
      <c r="E3" s="1292"/>
      <c r="F3" s="1292"/>
      <c r="G3" s="1292"/>
      <c r="H3" s="1292"/>
      <c r="I3" s="1292"/>
    </row>
    <row r="4" spans="1:9" x14ac:dyDescent="0.25">
      <c r="A4" s="1292"/>
      <c r="B4" s="1292"/>
      <c r="C4" s="1292"/>
      <c r="D4" s="1292"/>
      <c r="E4" s="1292"/>
      <c r="F4" s="1292"/>
      <c r="G4" s="1292"/>
      <c r="H4" s="1292"/>
      <c r="I4" s="1292"/>
    </row>
    <row r="6" spans="1:9" ht="35.25" customHeight="1" x14ac:dyDescent="0.25">
      <c r="A6" s="1293" t="s">
        <v>521</v>
      </c>
      <c r="B6" s="1294"/>
      <c r="C6" s="1294"/>
      <c r="D6" s="1294"/>
      <c r="E6" s="1294"/>
      <c r="F6" s="1294"/>
      <c r="G6" s="1294"/>
      <c r="H6" s="1294"/>
      <c r="I6" s="1295"/>
    </row>
    <row r="7" spans="1:9" ht="35.25" customHeight="1" x14ac:dyDescent="0.25">
      <c r="A7" s="1293" t="s">
        <v>522</v>
      </c>
      <c r="B7" s="1294"/>
      <c r="C7" s="1294"/>
      <c r="D7" s="1294"/>
      <c r="E7" s="1294"/>
      <c r="F7" s="1294"/>
      <c r="G7" s="1294"/>
      <c r="H7" s="1294"/>
      <c r="I7" s="1295"/>
    </row>
    <row r="8" spans="1:9" ht="35.25" customHeight="1" x14ac:dyDescent="0.25">
      <c r="A8" s="1293" t="s">
        <v>523</v>
      </c>
      <c r="B8" s="1294"/>
      <c r="C8" s="1294"/>
      <c r="D8" s="1294"/>
      <c r="E8" s="1294"/>
      <c r="F8" s="1294"/>
      <c r="G8" s="1294"/>
      <c r="H8" s="1294"/>
      <c r="I8" s="1295"/>
    </row>
    <row r="9" spans="1:9" ht="35.25" customHeight="1" x14ac:dyDescent="0.25">
      <c r="A9" s="1293" t="s">
        <v>548</v>
      </c>
      <c r="B9" s="1294"/>
      <c r="C9" s="1294"/>
      <c r="D9" s="1294"/>
      <c r="E9" s="1294"/>
      <c r="F9" s="1294"/>
      <c r="G9" s="1294"/>
      <c r="H9" s="1294"/>
      <c r="I9" s="1295"/>
    </row>
    <row r="10" spans="1:9" ht="35.25" customHeight="1" x14ac:dyDescent="0.25">
      <c r="A10" s="1293" t="s">
        <v>587</v>
      </c>
      <c r="B10" s="1294"/>
      <c r="C10" s="1294"/>
      <c r="D10" s="1294"/>
      <c r="E10" s="1294"/>
      <c r="F10" s="1294"/>
      <c r="G10" s="1294"/>
      <c r="H10" s="1294"/>
      <c r="I10" s="1295"/>
    </row>
    <row r="11" spans="1:9" x14ac:dyDescent="0.25">
      <c r="A11" s="1290"/>
      <c r="B11" s="1290"/>
      <c r="C11" s="1290"/>
      <c r="D11" s="1290"/>
      <c r="E11" s="1290"/>
      <c r="F11" s="1290"/>
      <c r="G11" s="1290"/>
      <c r="H11" s="1290"/>
      <c r="I11" s="1290"/>
    </row>
    <row r="12" spans="1:9" x14ac:dyDescent="0.25">
      <c r="A12" s="1290"/>
      <c r="B12" s="1290"/>
      <c r="C12" s="1290"/>
      <c r="D12" s="1290"/>
      <c r="E12" s="1290"/>
      <c r="F12" s="1290"/>
      <c r="G12" s="1290"/>
      <c r="H12" s="1290"/>
      <c r="I12" s="1290"/>
    </row>
    <row r="13" spans="1:9" x14ac:dyDescent="0.25">
      <c r="A13" s="1290"/>
      <c r="B13" s="1290"/>
      <c r="C13" s="1290"/>
      <c r="D13" s="1290"/>
      <c r="E13" s="1290"/>
      <c r="F13" s="1290"/>
      <c r="G13" s="1290"/>
      <c r="H13" s="1290"/>
      <c r="I13" s="1290"/>
    </row>
    <row r="14" spans="1:9" x14ac:dyDescent="0.25">
      <c r="A14" s="1290"/>
      <c r="B14" s="1290"/>
      <c r="C14" s="1290"/>
      <c r="D14" s="1290"/>
      <c r="E14" s="1290"/>
      <c r="F14" s="1290"/>
      <c r="G14" s="1290"/>
      <c r="H14" s="1290"/>
      <c r="I14" s="1290"/>
    </row>
    <row r="15" spans="1:9" x14ac:dyDescent="0.25">
      <c r="A15" s="1290"/>
      <c r="B15" s="1290"/>
      <c r="C15" s="1290"/>
      <c r="D15" s="1290"/>
      <c r="E15" s="1290"/>
      <c r="F15" s="1290"/>
      <c r="G15" s="1290"/>
      <c r="H15" s="1290"/>
      <c r="I15" s="1290"/>
    </row>
  </sheetData>
  <mergeCells count="11">
    <mergeCell ref="A15:I15"/>
    <mergeCell ref="A1:I4"/>
    <mergeCell ref="A6:I6"/>
    <mergeCell ref="A7:I7"/>
    <mergeCell ref="A8:I8"/>
    <mergeCell ref="A9:I9"/>
    <mergeCell ref="A10:I10"/>
    <mergeCell ref="A11:I11"/>
    <mergeCell ref="A12:I12"/>
    <mergeCell ref="A13:I13"/>
    <mergeCell ref="A14:I14"/>
  </mergeCells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7">
    <tabColor theme="0"/>
    <pageSetUpPr fitToPage="1"/>
  </sheetPr>
  <dimension ref="A1:N70"/>
  <sheetViews>
    <sheetView showGridLines="0" showZeros="0" topLeftCell="A11" zoomScaleNormal="100" zoomScaleSheetLayoutView="100" workbookViewId="0">
      <selection activeCell="L42" sqref="L42"/>
    </sheetView>
  </sheetViews>
  <sheetFormatPr baseColWidth="10" defaultColWidth="11.42578125" defaultRowHeight="12.75" x14ac:dyDescent="0.2"/>
  <cols>
    <col min="1" max="1" width="2.7109375" style="1" customWidth="1"/>
    <col min="2" max="2" width="2.28515625" style="1" customWidth="1"/>
    <col min="3" max="3" width="2.5703125" style="1" bestFit="1" customWidth="1"/>
    <col min="4" max="4" width="4.28515625" style="1" customWidth="1"/>
    <col min="5" max="5" width="1" style="1" customWidth="1"/>
    <col min="6" max="6" width="5" style="1" bestFit="1" customWidth="1"/>
    <col min="7" max="7" width="2.140625" style="1" customWidth="1"/>
    <col min="8" max="8" width="45.5703125" style="1" customWidth="1"/>
    <col min="9" max="9" width="6.7109375" style="1" customWidth="1"/>
    <col min="10" max="10" width="9.7109375" style="1" customWidth="1"/>
    <col min="11" max="11" width="9.140625" style="1" customWidth="1"/>
    <col min="12" max="12" width="9" style="1076" customWidth="1"/>
    <col min="13" max="13" width="9.7109375" style="1" customWidth="1"/>
    <col min="14" max="14" width="1.7109375" style="1" customWidth="1"/>
    <col min="15" max="16384" width="11.42578125" style="1"/>
  </cols>
  <sheetData>
    <row r="1" spans="1:14" ht="15" customHeight="1" x14ac:dyDescent="0.2"/>
    <row r="2" spans="1:14" ht="25.5" customHeight="1" x14ac:dyDescent="0.2"/>
    <row r="4" spans="1:14" x14ac:dyDescent="0.2">
      <c r="A4" s="2"/>
      <c r="B4" s="29"/>
      <c r="C4" s="2"/>
      <c r="D4" s="2"/>
      <c r="E4" s="2"/>
      <c r="F4" s="2"/>
      <c r="G4" s="2"/>
      <c r="H4" s="2"/>
      <c r="I4" s="2"/>
      <c r="J4" s="2"/>
      <c r="K4" s="2"/>
      <c r="L4" s="1318"/>
      <c r="M4" s="1318"/>
      <c r="N4" s="2"/>
    </row>
    <row r="5" spans="1:14" x14ac:dyDescent="0.2">
      <c r="A5" s="2"/>
      <c r="B5" s="29"/>
      <c r="C5" s="2"/>
      <c r="D5" s="2"/>
      <c r="E5" s="2"/>
      <c r="F5" s="2"/>
      <c r="G5" s="2"/>
      <c r="H5" s="2"/>
      <c r="I5" s="2"/>
      <c r="J5" s="2"/>
      <c r="K5" s="2"/>
      <c r="L5" s="1077"/>
      <c r="M5" s="53"/>
      <c r="N5" s="2"/>
    </row>
    <row r="6" spans="1:14" x14ac:dyDescent="0.2">
      <c r="A6" s="2"/>
      <c r="B6" s="29"/>
      <c r="C6" s="2"/>
      <c r="D6" s="2"/>
      <c r="E6" s="2"/>
      <c r="F6" s="2"/>
      <c r="G6" s="2"/>
      <c r="H6" s="2"/>
      <c r="I6" s="2"/>
      <c r="J6" s="2"/>
      <c r="K6" s="2"/>
      <c r="L6" s="1077"/>
      <c r="M6" s="53"/>
      <c r="N6" s="2"/>
    </row>
    <row r="7" spans="1:14" x14ac:dyDescent="0.2">
      <c r="A7" s="2"/>
      <c r="B7" s="29"/>
      <c r="C7" s="2"/>
      <c r="D7" s="2"/>
      <c r="E7" s="2"/>
      <c r="F7" s="2"/>
      <c r="G7" s="2"/>
      <c r="H7" s="2"/>
      <c r="I7" s="2"/>
      <c r="J7" s="2"/>
      <c r="K7" s="2"/>
      <c r="L7" s="1077"/>
      <c r="M7" s="53"/>
      <c r="N7" s="2"/>
    </row>
    <row r="8" spans="1:14" x14ac:dyDescent="0.2">
      <c r="A8" s="2"/>
      <c r="B8" s="29"/>
      <c r="C8" s="2"/>
      <c r="D8" s="2"/>
      <c r="E8" s="2"/>
      <c r="F8" s="2"/>
      <c r="G8" s="2"/>
      <c r="H8" s="2"/>
      <c r="I8" s="2"/>
      <c r="J8" s="2"/>
      <c r="K8" s="2"/>
      <c r="L8" s="1077"/>
      <c r="M8" s="53"/>
      <c r="N8" s="2"/>
    </row>
    <row r="9" spans="1:14" x14ac:dyDescent="0.2">
      <c r="A9" s="2"/>
      <c r="B9" s="1277" t="s">
        <v>579</v>
      </c>
      <c r="C9" s="2"/>
      <c r="D9" s="2"/>
      <c r="E9" s="2"/>
      <c r="F9" s="2"/>
      <c r="G9" s="2"/>
      <c r="H9" s="2"/>
      <c r="I9" s="2"/>
      <c r="J9" s="2"/>
      <c r="K9" s="2"/>
      <c r="L9" s="1362" t="str">
        <f>IF('1'!$D$13&lt;&gt;"",'1'!$D$13,"")</f>
        <v/>
      </c>
      <c r="M9" s="1362"/>
      <c r="N9" s="2"/>
    </row>
    <row r="10" spans="1:14" ht="13.5" thickBot="1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1362" t="s">
        <v>327</v>
      </c>
      <c r="M10" s="1362"/>
      <c r="N10" s="2"/>
    </row>
    <row r="11" spans="1:14" ht="12.75" customHeight="1" x14ac:dyDescent="0.2">
      <c r="A11" s="2"/>
      <c r="B11" s="52" t="str">
        <f>IF('1'!D24&lt;&gt;"",'1'!D24,"")</f>
        <v/>
      </c>
      <c r="C11" s="175"/>
      <c r="D11" s="175"/>
      <c r="E11" s="175"/>
      <c r="F11" s="175"/>
      <c r="G11" s="175"/>
      <c r="H11" s="316"/>
      <c r="I11" s="2"/>
      <c r="J11" s="1304" t="s">
        <v>0</v>
      </c>
      <c r="K11" s="1319"/>
      <c r="L11" s="1319"/>
      <c r="M11" s="1320"/>
      <c r="N11" s="2"/>
    </row>
    <row r="12" spans="1:14" ht="13.5" customHeight="1" thickBot="1" x14ac:dyDescent="0.25">
      <c r="A12" s="2"/>
      <c r="B12" s="49" t="str">
        <f>IF('1'!D17&lt;&gt;"",'1'!D17,"")</f>
        <v/>
      </c>
      <c r="C12" s="173"/>
      <c r="D12" s="173"/>
      <c r="E12" s="173"/>
      <c r="F12" s="173"/>
      <c r="G12" s="173"/>
      <c r="H12" s="315"/>
      <c r="I12" s="2"/>
      <c r="J12" s="1321"/>
      <c r="K12" s="1322"/>
      <c r="L12" s="1322"/>
      <c r="M12" s="1323"/>
      <c r="N12" s="2"/>
    </row>
    <row r="13" spans="1:14" ht="12.75" hidden="1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1078"/>
      <c r="M13" s="111"/>
      <c r="N13" s="2"/>
    </row>
    <row r="14" spans="1:14" ht="13.5" thickBot="1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1078"/>
      <c r="M14" s="28" t="s">
        <v>474</v>
      </c>
      <c r="N14" s="2"/>
    </row>
    <row r="15" spans="1:14" s="31" customFormat="1" ht="18" customHeight="1" thickBot="1" x14ac:dyDescent="0.25">
      <c r="A15" s="3"/>
      <c r="B15" s="863"/>
      <c r="C15" s="692"/>
      <c r="D15" s="862" t="s">
        <v>473</v>
      </c>
      <c r="E15" s="692"/>
      <c r="F15" s="692"/>
      <c r="G15" s="692"/>
      <c r="H15" s="692"/>
      <c r="I15" s="692"/>
      <c r="J15" s="692"/>
      <c r="K15" s="692"/>
      <c r="L15" s="1079"/>
      <c r="M15" s="753"/>
      <c r="N15" s="2"/>
    </row>
    <row r="16" spans="1:14" ht="33.75" customHeight="1" x14ac:dyDescent="0.2">
      <c r="A16" s="3"/>
      <c r="B16" s="752"/>
      <c r="C16" s="752"/>
      <c r="D16" s="1409" t="s">
        <v>182</v>
      </c>
      <c r="E16" s="1410"/>
      <c r="F16" s="1411"/>
      <c r="G16" s="820"/>
      <c r="H16" s="820" t="s">
        <v>181</v>
      </c>
      <c r="I16" s="821" t="s">
        <v>169</v>
      </c>
      <c r="J16" s="821" t="s">
        <v>168</v>
      </c>
      <c r="K16" s="821" t="s">
        <v>167</v>
      </c>
      <c r="L16" s="822" t="s">
        <v>180</v>
      </c>
      <c r="M16" s="823" t="s">
        <v>179</v>
      </c>
      <c r="N16" s="2"/>
    </row>
    <row r="17" spans="1:14" ht="3" customHeight="1" x14ac:dyDescent="0.2">
      <c r="A17" s="3"/>
      <c r="B17" s="165"/>
      <c r="C17" s="41"/>
      <c r="D17" s="41"/>
      <c r="E17" s="41"/>
      <c r="F17" s="41"/>
      <c r="G17" s="41"/>
      <c r="H17" s="41"/>
      <c r="I17" s="41"/>
      <c r="J17" s="41"/>
      <c r="K17" s="41"/>
      <c r="L17" s="1080"/>
      <c r="M17" s="314"/>
      <c r="N17" s="2"/>
    </row>
    <row r="18" spans="1:14" ht="12.75" customHeight="1" x14ac:dyDescent="0.2">
      <c r="A18" s="3"/>
      <c r="B18" s="824" t="s">
        <v>178</v>
      </c>
      <c r="C18" s="819"/>
      <c r="D18" s="825" t="s">
        <v>85</v>
      </c>
      <c r="E18" s="825"/>
      <c r="F18" s="825" t="s">
        <v>177</v>
      </c>
      <c r="G18" s="819"/>
      <c r="H18" s="819" t="s">
        <v>495</v>
      </c>
      <c r="I18" s="826"/>
      <c r="J18" s="826"/>
      <c r="K18" s="826"/>
      <c r="L18" s="850"/>
      <c r="M18" s="827"/>
      <c r="N18" s="2"/>
    </row>
    <row r="19" spans="1:14" x14ac:dyDescent="0.2">
      <c r="A19" s="3"/>
      <c r="B19" s="828"/>
      <c r="C19" s="829" t="s">
        <v>166</v>
      </c>
      <c r="D19" s="830">
        <f>MONTH('1'!$D$19)</f>
        <v>1</v>
      </c>
      <c r="E19" s="831"/>
      <c r="F19" s="1258">
        <f>YEAR('1'!$D$19)</f>
        <v>1900</v>
      </c>
      <c r="G19" s="829"/>
      <c r="H19" s="832"/>
      <c r="I19" s="833"/>
      <c r="J19" s="834"/>
      <c r="K19" s="835">
        <f t="shared" ref="K19:K33" si="0">I19*J19</f>
        <v>0</v>
      </c>
      <c r="L19" s="1081"/>
      <c r="M19" s="836">
        <f>IF(L19&lt;&gt;0,K19/L19,0)</f>
        <v>0</v>
      </c>
      <c r="N19" s="2"/>
    </row>
    <row r="20" spans="1:14" x14ac:dyDescent="0.2">
      <c r="A20" s="3"/>
      <c r="B20" s="828"/>
      <c r="C20" s="829" t="s">
        <v>165</v>
      </c>
      <c r="D20" s="830">
        <f>MONTH('1'!$D$19)</f>
        <v>1</v>
      </c>
      <c r="E20" s="831"/>
      <c r="F20" s="1258">
        <f>YEAR('1'!$D$19)</f>
        <v>1900</v>
      </c>
      <c r="G20" s="829"/>
      <c r="H20" s="628"/>
      <c r="I20" s="629"/>
      <c r="J20" s="834"/>
      <c r="K20" s="835">
        <f t="shared" si="0"/>
        <v>0</v>
      </c>
      <c r="L20" s="1081"/>
      <c r="M20" s="836">
        <f t="shared" ref="M20:M33" si="1">IF(L20&lt;&gt;0,K20/L20,0)</f>
        <v>0</v>
      </c>
      <c r="N20" s="2"/>
    </row>
    <row r="21" spans="1:14" x14ac:dyDescent="0.2">
      <c r="A21" s="3"/>
      <c r="B21" s="828"/>
      <c r="C21" s="829" t="s">
        <v>164</v>
      </c>
      <c r="D21" s="830">
        <f>MONTH('1'!$D$19)</f>
        <v>1</v>
      </c>
      <c r="E21" s="831"/>
      <c r="F21" s="1258">
        <f>YEAR('1'!$D$19)</f>
        <v>1900</v>
      </c>
      <c r="G21" s="829"/>
      <c r="H21" s="630"/>
      <c r="I21" s="629"/>
      <c r="J21" s="834"/>
      <c r="K21" s="835">
        <f t="shared" si="0"/>
        <v>0</v>
      </c>
      <c r="L21" s="1081"/>
      <c r="M21" s="836">
        <f t="shared" si="1"/>
        <v>0</v>
      </c>
      <c r="N21" s="2"/>
    </row>
    <row r="22" spans="1:14" x14ac:dyDescent="0.2">
      <c r="A22" s="3"/>
      <c r="B22" s="828"/>
      <c r="C22" s="829" t="s">
        <v>163</v>
      </c>
      <c r="D22" s="830">
        <f>MONTH('1'!$D$19)</f>
        <v>1</v>
      </c>
      <c r="E22" s="831"/>
      <c r="F22" s="1258">
        <f>YEAR('1'!$D$19)</f>
        <v>1900</v>
      </c>
      <c r="G22" s="829"/>
      <c r="H22" s="628"/>
      <c r="I22" s="629"/>
      <c r="J22" s="834"/>
      <c r="K22" s="835">
        <f t="shared" si="0"/>
        <v>0</v>
      </c>
      <c r="L22" s="1081"/>
      <c r="M22" s="836">
        <f t="shared" si="1"/>
        <v>0</v>
      </c>
      <c r="N22" s="2"/>
    </row>
    <row r="23" spans="1:14" x14ac:dyDescent="0.2">
      <c r="A23" s="3"/>
      <c r="B23" s="828"/>
      <c r="C23" s="829" t="s">
        <v>162</v>
      </c>
      <c r="D23" s="830">
        <f>MONTH('1'!$D$19)</f>
        <v>1</v>
      </c>
      <c r="E23" s="831"/>
      <c r="F23" s="1258">
        <f>YEAR('1'!$D$19)</f>
        <v>1900</v>
      </c>
      <c r="G23" s="829"/>
      <c r="H23" s="631"/>
      <c r="I23" s="629"/>
      <c r="J23" s="834"/>
      <c r="K23" s="835">
        <f t="shared" si="0"/>
        <v>0</v>
      </c>
      <c r="L23" s="1081"/>
      <c r="M23" s="836">
        <f t="shared" si="1"/>
        <v>0</v>
      </c>
      <c r="N23" s="2"/>
    </row>
    <row r="24" spans="1:14" x14ac:dyDescent="0.2">
      <c r="A24" s="3"/>
      <c r="B24" s="828"/>
      <c r="C24" s="829" t="s">
        <v>161</v>
      </c>
      <c r="D24" s="830">
        <f>MONTH('1'!$D$19)</f>
        <v>1</v>
      </c>
      <c r="E24" s="831"/>
      <c r="F24" s="1258">
        <f>YEAR('1'!$D$19)</f>
        <v>1900</v>
      </c>
      <c r="G24" s="829"/>
      <c r="H24" s="628"/>
      <c r="I24" s="629"/>
      <c r="J24" s="834"/>
      <c r="K24" s="835">
        <f t="shared" si="0"/>
        <v>0</v>
      </c>
      <c r="L24" s="1081"/>
      <c r="M24" s="836">
        <f t="shared" si="1"/>
        <v>0</v>
      </c>
      <c r="N24" s="2"/>
    </row>
    <row r="25" spans="1:14" x14ac:dyDescent="0.2">
      <c r="A25" s="3"/>
      <c r="B25" s="828"/>
      <c r="C25" s="829" t="s">
        <v>160</v>
      </c>
      <c r="D25" s="830">
        <f>MONTH('1'!$D$19)</f>
        <v>1</v>
      </c>
      <c r="E25" s="831"/>
      <c r="F25" s="1258">
        <f>YEAR('1'!$D$19)</f>
        <v>1900</v>
      </c>
      <c r="G25" s="829"/>
      <c r="H25" s="628"/>
      <c r="I25" s="629"/>
      <c r="J25" s="834"/>
      <c r="K25" s="835">
        <f t="shared" si="0"/>
        <v>0</v>
      </c>
      <c r="L25" s="1081"/>
      <c r="M25" s="836">
        <f t="shared" si="1"/>
        <v>0</v>
      </c>
      <c r="N25" s="2"/>
    </row>
    <row r="26" spans="1:14" x14ac:dyDescent="0.2">
      <c r="A26" s="3"/>
      <c r="B26" s="828"/>
      <c r="C26" s="829" t="s">
        <v>159</v>
      </c>
      <c r="D26" s="830">
        <f>MONTH('1'!$D$19)</f>
        <v>1</v>
      </c>
      <c r="E26" s="831"/>
      <c r="F26" s="1258">
        <f>YEAR('1'!$D$19)</f>
        <v>1900</v>
      </c>
      <c r="G26" s="829"/>
      <c r="H26" s="832"/>
      <c r="I26" s="833"/>
      <c r="J26" s="834"/>
      <c r="K26" s="835">
        <f t="shared" si="0"/>
        <v>0</v>
      </c>
      <c r="L26" s="1081"/>
      <c r="M26" s="836">
        <f t="shared" si="1"/>
        <v>0</v>
      </c>
      <c r="N26" s="2"/>
    </row>
    <row r="27" spans="1:14" x14ac:dyDescent="0.2">
      <c r="A27" s="3"/>
      <c r="B27" s="828"/>
      <c r="C27" s="829" t="s">
        <v>158</v>
      </c>
      <c r="D27" s="830">
        <f>MONTH('1'!$D$19)</f>
        <v>1</v>
      </c>
      <c r="E27" s="831"/>
      <c r="F27" s="1258">
        <f>YEAR('1'!$D$19)</f>
        <v>1900</v>
      </c>
      <c r="G27" s="829"/>
      <c r="H27" s="832"/>
      <c r="I27" s="833"/>
      <c r="J27" s="834"/>
      <c r="K27" s="835">
        <f t="shared" si="0"/>
        <v>0</v>
      </c>
      <c r="L27" s="1081"/>
      <c r="M27" s="836">
        <f t="shared" si="1"/>
        <v>0</v>
      </c>
      <c r="N27" s="2"/>
    </row>
    <row r="28" spans="1:14" x14ac:dyDescent="0.2">
      <c r="A28" s="3"/>
      <c r="B28" s="828"/>
      <c r="C28" s="829" t="s">
        <v>157</v>
      </c>
      <c r="D28" s="830">
        <f>MONTH('1'!$D$19)</f>
        <v>1</v>
      </c>
      <c r="E28" s="831"/>
      <c r="F28" s="1258">
        <f>YEAR('1'!$D$19)</f>
        <v>1900</v>
      </c>
      <c r="G28" s="829"/>
      <c r="H28" s="832"/>
      <c r="I28" s="833"/>
      <c r="J28" s="834"/>
      <c r="K28" s="835">
        <f t="shared" si="0"/>
        <v>0</v>
      </c>
      <c r="L28" s="1081"/>
      <c r="M28" s="836">
        <f t="shared" si="1"/>
        <v>0</v>
      </c>
      <c r="N28" s="2"/>
    </row>
    <row r="29" spans="1:14" x14ac:dyDescent="0.2">
      <c r="A29" s="3"/>
      <c r="B29" s="828"/>
      <c r="C29" s="829" t="s">
        <v>156</v>
      </c>
      <c r="D29" s="830">
        <f>MONTH('1'!$D$19)</f>
        <v>1</v>
      </c>
      <c r="E29" s="831"/>
      <c r="F29" s="1258">
        <f>YEAR('1'!$D$19)</f>
        <v>1900</v>
      </c>
      <c r="G29" s="829"/>
      <c r="H29" s="832"/>
      <c r="I29" s="833"/>
      <c r="J29" s="834"/>
      <c r="K29" s="835">
        <f t="shared" si="0"/>
        <v>0</v>
      </c>
      <c r="L29" s="1081"/>
      <c r="M29" s="836">
        <f t="shared" si="1"/>
        <v>0</v>
      </c>
      <c r="N29" s="2"/>
    </row>
    <row r="30" spans="1:14" x14ac:dyDescent="0.2">
      <c r="A30" s="3"/>
      <c r="B30" s="828"/>
      <c r="C30" s="829" t="s">
        <v>155</v>
      </c>
      <c r="D30" s="830">
        <f>MONTH('1'!$D$19)</f>
        <v>1</v>
      </c>
      <c r="E30" s="831"/>
      <c r="F30" s="1258">
        <f>YEAR('1'!$D$19)</f>
        <v>1900</v>
      </c>
      <c r="G30" s="831"/>
      <c r="H30" s="832"/>
      <c r="I30" s="833"/>
      <c r="J30" s="834"/>
      <c r="K30" s="835">
        <f t="shared" si="0"/>
        <v>0</v>
      </c>
      <c r="L30" s="1081"/>
      <c r="M30" s="837">
        <f t="shared" si="1"/>
        <v>0</v>
      </c>
      <c r="N30" s="2"/>
    </row>
    <row r="31" spans="1:14" x14ac:dyDescent="0.2">
      <c r="A31" s="3"/>
      <c r="B31" s="838"/>
      <c r="C31" s="829" t="s">
        <v>245</v>
      </c>
      <c r="D31" s="830">
        <f>MONTH('1'!$D$19)</f>
        <v>1</v>
      </c>
      <c r="E31" s="831"/>
      <c r="F31" s="1258">
        <v>2019</v>
      </c>
      <c r="G31" s="1093"/>
      <c r="H31" s="832"/>
      <c r="I31" s="833"/>
      <c r="J31" s="1094"/>
      <c r="K31" s="835">
        <f t="shared" si="0"/>
        <v>0</v>
      </c>
      <c r="L31" s="1081"/>
      <c r="M31" s="837">
        <f t="shared" si="1"/>
        <v>0</v>
      </c>
      <c r="N31" s="2"/>
    </row>
    <row r="32" spans="1:14" x14ac:dyDescent="0.2">
      <c r="A32" s="3"/>
      <c r="B32" s="838"/>
      <c r="C32" s="829" t="s">
        <v>244</v>
      </c>
      <c r="D32" s="830">
        <f>MONTH('1'!$D$19)</f>
        <v>1</v>
      </c>
      <c r="E32" s="831"/>
      <c r="F32" s="1258">
        <v>2019</v>
      </c>
      <c r="G32" s="1093"/>
      <c r="H32" s="832"/>
      <c r="I32" s="833"/>
      <c r="J32" s="1094"/>
      <c r="K32" s="835">
        <f t="shared" si="0"/>
        <v>0</v>
      </c>
      <c r="L32" s="1081"/>
      <c r="M32" s="837">
        <f t="shared" si="1"/>
        <v>0</v>
      </c>
      <c r="N32" s="2"/>
    </row>
    <row r="33" spans="1:14" x14ac:dyDescent="0.2">
      <c r="A33" s="3"/>
      <c r="B33" s="838"/>
      <c r="C33" s="829" t="s">
        <v>243</v>
      </c>
      <c r="D33" s="830">
        <f>MONTH('1'!$D$19)</f>
        <v>1</v>
      </c>
      <c r="E33" s="831"/>
      <c r="F33" s="1258">
        <v>2019</v>
      </c>
      <c r="G33" s="1093"/>
      <c r="H33" s="832"/>
      <c r="I33" s="833"/>
      <c r="J33" s="1094"/>
      <c r="K33" s="835">
        <f t="shared" si="0"/>
        <v>0</v>
      </c>
      <c r="L33" s="1081"/>
      <c r="M33" s="837">
        <f t="shared" si="1"/>
        <v>0</v>
      </c>
      <c r="N33" s="2"/>
    </row>
    <row r="34" spans="1:14" x14ac:dyDescent="0.2">
      <c r="A34" s="3"/>
      <c r="B34" s="838"/>
      <c r="C34" s="839"/>
      <c r="D34" s="840"/>
      <c r="E34" s="831"/>
      <c r="F34" s="840"/>
      <c r="G34" s="839"/>
      <c r="H34" s="841"/>
      <c r="I34" s="819"/>
      <c r="J34" s="842" t="s">
        <v>154</v>
      </c>
      <c r="K34" s="843">
        <f>SUM(K19:K33)</f>
        <v>0</v>
      </c>
      <c r="L34" s="1082"/>
      <c r="M34" s="844">
        <f>SUM(M19:M33)</f>
        <v>0</v>
      </c>
      <c r="N34" s="2"/>
    </row>
    <row r="35" spans="1:14" ht="3" customHeight="1" x14ac:dyDescent="0.2">
      <c r="A35" s="3"/>
      <c r="B35" s="845"/>
      <c r="C35" s="846"/>
      <c r="D35" s="840">
        <f>MONTH('1'!$D$19)</f>
        <v>1</v>
      </c>
      <c r="E35" s="831"/>
      <c r="F35" s="840">
        <f>YEAR('1'!$D$19)</f>
        <v>1900</v>
      </c>
      <c r="G35" s="847"/>
      <c r="H35" s="848"/>
      <c r="I35" s="819"/>
      <c r="J35" s="819"/>
      <c r="K35" s="819"/>
      <c r="L35" s="1082"/>
      <c r="M35" s="827"/>
      <c r="N35" s="2"/>
    </row>
    <row r="36" spans="1:14" x14ac:dyDescent="0.2">
      <c r="A36" s="3"/>
      <c r="B36" s="824" t="s">
        <v>176</v>
      </c>
      <c r="C36" s="848"/>
      <c r="D36" s="840"/>
      <c r="E36" s="831"/>
      <c r="F36" s="840"/>
      <c r="G36" s="849"/>
      <c r="H36" s="819" t="s">
        <v>175</v>
      </c>
      <c r="I36" s="825" t="s">
        <v>169</v>
      </c>
      <c r="J36" s="825" t="s">
        <v>168</v>
      </c>
      <c r="K36" s="825" t="s">
        <v>167</v>
      </c>
      <c r="L36" s="850" t="s">
        <v>172</v>
      </c>
      <c r="M36" s="851" t="s">
        <v>171</v>
      </c>
      <c r="N36" s="2"/>
    </row>
    <row r="37" spans="1:14" x14ac:dyDescent="0.2">
      <c r="A37" s="3"/>
      <c r="B37" s="828"/>
      <c r="C37" s="829" t="s">
        <v>166</v>
      </c>
      <c r="D37" s="830">
        <f>MONTH('1'!$D$19)</f>
        <v>1</v>
      </c>
      <c r="E37" s="831"/>
      <c r="F37" s="830">
        <f>YEAR('1'!$D$19)</f>
        <v>1900</v>
      </c>
      <c r="G37" s="829"/>
      <c r="H37" s="832"/>
      <c r="I37" s="833"/>
      <c r="J37" s="834"/>
      <c r="K37" s="835">
        <f>I37*J37</f>
        <v>0</v>
      </c>
      <c r="L37" s="1081"/>
      <c r="M37" s="836">
        <f>IF(L37&lt;&gt;0,K37/L37,0)</f>
        <v>0</v>
      </c>
      <c r="N37" s="2"/>
    </row>
    <row r="38" spans="1:14" x14ac:dyDescent="0.2">
      <c r="A38" s="3"/>
      <c r="B38" s="828"/>
      <c r="C38" s="829" t="s">
        <v>165</v>
      </c>
      <c r="D38" s="830">
        <f>MONTH('1'!$D$19)</f>
        <v>1</v>
      </c>
      <c r="E38" s="831"/>
      <c r="F38" s="830">
        <f>YEAR('1'!$D$19)</f>
        <v>1900</v>
      </c>
      <c r="G38" s="829"/>
      <c r="H38" s="832"/>
      <c r="I38" s="833"/>
      <c r="J38" s="834"/>
      <c r="K38" s="835">
        <f>I38*J38</f>
        <v>0</v>
      </c>
      <c r="L38" s="1081"/>
      <c r="M38" s="836">
        <f>IF(L38&lt;&gt;0,K38/L38,0)</f>
        <v>0</v>
      </c>
      <c r="N38" s="2"/>
    </row>
    <row r="39" spans="1:14" x14ac:dyDescent="0.2">
      <c r="A39" s="3"/>
      <c r="B39" s="828"/>
      <c r="C39" s="829" t="s">
        <v>164</v>
      </c>
      <c r="D39" s="830">
        <f>MONTH('1'!$D$19)</f>
        <v>1</v>
      </c>
      <c r="E39" s="831"/>
      <c r="F39" s="830">
        <f>YEAR('1'!$D$19)</f>
        <v>1900</v>
      </c>
      <c r="G39" s="829"/>
      <c r="H39" s="832"/>
      <c r="I39" s="833"/>
      <c r="J39" s="834"/>
      <c r="K39" s="835">
        <f>I39*J39</f>
        <v>0</v>
      </c>
      <c r="L39" s="1081"/>
      <c r="M39" s="837">
        <f>IF(L39&lt;&gt;0,K39/L39,0)</f>
        <v>0</v>
      </c>
      <c r="N39" s="2"/>
    </row>
    <row r="40" spans="1:14" x14ac:dyDescent="0.2">
      <c r="A40" s="3"/>
      <c r="B40" s="852"/>
      <c r="C40" s="839"/>
      <c r="D40" s="840"/>
      <c r="E40" s="831"/>
      <c r="F40" s="840"/>
      <c r="G40" s="853"/>
      <c r="H40" s="819"/>
      <c r="I40" s="819"/>
      <c r="J40" s="842" t="s">
        <v>154</v>
      </c>
      <c r="K40" s="843">
        <f>SUM(K37:K39)</f>
        <v>0</v>
      </c>
      <c r="L40" s="1082"/>
      <c r="M40" s="844">
        <f>SUM(M37:M39)</f>
        <v>0</v>
      </c>
      <c r="N40" s="2"/>
    </row>
    <row r="41" spans="1:14" ht="3" customHeight="1" x14ac:dyDescent="0.2">
      <c r="A41" s="3"/>
      <c r="B41" s="845"/>
      <c r="C41" s="846"/>
      <c r="D41" s="840"/>
      <c r="E41" s="831"/>
      <c r="F41" s="840"/>
      <c r="G41" s="847"/>
      <c r="H41" s="848"/>
      <c r="I41" s="819"/>
      <c r="J41" s="819"/>
      <c r="K41" s="819"/>
      <c r="L41" s="1082"/>
      <c r="M41" s="827"/>
      <c r="N41" s="2"/>
    </row>
    <row r="42" spans="1:14" x14ac:dyDescent="0.2">
      <c r="A42" s="3"/>
      <c r="B42" s="824" t="s">
        <v>174</v>
      </c>
      <c r="C42" s="848"/>
      <c r="D42" s="840"/>
      <c r="E42" s="831"/>
      <c r="F42" s="840"/>
      <c r="G42" s="849"/>
      <c r="H42" s="819" t="s">
        <v>496</v>
      </c>
      <c r="I42" s="825" t="s">
        <v>169</v>
      </c>
      <c r="J42" s="825" t="s">
        <v>168</v>
      </c>
      <c r="K42" s="825" t="s">
        <v>167</v>
      </c>
      <c r="L42" s="850" t="s">
        <v>172</v>
      </c>
      <c r="M42" s="851" t="s">
        <v>171</v>
      </c>
      <c r="N42" s="2"/>
    </row>
    <row r="43" spans="1:14" x14ac:dyDescent="0.2">
      <c r="A43" s="3"/>
      <c r="B43" s="828"/>
      <c r="C43" s="829" t="s">
        <v>166</v>
      </c>
      <c r="D43" s="830">
        <f>MONTH('1'!$D$19)</f>
        <v>1</v>
      </c>
      <c r="E43" s="831"/>
      <c r="F43" s="830">
        <f>YEAR('1'!$D$19)</f>
        <v>1900</v>
      </c>
      <c r="G43" s="829"/>
      <c r="H43" s="832"/>
      <c r="I43" s="833"/>
      <c r="J43" s="834"/>
      <c r="K43" s="835">
        <f t="shared" ref="K43:K50" si="2">I43*J43</f>
        <v>0</v>
      </c>
      <c r="L43" s="1081"/>
      <c r="M43" s="836">
        <f t="shared" ref="M43:M50" si="3">IF(L43&lt;&gt;0,K43/L43,0)</f>
        <v>0</v>
      </c>
      <c r="N43" s="2"/>
    </row>
    <row r="44" spans="1:14" x14ac:dyDescent="0.2">
      <c r="A44" s="3"/>
      <c r="B44" s="828"/>
      <c r="C44" s="829" t="s">
        <v>165</v>
      </c>
      <c r="D44" s="830">
        <f>MONTH('1'!$D$19)</f>
        <v>1</v>
      </c>
      <c r="E44" s="831"/>
      <c r="F44" s="830">
        <f>YEAR('1'!$D$19)</f>
        <v>1900</v>
      </c>
      <c r="G44" s="829"/>
      <c r="H44" s="832"/>
      <c r="I44" s="833"/>
      <c r="J44" s="834"/>
      <c r="K44" s="835">
        <f t="shared" si="2"/>
        <v>0</v>
      </c>
      <c r="L44" s="1081"/>
      <c r="M44" s="836">
        <f t="shared" si="3"/>
        <v>0</v>
      </c>
      <c r="N44" s="2"/>
    </row>
    <row r="45" spans="1:14" x14ac:dyDescent="0.2">
      <c r="A45" s="3"/>
      <c r="B45" s="828"/>
      <c r="C45" s="829" t="s">
        <v>164</v>
      </c>
      <c r="D45" s="830">
        <f>MONTH('1'!$D$19)</f>
        <v>1</v>
      </c>
      <c r="E45" s="831"/>
      <c r="F45" s="830">
        <f>YEAR('1'!$D$19)</f>
        <v>1900</v>
      </c>
      <c r="G45" s="829"/>
      <c r="H45" s="832"/>
      <c r="I45" s="833"/>
      <c r="J45" s="834"/>
      <c r="K45" s="835">
        <f t="shared" si="2"/>
        <v>0</v>
      </c>
      <c r="L45" s="1081"/>
      <c r="M45" s="836">
        <f t="shared" si="3"/>
        <v>0</v>
      </c>
      <c r="N45" s="2"/>
    </row>
    <row r="46" spans="1:14" x14ac:dyDescent="0.2">
      <c r="A46" s="3"/>
      <c r="B46" s="828"/>
      <c r="C46" s="829" t="s">
        <v>163</v>
      </c>
      <c r="D46" s="830">
        <f>MONTH('1'!$D$19)</f>
        <v>1</v>
      </c>
      <c r="E46" s="831"/>
      <c r="F46" s="830">
        <f>YEAR('1'!$D$19)</f>
        <v>1900</v>
      </c>
      <c r="G46" s="829"/>
      <c r="H46" s="832"/>
      <c r="I46" s="833"/>
      <c r="J46" s="834"/>
      <c r="K46" s="835">
        <f t="shared" si="2"/>
        <v>0</v>
      </c>
      <c r="L46" s="1081"/>
      <c r="M46" s="836">
        <f t="shared" si="3"/>
        <v>0</v>
      </c>
      <c r="N46" s="2"/>
    </row>
    <row r="47" spans="1:14" x14ac:dyDescent="0.2">
      <c r="A47" s="3"/>
      <c r="B47" s="828"/>
      <c r="C47" s="829" t="s">
        <v>162</v>
      </c>
      <c r="D47" s="830">
        <f>MONTH('1'!$D$19)</f>
        <v>1</v>
      </c>
      <c r="E47" s="831"/>
      <c r="F47" s="830">
        <f>YEAR('1'!$D$19)</f>
        <v>1900</v>
      </c>
      <c r="G47" s="829"/>
      <c r="H47" s="832"/>
      <c r="I47" s="833"/>
      <c r="J47" s="834"/>
      <c r="K47" s="835">
        <f t="shared" si="2"/>
        <v>0</v>
      </c>
      <c r="L47" s="1081"/>
      <c r="M47" s="836">
        <f t="shared" si="3"/>
        <v>0</v>
      </c>
      <c r="N47" s="2"/>
    </row>
    <row r="48" spans="1:14" x14ac:dyDescent="0.2">
      <c r="A48" s="3"/>
      <c r="B48" s="828"/>
      <c r="C48" s="829" t="s">
        <v>161</v>
      </c>
      <c r="D48" s="830">
        <f>MONTH('1'!$D$19)</f>
        <v>1</v>
      </c>
      <c r="E48" s="831"/>
      <c r="F48" s="830">
        <f>YEAR('1'!$D$19)</f>
        <v>1900</v>
      </c>
      <c r="G48" s="829"/>
      <c r="H48" s="854"/>
      <c r="I48" s="833"/>
      <c r="J48" s="834"/>
      <c r="K48" s="835">
        <f t="shared" si="2"/>
        <v>0</v>
      </c>
      <c r="L48" s="1081"/>
      <c r="M48" s="836">
        <f t="shared" si="3"/>
        <v>0</v>
      </c>
      <c r="N48" s="2"/>
    </row>
    <row r="49" spans="1:14" x14ac:dyDescent="0.2">
      <c r="A49" s="3"/>
      <c r="B49" s="828"/>
      <c r="C49" s="829" t="s">
        <v>160</v>
      </c>
      <c r="D49" s="830">
        <f>MONTH('1'!$D$19)</f>
        <v>1</v>
      </c>
      <c r="E49" s="831"/>
      <c r="F49" s="830">
        <f>YEAR('1'!$D$19)</f>
        <v>1900</v>
      </c>
      <c r="G49" s="829"/>
      <c r="H49" s="832"/>
      <c r="I49" s="833"/>
      <c r="J49" s="834"/>
      <c r="K49" s="835">
        <f t="shared" si="2"/>
        <v>0</v>
      </c>
      <c r="L49" s="1081"/>
      <c r="M49" s="836">
        <f t="shared" si="3"/>
        <v>0</v>
      </c>
      <c r="N49" s="2"/>
    </row>
    <row r="50" spans="1:14" x14ac:dyDescent="0.2">
      <c r="A50" s="3"/>
      <c r="B50" s="828"/>
      <c r="C50" s="829" t="s">
        <v>159</v>
      </c>
      <c r="D50" s="830">
        <f>MONTH('1'!$D$19)</f>
        <v>1</v>
      </c>
      <c r="E50" s="831"/>
      <c r="F50" s="830">
        <f>YEAR('1'!$D$19)</f>
        <v>1900</v>
      </c>
      <c r="G50" s="829"/>
      <c r="H50" s="832"/>
      <c r="I50" s="833"/>
      <c r="J50" s="834"/>
      <c r="K50" s="835">
        <f t="shared" si="2"/>
        <v>0</v>
      </c>
      <c r="L50" s="1081"/>
      <c r="M50" s="836">
        <f t="shared" si="3"/>
        <v>0</v>
      </c>
      <c r="N50" s="2"/>
    </row>
    <row r="51" spans="1:14" x14ac:dyDescent="0.2">
      <c r="A51" s="3"/>
      <c r="B51" s="828"/>
      <c r="C51" s="839"/>
      <c r="D51" s="840"/>
      <c r="E51" s="831"/>
      <c r="F51" s="840"/>
      <c r="G51" s="839"/>
      <c r="H51" s="841"/>
      <c r="I51" s="819"/>
      <c r="J51" s="842" t="s">
        <v>154</v>
      </c>
      <c r="K51" s="843">
        <f>SUM(K43:K50)</f>
        <v>0</v>
      </c>
      <c r="L51" s="1082"/>
      <c r="M51" s="844">
        <f>SUM(M43:M50)</f>
        <v>0</v>
      </c>
      <c r="N51" s="2"/>
    </row>
    <row r="52" spans="1:14" ht="3" customHeight="1" x14ac:dyDescent="0.2">
      <c r="A52" s="3"/>
      <c r="B52" s="845"/>
      <c r="C52" s="846"/>
      <c r="D52" s="840"/>
      <c r="E52" s="831"/>
      <c r="F52" s="840"/>
      <c r="G52" s="846"/>
      <c r="H52" s="848"/>
      <c r="I52" s="819"/>
      <c r="J52" s="819"/>
      <c r="K52" s="819"/>
      <c r="L52" s="1082"/>
      <c r="M52" s="827"/>
      <c r="N52" s="2"/>
    </row>
    <row r="53" spans="1:14" x14ac:dyDescent="0.2">
      <c r="A53" s="3"/>
      <c r="B53" s="824" t="s">
        <v>173</v>
      </c>
      <c r="C53" s="819"/>
      <c r="D53" s="819"/>
      <c r="E53" s="819"/>
      <c r="F53" s="819"/>
      <c r="G53" s="819"/>
      <c r="H53" s="41" t="s">
        <v>592</v>
      </c>
      <c r="I53" s="825" t="s">
        <v>169</v>
      </c>
      <c r="J53" s="825" t="s">
        <v>168</v>
      </c>
      <c r="K53" s="825" t="s">
        <v>167</v>
      </c>
      <c r="L53" s="850" t="s">
        <v>172</v>
      </c>
      <c r="M53" s="851" t="s">
        <v>171</v>
      </c>
      <c r="N53" s="2"/>
    </row>
    <row r="54" spans="1:14" x14ac:dyDescent="0.2">
      <c r="A54" s="3"/>
      <c r="B54" s="828"/>
      <c r="C54" s="829" t="s">
        <v>166</v>
      </c>
      <c r="D54" s="830">
        <f>MONTH('1'!$D$19)</f>
        <v>1</v>
      </c>
      <c r="E54" s="831"/>
      <c r="F54" s="830">
        <f>YEAR('1'!$D$19)</f>
        <v>1900</v>
      </c>
      <c r="G54" s="829"/>
      <c r="H54" s="832"/>
      <c r="I54" s="833"/>
      <c r="J54" s="834"/>
      <c r="K54" s="835">
        <f t="shared" ref="K54:K58" si="4">I54*J54</f>
        <v>0</v>
      </c>
      <c r="L54" s="1081"/>
      <c r="M54" s="836">
        <f t="shared" ref="M54:M58" si="5">IF(L54&lt;&gt;0,K54/L54,0)</f>
        <v>0</v>
      </c>
      <c r="N54" s="2"/>
    </row>
    <row r="55" spans="1:14" x14ac:dyDescent="0.2">
      <c r="A55" s="3"/>
      <c r="B55" s="828"/>
      <c r="C55" s="829" t="s">
        <v>165</v>
      </c>
      <c r="D55" s="830">
        <f>MONTH('1'!$D$19)</f>
        <v>1</v>
      </c>
      <c r="E55" s="831"/>
      <c r="F55" s="830">
        <f>YEAR('1'!$D$19)</f>
        <v>1900</v>
      </c>
      <c r="G55" s="829"/>
      <c r="H55" s="832"/>
      <c r="I55" s="833"/>
      <c r="J55" s="834"/>
      <c r="K55" s="835">
        <f t="shared" si="4"/>
        <v>0</v>
      </c>
      <c r="L55" s="1081"/>
      <c r="M55" s="836">
        <f t="shared" si="5"/>
        <v>0</v>
      </c>
      <c r="N55" s="2"/>
    </row>
    <row r="56" spans="1:14" x14ac:dyDescent="0.2">
      <c r="A56" s="3"/>
      <c r="B56" s="828"/>
      <c r="C56" s="829" t="s">
        <v>164</v>
      </c>
      <c r="D56" s="830">
        <f>MONTH('1'!$D$19)</f>
        <v>1</v>
      </c>
      <c r="E56" s="831"/>
      <c r="F56" s="830">
        <f>YEAR('1'!$D$19)</f>
        <v>1900</v>
      </c>
      <c r="G56" s="829"/>
      <c r="H56" s="832"/>
      <c r="I56" s="833"/>
      <c r="J56" s="834"/>
      <c r="K56" s="835">
        <f t="shared" si="4"/>
        <v>0</v>
      </c>
      <c r="L56" s="1081"/>
      <c r="M56" s="836">
        <f t="shared" si="5"/>
        <v>0</v>
      </c>
      <c r="N56" s="2"/>
    </row>
    <row r="57" spans="1:14" x14ac:dyDescent="0.2">
      <c r="A57" s="3"/>
      <c r="B57" s="828"/>
      <c r="C57" s="829" t="s">
        <v>163</v>
      </c>
      <c r="D57" s="830">
        <f>MONTH('1'!$D$19)</f>
        <v>1</v>
      </c>
      <c r="E57" s="831"/>
      <c r="F57" s="830">
        <f>YEAR('1'!$D$19)</f>
        <v>1900</v>
      </c>
      <c r="G57" s="829"/>
      <c r="H57" s="832"/>
      <c r="I57" s="833"/>
      <c r="J57" s="834"/>
      <c r="K57" s="835">
        <f t="shared" si="4"/>
        <v>0</v>
      </c>
      <c r="L57" s="1081"/>
      <c r="M57" s="836">
        <f t="shared" si="5"/>
        <v>0</v>
      </c>
      <c r="N57" s="2"/>
    </row>
    <row r="58" spans="1:14" x14ac:dyDescent="0.2">
      <c r="A58" s="3"/>
      <c r="B58" s="828"/>
      <c r="C58" s="829" t="s">
        <v>162</v>
      </c>
      <c r="D58" s="830">
        <f>MONTH('1'!$D$19)</f>
        <v>1</v>
      </c>
      <c r="E58" s="831"/>
      <c r="F58" s="830">
        <f>YEAR('1'!$D$19)</f>
        <v>1900</v>
      </c>
      <c r="G58" s="829"/>
      <c r="H58" s="832"/>
      <c r="I58" s="833"/>
      <c r="J58" s="834"/>
      <c r="K58" s="835">
        <f t="shared" si="4"/>
        <v>0</v>
      </c>
      <c r="L58" s="1081"/>
      <c r="M58" s="836">
        <f t="shared" si="5"/>
        <v>0</v>
      </c>
      <c r="N58" s="2"/>
    </row>
    <row r="59" spans="1:14" x14ac:dyDescent="0.2">
      <c r="A59" s="3"/>
      <c r="B59" s="828"/>
      <c r="C59" s="839"/>
      <c r="D59" s="846"/>
      <c r="E59" s="846"/>
      <c r="F59" s="846"/>
      <c r="G59" s="846"/>
      <c r="H59" s="841"/>
      <c r="I59" s="819"/>
      <c r="J59" s="842" t="s">
        <v>154</v>
      </c>
      <c r="K59" s="843">
        <f>SUM(K54:K58)</f>
        <v>0</v>
      </c>
      <c r="L59" s="1082"/>
      <c r="M59" s="844">
        <f>SUM(M54:M58)</f>
        <v>0</v>
      </c>
      <c r="N59" s="2"/>
    </row>
    <row r="60" spans="1:14" x14ac:dyDescent="0.2">
      <c r="A60" s="3"/>
      <c r="B60" s="845"/>
      <c r="C60" s="846"/>
      <c r="D60" s="846"/>
      <c r="E60" s="846"/>
      <c r="F60" s="846"/>
      <c r="G60" s="846"/>
      <c r="H60" s="848"/>
      <c r="I60" s="819"/>
      <c r="J60" s="819"/>
      <c r="K60" s="819"/>
      <c r="L60" s="1082"/>
      <c r="M60" s="827"/>
      <c r="N60" s="2"/>
    </row>
    <row r="61" spans="1:14" x14ac:dyDescent="0.2">
      <c r="A61" s="3"/>
      <c r="B61" s="824" t="s">
        <v>170</v>
      </c>
      <c r="C61" s="819"/>
      <c r="D61" s="819"/>
      <c r="E61" s="819"/>
      <c r="F61" s="819"/>
      <c r="G61" s="819"/>
      <c r="H61" s="819" t="s">
        <v>591</v>
      </c>
      <c r="I61" s="825" t="s">
        <v>169</v>
      </c>
      <c r="J61" s="825" t="s">
        <v>168</v>
      </c>
      <c r="K61" s="825" t="s">
        <v>167</v>
      </c>
      <c r="L61" s="850"/>
      <c r="M61" s="851"/>
      <c r="N61" s="2"/>
    </row>
    <row r="62" spans="1:14" x14ac:dyDescent="0.2">
      <c r="A62" s="3"/>
      <c r="B62" s="828"/>
      <c r="C62" s="829" t="s">
        <v>166</v>
      </c>
      <c r="D62" s="830">
        <f>MONTH('1'!$D$19)</f>
        <v>1</v>
      </c>
      <c r="E62" s="831"/>
      <c r="F62" s="830">
        <f>YEAR('1'!$D$19)</f>
        <v>1900</v>
      </c>
      <c r="G62" s="829"/>
      <c r="H62" s="832"/>
      <c r="I62" s="833"/>
      <c r="J62" s="834"/>
      <c r="K62" s="835">
        <f t="shared" ref="K62:K66" si="6">I62*J62</f>
        <v>0</v>
      </c>
      <c r="L62" s="1083"/>
      <c r="M62" s="855"/>
      <c r="N62" s="2"/>
    </row>
    <row r="63" spans="1:14" x14ac:dyDescent="0.2">
      <c r="A63" s="3"/>
      <c r="B63" s="828"/>
      <c r="C63" s="829" t="s">
        <v>165</v>
      </c>
      <c r="D63" s="830">
        <f>MONTH('1'!$D$19)</f>
        <v>1</v>
      </c>
      <c r="E63" s="831"/>
      <c r="F63" s="830">
        <f>YEAR('1'!$D$19)</f>
        <v>1900</v>
      </c>
      <c r="G63" s="829"/>
      <c r="H63" s="832"/>
      <c r="I63" s="833"/>
      <c r="J63" s="834"/>
      <c r="K63" s="835">
        <f t="shared" si="6"/>
        <v>0</v>
      </c>
      <c r="L63" s="1083"/>
      <c r="M63" s="855"/>
      <c r="N63" s="2"/>
    </row>
    <row r="64" spans="1:14" x14ac:dyDescent="0.2">
      <c r="A64" s="3"/>
      <c r="B64" s="828"/>
      <c r="C64" s="829" t="s">
        <v>164</v>
      </c>
      <c r="D64" s="830">
        <f>MONTH('1'!$D$19)</f>
        <v>1</v>
      </c>
      <c r="E64" s="831"/>
      <c r="F64" s="830">
        <f>YEAR('1'!$D$19)</f>
        <v>1900</v>
      </c>
      <c r="G64" s="829"/>
      <c r="H64" s="832"/>
      <c r="I64" s="833"/>
      <c r="J64" s="834"/>
      <c r="K64" s="835">
        <f t="shared" si="6"/>
        <v>0</v>
      </c>
      <c r="L64" s="1083"/>
      <c r="M64" s="855"/>
      <c r="N64" s="2"/>
    </row>
    <row r="65" spans="1:14" x14ac:dyDescent="0.2">
      <c r="A65" s="3"/>
      <c r="B65" s="828"/>
      <c r="C65" s="829" t="s">
        <v>163</v>
      </c>
      <c r="D65" s="830">
        <f>MONTH('1'!$D$19)</f>
        <v>1</v>
      </c>
      <c r="E65" s="831"/>
      <c r="F65" s="830">
        <f>YEAR('1'!$D$19)</f>
        <v>1900</v>
      </c>
      <c r="G65" s="829"/>
      <c r="H65" s="832"/>
      <c r="I65" s="833"/>
      <c r="J65" s="834"/>
      <c r="K65" s="835">
        <f t="shared" si="6"/>
        <v>0</v>
      </c>
      <c r="L65" s="1083"/>
      <c r="M65" s="855"/>
      <c r="N65" s="2"/>
    </row>
    <row r="66" spans="1:14" x14ac:dyDescent="0.2">
      <c r="A66" s="3"/>
      <c r="B66" s="828"/>
      <c r="C66" s="829" t="s">
        <v>162</v>
      </c>
      <c r="D66" s="830">
        <f>MONTH('1'!$D$19)</f>
        <v>1</v>
      </c>
      <c r="E66" s="831"/>
      <c r="F66" s="830">
        <f>YEAR('1'!$D$19)</f>
        <v>1900</v>
      </c>
      <c r="G66" s="829"/>
      <c r="H66" s="832"/>
      <c r="I66" s="833"/>
      <c r="J66" s="834"/>
      <c r="K66" s="835">
        <f t="shared" si="6"/>
        <v>0</v>
      </c>
      <c r="L66" s="1083"/>
      <c r="M66" s="855"/>
      <c r="N66" s="2"/>
    </row>
    <row r="67" spans="1:14" x14ac:dyDescent="0.2">
      <c r="A67" s="3"/>
      <c r="B67" s="828"/>
      <c r="C67" s="853"/>
      <c r="D67" s="853"/>
      <c r="E67" s="853"/>
      <c r="F67" s="853"/>
      <c r="G67" s="853"/>
      <c r="H67" s="819"/>
      <c r="I67" s="819"/>
      <c r="J67" s="853" t="s">
        <v>154</v>
      </c>
      <c r="K67" s="843">
        <f>SUM(K62:K66)</f>
        <v>0</v>
      </c>
      <c r="L67" s="1084"/>
      <c r="M67" s="844">
        <f>K67</f>
        <v>0</v>
      </c>
      <c r="N67" s="2"/>
    </row>
    <row r="68" spans="1:14" ht="8.25" customHeight="1" x14ac:dyDescent="0.2">
      <c r="A68" s="3"/>
      <c r="B68" s="824"/>
      <c r="C68" s="819"/>
      <c r="D68" s="819"/>
      <c r="E68" s="819"/>
      <c r="F68" s="819"/>
      <c r="G68" s="819"/>
      <c r="H68" s="819"/>
      <c r="I68" s="819"/>
      <c r="J68" s="819"/>
      <c r="K68" s="826"/>
      <c r="L68" s="1082"/>
      <c r="M68" s="856"/>
      <c r="N68" s="2"/>
    </row>
    <row r="69" spans="1:14" ht="13.5" thickBot="1" x14ac:dyDescent="0.25">
      <c r="A69" s="3"/>
      <c r="B69" s="857"/>
      <c r="C69" s="858"/>
      <c r="D69" s="858"/>
      <c r="E69" s="858"/>
      <c r="F69" s="858"/>
      <c r="G69" s="858"/>
      <c r="H69" s="859"/>
      <c r="I69" s="859"/>
      <c r="J69" s="858" t="s">
        <v>153</v>
      </c>
      <c r="K69" s="860">
        <f>SUM(K67,K59,K51,K40,K34)</f>
        <v>0</v>
      </c>
      <c r="L69" s="1085"/>
      <c r="M69" s="861">
        <f>SUM(M67,M59,M51,M40,M34)</f>
        <v>0</v>
      </c>
      <c r="N69" s="2"/>
    </row>
    <row r="70" spans="1:14" x14ac:dyDescent="0.2">
      <c r="A70" s="35"/>
      <c r="B70" s="3"/>
      <c r="C70" s="3"/>
      <c r="D70" s="3"/>
      <c r="E70" s="3"/>
      <c r="F70" s="3"/>
      <c r="G70" s="3"/>
      <c r="H70" s="3"/>
      <c r="I70" s="3"/>
      <c r="J70" s="3"/>
      <c r="K70" s="35"/>
      <c r="L70" s="114"/>
      <c r="M70" s="35"/>
      <c r="N70" s="35"/>
    </row>
  </sheetData>
  <mergeCells count="5">
    <mergeCell ref="L10:M10"/>
    <mergeCell ref="L4:M4"/>
    <mergeCell ref="L9:M9"/>
    <mergeCell ref="D16:F16"/>
    <mergeCell ref="J11:M12"/>
  </mergeCells>
  <conditionalFormatting sqref="L54:L58">
    <cfRule type="cellIs" dxfId="18" priority="1" operator="equal">
      <formula>0</formula>
    </cfRule>
    <cfRule type="cellIs" dxfId="17" priority="2" operator="lessThan">
      <formula>5</formula>
    </cfRule>
    <cfRule type="cellIs" dxfId="16" priority="3" operator="greaterThan">
      <formula>5</formula>
    </cfRule>
  </conditionalFormatting>
  <printOptions horizontalCentered="1" verticalCentered="1"/>
  <pageMargins left="0.23622047244094491" right="0.23622047244094491" top="0.55118110236220474" bottom="0.55118110236220474" header="0.11811023622047245" footer="0.11811023622047245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12">
    <tabColor rgb="FFFFFFCC"/>
    <pageSetUpPr fitToPage="1"/>
  </sheetPr>
  <dimension ref="B1:O87"/>
  <sheetViews>
    <sheetView showGridLines="0" showZeros="0" topLeftCell="A16" zoomScaleNormal="100" zoomScaleSheetLayoutView="120" workbookViewId="0">
      <selection activeCell="M31" sqref="M31"/>
    </sheetView>
  </sheetViews>
  <sheetFormatPr baseColWidth="10" defaultColWidth="11.42578125" defaultRowHeight="12.75" x14ac:dyDescent="0.2"/>
  <cols>
    <col min="1" max="1" width="2.7109375" style="1" customWidth="1"/>
    <col min="2" max="2" width="11.42578125" style="1"/>
    <col min="3" max="3" width="0.7109375" style="1" customWidth="1"/>
    <col min="4" max="4" width="3.140625" style="1" customWidth="1"/>
    <col min="5" max="5" width="0.7109375" style="1" customWidth="1"/>
    <col min="6" max="6" width="31.85546875" style="1" customWidth="1"/>
    <col min="7" max="7" width="10.5703125" style="1" customWidth="1"/>
    <col min="8" max="8" width="10.7109375" style="1" customWidth="1"/>
    <col min="9" max="10" width="10.5703125" style="1" customWidth="1"/>
    <col min="11" max="11" width="12.5703125" style="1" customWidth="1"/>
    <col min="12" max="12" width="11.42578125" style="1" customWidth="1"/>
    <col min="13" max="13" width="0.28515625" style="1" customWidth="1"/>
    <col min="14" max="14" width="2.7109375" style="1" customWidth="1"/>
    <col min="15" max="16384" width="11.42578125" style="1"/>
  </cols>
  <sheetData>
    <row r="1" spans="2:14" x14ac:dyDescent="0.2">
      <c r="J1" s="236"/>
      <c r="K1" s="236"/>
    </row>
    <row r="2" spans="2:14" x14ac:dyDescent="0.2">
      <c r="J2" s="236"/>
      <c r="K2" s="236"/>
    </row>
    <row r="3" spans="2:14" ht="18.75" customHeight="1" x14ac:dyDescent="0.2">
      <c r="J3" s="236"/>
      <c r="K3" s="236"/>
    </row>
    <row r="4" spans="2:14" x14ac:dyDescent="0.2">
      <c r="J4" s="236"/>
      <c r="K4" s="236"/>
    </row>
    <row r="5" spans="2:14" x14ac:dyDescent="0.2">
      <c r="J5" s="236"/>
      <c r="K5" s="236"/>
    </row>
    <row r="6" spans="2:14" x14ac:dyDescent="0.2">
      <c r="B6" s="339" t="s">
        <v>188</v>
      </c>
      <c r="K6" s="1381" t="str">
        <f>IF('1'!$D$13&lt;&gt;"",'1'!$D$13,"")</f>
        <v/>
      </c>
      <c r="L6" s="1381"/>
    </row>
    <row r="7" spans="2:14" ht="13.5" thickBot="1" x14ac:dyDescent="0.25">
      <c r="K7" s="1381" t="s">
        <v>328</v>
      </c>
      <c r="L7" s="1381"/>
    </row>
    <row r="8" spans="2:14" x14ac:dyDescent="0.2">
      <c r="B8" s="234" t="str">
        <f>IF('1'!D24&lt;&gt;"",'1'!D24,"")</f>
        <v/>
      </c>
      <c r="C8" s="233"/>
      <c r="D8" s="233"/>
      <c r="E8" s="233"/>
      <c r="F8" s="338"/>
      <c r="H8" s="1304" t="s">
        <v>0</v>
      </c>
      <c r="I8" s="1319"/>
      <c r="J8" s="1319"/>
      <c r="K8" s="1319"/>
      <c r="L8" s="1412"/>
      <c r="N8" s="271"/>
    </row>
    <row r="9" spans="2:14" ht="13.5" thickBot="1" x14ac:dyDescent="0.25">
      <c r="B9" s="232" t="str">
        <f>IF('1'!D17&lt;&gt;"",'1'!D17,"")</f>
        <v/>
      </c>
      <c r="C9" s="231"/>
      <c r="D9" s="231"/>
      <c r="E9" s="231"/>
      <c r="F9" s="337"/>
      <c r="H9" s="1321"/>
      <c r="I9" s="1322"/>
      <c r="J9" s="1322"/>
      <c r="K9" s="1322"/>
      <c r="L9" s="1413"/>
      <c r="N9" s="271"/>
    </row>
    <row r="10" spans="2:14" x14ac:dyDescent="0.2">
      <c r="K10" s="230"/>
    </row>
    <row r="11" spans="2:14" ht="13.5" thickBot="1" x14ac:dyDescent="0.25">
      <c r="C11" s="142"/>
      <c r="D11" s="142"/>
      <c r="E11" s="142"/>
      <c r="F11" s="142"/>
      <c r="G11" s="142"/>
      <c r="H11" s="336"/>
      <c r="I11" s="142"/>
      <c r="J11" s="142"/>
      <c r="K11" s="283"/>
      <c r="L11" s="283" t="s">
        <v>474</v>
      </c>
      <c r="M11" s="312"/>
    </row>
    <row r="12" spans="2:14" ht="12.75" customHeight="1" thickBot="1" x14ac:dyDescent="0.25">
      <c r="B12" s="754" t="s">
        <v>187</v>
      </c>
      <c r="C12" s="754"/>
      <c r="D12" s="755"/>
      <c r="E12" s="755"/>
      <c r="F12" s="756"/>
      <c r="G12" s="757"/>
      <c r="H12" s="757"/>
      <c r="I12" s="756"/>
      <c r="J12" s="756"/>
      <c r="K12" s="756"/>
      <c r="L12" s="758"/>
    </row>
    <row r="13" spans="2:14" ht="12.75" customHeight="1" x14ac:dyDescent="0.2">
      <c r="B13" s="1372" t="s">
        <v>131</v>
      </c>
      <c r="C13" s="335"/>
      <c r="D13" s="333"/>
      <c r="E13" s="333"/>
      <c r="F13" s="334" t="s">
        <v>140</v>
      </c>
      <c r="G13" s="741">
        <f>'1'!D19</f>
        <v>0</v>
      </c>
      <c r="H13" s="741">
        <f>DATE(YEAR(G13)+1,MONTH(G13),DAY(G13))</f>
        <v>366</v>
      </c>
      <c r="I13" s="741">
        <f>DATE(YEAR(H13)+1,MONTH(H13),DAY(H13))</f>
        <v>731</v>
      </c>
      <c r="J13" s="741">
        <f>DATE(YEAR(I13)+1,MONTH(I13),DAY(I13))</f>
        <v>1096</v>
      </c>
      <c r="K13" s="741">
        <f>DATE(YEAR(J13)+1,MONTH(J13),DAY(J13))</f>
        <v>1461</v>
      </c>
      <c r="L13" s="1146">
        <f t="shared" ref="L13" si="0">DATE(YEAR(K13)+1,MONTH(K13),DAY(K13))</f>
        <v>1827</v>
      </c>
    </row>
    <row r="14" spans="2:14" ht="12.75" customHeight="1" x14ac:dyDescent="0.2">
      <c r="B14" s="1372"/>
      <c r="C14" s="326"/>
      <c r="D14" s="325"/>
      <c r="E14" s="325"/>
      <c r="F14" s="331" t="s">
        <v>139</v>
      </c>
      <c r="G14" s="278">
        <f>H13-1</f>
        <v>365</v>
      </c>
      <c r="H14" s="278">
        <f>I13-1</f>
        <v>730</v>
      </c>
      <c r="I14" s="278">
        <f>J13-1</f>
        <v>1095</v>
      </c>
      <c r="J14" s="278">
        <f>K13-1</f>
        <v>1460</v>
      </c>
      <c r="K14" s="278">
        <f>DATE(YEAR(K13)+1,MONTH(K13),DAY(K13)-1)</f>
        <v>1826</v>
      </c>
      <c r="L14" s="1147">
        <f t="shared" ref="L14" si="1">DATE(YEAR(L13)+1,MONTH(L13),DAY(L13)-1)</f>
        <v>2191</v>
      </c>
    </row>
    <row r="15" spans="2:14" ht="3" customHeight="1" x14ac:dyDescent="0.2">
      <c r="B15" s="1372"/>
      <c r="C15" s="326"/>
      <c r="D15" s="325"/>
      <c r="E15" s="333"/>
      <c r="F15" s="332"/>
      <c r="G15" s="332" t="s">
        <v>128</v>
      </c>
      <c r="H15" s="332" t="s">
        <v>127</v>
      </c>
      <c r="I15" s="332" t="s">
        <v>126</v>
      </c>
      <c r="J15" s="332" t="s">
        <v>125</v>
      </c>
      <c r="K15" s="332" t="s">
        <v>124</v>
      </c>
      <c r="L15" s="1148" t="s">
        <v>302</v>
      </c>
      <c r="N15" s="271"/>
    </row>
    <row r="16" spans="2:14" ht="12.75" customHeight="1" x14ac:dyDescent="0.2">
      <c r="B16" s="1372"/>
      <c r="C16" s="326"/>
      <c r="D16" s="325"/>
      <c r="E16" s="325"/>
      <c r="F16" s="324"/>
      <c r="G16" s="331"/>
      <c r="H16" s="330"/>
      <c r="I16" s="329"/>
      <c r="J16" s="329"/>
      <c r="K16" s="329"/>
      <c r="L16" s="1103"/>
    </row>
    <row r="17" spans="2:15" ht="12.75" customHeight="1" x14ac:dyDescent="0.2">
      <c r="B17" s="1372"/>
      <c r="C17" s="326"/>
      <c r="D17" s="328" t="s">
        <v>178</v>
      </c>
      <c r="E17" s="328"/>
      <c r="F17" s="324" t="str">
        <f>$F$30</f>
        <v xml:space="preserve">Investitionsgüter (&gt; 1000 Euro) </v>
      </c>
      <c r="G17" s="327">
        <f>DatenquellenG!B71</f>
        <v>0</v>
      </c>
      <c r="H17" s="327">
        <f>DatenquellenG!C71</f>
        <v>0</v>
      </c>
      <c r="I17" s="327">
        <f>DatenquellenG!D71</f>
        <v>0</v>
      </c>
      <c r="J17" s="327">
        <f>DatenquellenG!E71</f>
        <v>0</v>
      </c>
      <c r="K17" s="327">
        <f>DatenquellenG!F71</f>
        <v>0</v>
      </c>
      <c r="L17" s="1149">
        <f>DatenquellenG!G71</f>
        <v>0</v>
      </c>
    </row>
    <row r="18" spans="2:15" ht="12.75" customHeight="1" x14ac:dyDescent="0.2">
      <c r="B18" s="1372"/>
      <c r="C18" s="326"/>
      <c r="D18" s="328" t="s">
        <v>176</v>
      </c>
      <c r="E18" s="328"/>
      <c r="F18" s="324" t="str">
        <f>$F$31</f>
        <v>Grundstücke</v>
      </c>
      <c r="G18" s="327">
        <f>DatenquellenG!B72</f>
        <v>0</v>
      </c>
      <c r="H18" s="327">
        <f>DatenquellenG!C72</f>
        <v>0</v>
      </c>
      <c r="I18" s="327">
        <f>DatenquellenG!D72</f>
        <v>0</v>
      </c>
      <c r="J18" s="327">
        <f>DatenquellenG!E72</f>
        <v>0</v>
      </c>
      <c r="K18" s="327">
        <f>DatenquellenG!F72</f>
        <v>0</v>
      </c>
      <c r="L18" s="1149">
        <f>DatenquellenG!G72</f>
        <v>0</v>
      </c>
    </row>
    <row r="19" spans="2:15" ht="12.75" customHeight="1" x14ac:dyDescent="0.2">
      <c r="B19" s="1372"/>
      <c r="C19" s="326"/>
      <c r="D19" s="328" t="s">
        <v>174</v>
      </c>
      <c r="E19" s="328"/>
      <c r="F19" s="324" t="str">
        <f>$F$32</f>
        <v>Gebäude, Mietereinbauten (&gt; 1000 Euro)</v>
      </c>
      <c r="G19" s="327">
        <f>DatenquellenG!B73</f>
        <v>0</v>
      </c>
      <c r="H19" s="327">
        <f>DatenquellenG!C73</f>
        <v>0</v>
      </c>
      <c r="I19" s="327">
        <f>DatenquellenG!D73</f>
        <v>0</v>
      </c>
      <c r="J19" s="327">
        <f>DatenquellenG!E73</f>
        <v>0</v>
      </c>
      <c r="K19" s="327">
        <f>DatenquellenG!F73</f>
        <v>0</v>
      </c>
      <c r="L19" s="1149">
        <f>DatenquellenG!G73</f>
        <v>0</v>
      </c>
    </row>
    <row r="20" spans="2:15" ht="12.75" customHeight="1" x14ac:dyDescent="0.2">
      <c r="B20" s="1372"/>
      <c r="C20" s="326"/>
      <c r="D20" s="328" t="s">
        <v>173</v>
      </c>
      <c r="E20" s="328"/>
      <c r="F20" s="324" t="str">
        <f>$F$33</f>
        <v xml:space="preserve">Pool - Abschreibung ( von 250,01 bis 1.000 Euro) </v>
      </c>
      <c r="G20" s="327">
        <f>DatenquellenG!B74</f>
        <v>0</v>
      </c>
      <c r="H20" s="327">
        <f>DatenquellenG!C74</f>
        <v>0</v>
      </c>
      <c r="I20" s="327">
        <f>DatenquellenG!D74</f>
        <v>0</v>
      </c>
      <c r="J20" s="327">
        <f>DatenquellenG!E74</f>
        <v>0</v>
      </c>
      <c r="K20" s="327">
        <f>DatenquellenG!F74</f>
        <v>0</v>
      </c>
      <c r="L20" s="1149">
        <f>DatenquellenG!G74</f>
        <v>0</v>
      </c>
    </row>
    <row r="21" spans="2:15" ht="12" customHeight="1" x14ac:dyDescent="0.2">
      <c r="B21" s="1372"/>
      <c r="C21" s="326"/>
      <c r="D21" s="328" t="s">
        <v>170</v>
      </c>
      <c r="E21" s="328"/>
      <c r="F21" s="324" t="str">
        <f>$F$34</f>
        <v>GWG (&lt; 800,00 Euro) und digitale Wirtschaftsgüter</v>
      </c>
      <c r="G21" s="327">
        <f>DatenquellenG!B75</f>
        <v>0</v>
      </c>
      <c r="H21" s="327">
        <f>DatenquellenG!C75</f>
        <v>0</v>
      </c>
      <c r="I21" s="327">
        <f>DatenquellenG!D75</f>
        <v>0</v>
      </c>
      <c r="J21" s="327">
        <f>DatenquellenG!E75</f>
        <v>0</v>
      </c>
      <c r="K21" s="327">
        <f>DatenquellenG!F75</f>
        <v>0</v>
      </c>
      <c r="L21" s="1149">
        <f>DatenquellenG!G75</f>
        <v>0</v>
      </c>
    </row>
    <row r="22" spans="2:15" ht="3" customHeight="1" x14ac:dyDescent="0.2">
      <c r="B22" s="1372"/>
      <c r="C22" s="326"/>
      <c r="D22" s="325"/>
      <c r="E22" s="325"/>
      <c r="F22" s="324"/>
      <c r="G22" s="323"/>
      <c r="H22" s="322"/>
      <c r="I22" s="322"/>
      <c r="J22" s="322"/>
      <c r="K22" s="322"/>
      <c r="L22" s="1104"/>
    </row>
    <row r="23" spans="2:15" ht="12.75" customHeight="1" thickBot="1" x14ac:dyDescent="0.25">
      <c r="B23" s="1373"/>
      <c r="C23" s="321"/>
      <c r="D23" s="320"/>
      <c r="E23" s="320"/>
      <c r="F23" s="319" t="s">
        <v>183</v>
      </c>
      <c r="G23" s="318">
        <f>SUM(G17:G21)</f>
        <v>0</v>
      </c>
      <c r="H23" s="317">
        <f>SUM(H17:H21)</f>
        <v>0</v>
      </c>
      <c r="I23" s="317">
        <f>SUM(I17:I21)</f>
        <v>0</v>
      </c>
      <c r="J23" s="317">
        <f>SUM(J17:J21)</f>
        <v>0</v>
      </c>
      <c r="K23" s="317">
        <f>SUM(K17:K21)</f>
        <v>0</v>
      </c>
      <c r="L23" s="1105">
        <f t="shared" ref="L23" si="2">SUM(L17:L21)</f>
        <v>0</v>
      </c>
    </row>
    <row r="24" spans="2:15" ht="13.5" thickBot="1" x14ac:dyDescent="0.25"/>
    <row r="25" spans="2:15" ht="12.75" customHeight="1" thickBot="1" x14ac:dyDescent="0.25">
      <c r="B25" s="754" t="s">
        <v>186</v>
      </c>
      <c r="C25" s="755"/>
      <c r="D25" s="755"/>
      <c r="E25" s="755"/>
      <c r="F25" s="756"/>
      <c r="G25" s="1143"/>
      <c r="H25" s="1143"/>
      <c r="I25" s="1144"/>
      <c r="J25" s="1144"/>
      <c r="K25" s="1144"/>
      <c r="L25" s="1145"/>
      <c r="O25" s="1247"/>
    </row>
    <row r="26" spans="2:15" ht="12.75" customHeight="1" x14ac:dyDescent="0.2">
      <c r="B26" s="1372" t="s">
        <v>136</v>
      </c>
      <c r="C26" s="335"/>
      <c r="D26" s="333"/>
      <c r="E26" s="333"/>
      <c r="F26" s="334" t="s">
        <v>140</v>
      </c>
      <c r="G26" s="1142">
        <f>'1'!D19</f>
        <v>0</v>
      </c>
      <c r="H26" s="741" t="s">
        <v>185</v>
      </c>
      <c r="I26" s="741" t="s">
        <v>185</v>
      </c>
      <c r="J26" s="741" t="s">
        <v>185</v>
      </c>
      <c r="K26" s="741" t="s">
        <v>185</v>
      </c>
      <c r="L26" s="742" t="s">
        <v>185</v>
      </c>
    </row>
    <row r="27" spans="2:15" ht="12.75" customHeight="1" x14ac:dyDescent="0.2">
      <c r="B27" s="1372"/>
      <c r="C27" s="326"/>
      <c r="D27" s="325"/>
      <c r="E27" s="325"/>
      <c r="F27" s="331" t="s">
        <v>139</v>
      </c>
      <c r="G27" s="278" t="s">
        <v>184</v>
      </c>
      <c r="H27" s="278" t="s">
        <v>184</v>
      </c>
      <c r="I27" s="278" t="s">
        <v>184</v>
      </c>
      <c r="J27" s="278" t="s">
        <v>184</v>
      </c>
      <c r="K27" s="278" t="s">
        <v>184</v>
      </c>
      <c r="L27" s="558" t="s">
        <v>184</v>
      </c>
    </row>
    <row r="28" spans="2:15" ht="12.75" customHeight="1" x14ac:dyDescent="0.2">
      <c r="B28" s="1372"/>
      <c r="C28" s="326"/>
      <c r="D28" s="333"/>
      <c r="E28" s="333"/>
      <c r="F28" s="332"/>
      <c r="G28" s="1282">
        <f>YEAR('1'!D19)</f>
        <v>1900</v>
      </c>
      <c r="H28" s="1282">
        <f>G28+1</f>
        <v>1901</v>
      </c>
      <c r="I28" s="1282">
        <f>H28+1</f>
        <v>1902</v>
      </c>
      <c r="J28" s="1282">
        <f>I28+1</f>
        <v>1903</v>
      </c>
      <c r="K28" s="1283">
        <f>J28+1</f>
        <v>1904</v>
      </c>
      <c r="L28" s="1284">
        <f t="shared" ref="L28" si="3">K28+1</f>
        <v>1905</v>
      </c>
    </row>
    <row r="29" spans="2:15" ht="3" customHeight="1" x14ac:dyDescent="0.2">
      <c r="B29" s="1372"/>
      <c r="C29" s="326"/>
      <c r="D29" s="325"/>
      <c r="E29" s="325"/>
      <c r="F29" s="324"/>
      <c r="G29" s="331"/>
      <c r="H29" s="330"/>
      <c r="I29" s="329"/>
      <c r="J29" s="329"/>
      <c r="K29" s="329"/>
      <c r="L29" s="1103"/>
    </row>
    <row r="30" spans="2:15" ht="12.75" customHeight="1" x14ac:dyDescent="0.2">
      <c r="B30" s="1372"/>
      <c r="C30" s="326"/>
      <c r="D30" s="328" t="s">
        <v>178</v>
      </c>
      <c r="E30" s="328"/>
      <c r="F30" s="324" t="str">
        <f>'8'!H18</f>
        <v xml:space="preserve">Investitionsgüter (&gt; 1000 Euro) </v>
      </c>
      <c r="G30" s="327">
        <f>DatenquellenG!B78</f>
        <v>0</v>
      </c>
      <c r="H30" s="327">
        <f>DatenquellenG!C78</f>
        <v>0</v>
      </c>
      <c r="I30" s="327">
        <f>DatenquellenG!D78</f>
        <v>0</v>
      </c>
      <c r="J30" s="327">
        <f>DatenquellenG!E78</f>
        <v>0</v>
      </c>
      <c r="K30" s="327">
        <f>DatenquellenG!F78</f>
        <v>0</v>
      </c>
      <c r="L30" s="1149">
        <f>DatenquellenG!G78</f>
        <v>0</v>
      </c>
    </row>
    <row r="31" spans="2:15" ht="12.75" customHeight="1" x14ac:dyDescent="0.2">
      <c r="B31" s="1372"/>
      <c r="C31" s="326"/>
      <c r="D31" s="328" t="s">
        <v>176</v>
      </c>
      <c r="E31" s="328"/>
      <c r="F31" s="324" t="str">
        <f>'8'!H36</f>
        <v>Grundstücke</v>
      </c>
      <c r="G31" s="327">
        <f>DatenquellenG!B79</f>
        <v>0</v>
      </c>
      <c r="H31" s="327">
        <f>DatenquellenG!C79</f>
        <v>0</v>
      </c>
      <c r="I31" s="327">
        <f>DatenquellenG!D79</f>
        <v>0</v>
      </c>
      <c r="J31" s="327">
        <f>DatenquellenG!E79</f>
        <v>0</v>
      </c>
      <c r="K31" s="327">
        <f>DatenquellenG!F79</f>
        <v>0</v>
      </c>
      <c r="L31" s="1149">
        <f>DatenquellenG!G79</f>
        <v>0</v>
      </c>
    </row>
    <row r="32" spans="2:15" ht="12.75" customHeight="1" x14ac:dyDescent="0.2">
      <c r="B32" s="1372"/>
      <c r="C32" s="326"/>
      <c r="D32" s="328" t="s">
        <v>174</v>
      </c>
      <c r="E32" s="328"/>
      <c r="F32" s="324" t="str">
        <f>'8'!H42</f>
        <v>Gebäude, Mietereinbauten (&gt; 1000 Euro)</v>
      </c>
      <c r="G32" s="327">
        <f>DatenquellenG!B80</f>
        <v>0</v>
      </c>
      <c r="H32" s="327">
        <f>DatenquellenG!C80</f>
        <v>0</v>
      </c>
      <c r="I32" s="327">
        <f>DatenquellenG!D80</f>
        <v>0</v>
      </c>
      <c r="J32" s="327">
        <f>DatenquellenG!E80</f>
        <v>0</v>
      </c>
      <c r="K32" s="327">
        <f>DatenquellenG!F80</f>
        <v>0</v>
      </c>
      <c r="L32" s="1149">
        <f>DatenquellenG!G80</f>
        <v>0</v>
      </c>
    </row>
    <row r="33" spans="2:12" ht="12.75" customHeight="1" x14ac:dyDescent="0.2">
      <c r="B33" s="1372"/>
      <c r="C33" s="326"/>
      <c r="D33" s="328" t="s">
        <v>173</v>
      </c>
      <c r="E33" s="328"/>
      <c r="F33" s="324" t="str">
        <f>'8'!H53</f>
        <v xml:space="preserve">Pool - Abschreibung ( von 250,01 bis 1.000 Euro) </v>
      </c>
      <c r="G33" s="327">
        <f>DatenquellenG!B81</f>
        <v>0</v>
      </c>
      <c r="H33" s="327">
        <f>DatenquellenG!C81</f>
        <v>0</v>
      </c>
      <c r="I33" s="327">
        <f>DatenquellenG!D81</f>
        <v>0</v>
      </c>
      <c r="J33" s="327">
        <f>DatenquellenG!E81</f>
        <v>0</v>
      </c>
      <c r="K33" s="327">
        <f>DatenquellenG!F81</f>
        <v>0</v>
      </c>
      <c r="L33" s="1149">
        <f>DatenquellenG!G81</f>
        <v>0</v>
      </c>
    </row>
    <row r="34" spans="2:12" ht="12.75" customHeight="1" x14ac:dyDescent="0.2">
      <c r="B34" s="1372"/>
      <c r="C34" s="326"/>
      <c r="D34" s="328" t="s">
        <v>170</v>
      </c>
      <c r="E34" s="328"/>
      <c r="F34" s="324" t="str">
        <f>'8'!H61</f>
        <v>GWG (&lt; 800,00 Euro) und digitale Wirtschaftsgüter</v>
      </c>
      <c r="G34" s="327">
        <f>DatenquellenG!B82</f>
        <v>0</v>
      </c>
      <c r="H34" s="327">
        <f>DatenquellenG!C82</f>
        <v>0</v>
      </c>
      <c r="I34" s="327">
        <f>DatenquellenG!D82</f>
        <v>0</v>
      </c>
      <c r="J34" s="327">
        <f>DatenquellenG!E82</f>
        <v>0</v>
      </c>
      <c r="K34" s="327">
        <f>DatenquellenG!F82</f>
        <v>0</v>
      </c>
      <c r="L34" s="1149">
        <f>DatenquellenG!G82</f>
        <v>0</v>
      </c>
    </row>
    <row r="35" spans="2:12" ht="3" customHeight="1" x14ac:dyDescent="0.2">
      <c r="B35" s="1372"/>
      <c r="C35" s="326"/>
      <c r="D35" s="325"/>
      <c r="E35" s="325"/>
      <c r="F35" s="324"/>
      <c r="G35" s="323"/>
      <c r="H35" s="322"/>
      <c r="I35" s="322"/>
      <c r="J35" s="322"/>
      <c r="K35" s="322"/>
      <c r="L35" s="1104"/>
    </row>
    <row r="36" spans="2:12" ht="13.5" customHeight="1" thickBot="1" x14ac:dyDescent="0.25">
      <c r="B36" s="1373"/>
      <c r="C36" s="321"/>
      <c r="D36" s="320"/>
      <c r="E36" s="320"/>
      <c r="F36" s="319" t="s">
        <v>183</v>
      </c>
      <c r="G36" s="318">
        <f>SUM(G30:G34)</f>
        <v>0</v>
      </c>
      <c r="H36" s="317">
        <f>SUM(H30:H34)</f>
        <v>0</v>
      </c>
      <c r="I36" s="317">
        <f>SUM(I30:I34)</f>
        <v>0</v>
      </c>
      <c r="J36" s="317">
        <f>SUM(J30:J34)</f>
        <v>0</v>
      </c>
      <c r="K36" s="317">
        <f>SUM(K30:K34)</f>
        <v>0</v>
      </c>
      <c r="L36" s="1150">
        <f t="shared" ref="L36" si="4">SUM(L30:L34)</f>
        <v>0</v>
      </c>
    </row>
    <row r="37" spans="2:12" x14ac:dyDescent="0.2">
      <c r="G37" s="312"/>
      <c r="H37" s="312"/>
      <c r="I37" s="312"/>
      <c r="J37" s="312"/>
      <c r="K37" s="312"/>
    </row>
    <row r="38" spans="2:12" x14ac:dyDescent="0.2">
      <c r="J38" s="312"/>
    </row>
    <row r="39" spans="2:12" x14ac:dyDescent="0.2">
      <c r="J39" s="312"/>
    </row>
    <row r="40" spans="2:12" x14ac:dyDescent="0.2">
      <c r="J40" s="312"/>
    </row>
    <row r="41" spans="2:12" x14ac:dyDescent="0.2">
      <c r="J41" s="312"/>
    </row>
    <row r="42" spans="2:12" x14ac:dyDescent="0.2">
      <c r="J42" s="312"/>
    </row>
    <row r="43" spans="2:12" x14ac:dyDescent="0.2">
      <c r="J43" s="312"/>
    </row>
    <row r="44" spans="2:12" x14ac:dyDescent="0.2">
      <c r="J44" s="312"/>
    </row>
    <row r="45" spans="2:12" x14ac:dyDescent="0.2">
      <c r="J45" s="312"/>
    </row>
    <row r="46" spans="2:12" x14ac:dyDescent="0.2">
      <c r="J46" s="312"/>
    </row>
    <row r="47" spans="2:12" x14ac:dyDescent="0.2">
      <c r="J47" s="312"/>
    </row>
    <row r="48" spans="2:12" x14ac:dyDescent="0.2">
      <c r="J48" s="312"/>
    </row>
    <row r="49" spans="10:10" x14ac:dyDescent="0.2">
      <c r="J49" s="312"/>
    </row>
    <row r="50" spans="10:10" x14ac:dyDescent="0.2">
      <c r="J50" s="312"/>
    </row>
    <row r="51" spans="10:10" x14ac:dyDescent="0.2">
      <c r="J51" s="312"/>
    </row>
    <row r="52" spans="10:10" x14ac:dyDescent="0.2">
      <c r="J52" s="312"/>
    </row>
    <row r="53" spans="10:10" x14ac:dyDescent="0.2">
      <c r="J53" s="312"/>
    </row>
    <row r="54" spans="10:10" x14ac:dyDescent="0.2">
      <c r="J54" s="312"/>
    </row>
    <row r="55" spans="10:10" x14ac:dyDescent="0.2">
      <c r="J55" s="312"/>
    </row>
    <row r="56" spans="10:10" x14ac:dyDescent="0.2">
      <c r="J56" s="312"/>
    </row>
    <row r="57" spans="10:10" x14ac:dyDescent="0.2">
      <c r="J57" s="312"/>
    </row>
    <row r="58" spans="10:10" x14ac:dyDescent="0.2">
      <c r="J58" s="312"/>
    </row>
    <row r="59" spans="10:10" x14ac:dyDescent="0.2">
      <c r="J59" s="312"/>
    </row>
    <row r="60" spans="10:10" x14ac:dyDescent="0.2">
      <c r="J60" s="312"/>
    </row>
    <row r="61" spans="10:10" x14ac:dyDescent="0.2">
      <c r="J61" s="312"/>
    </row>
    <row r="62" spans="10:10" x14ac:dyDescent="0.2">
      <c r="J62" s="312"/>
    </row>
    <row r="63" spans="10:10" x14ac:dyDescent="0.2">
      <c r="J63" s="312"/>
    </row>
    <row r="64" spans="10:10" x14ac:dyDescent="0.2">
      <c r="J64" s="312"/>
    </row>
    <row r="65" spans="10:10" x14ac:dyDescent="0.2">
      <c r="J65" s="312"/>
    </row>
    <row r="66" spans="10:10" x14ac:dyDescent="0.2">
      <c r="J66" s="312"/>
    </row>
    <row r="67" spans="10:10" x14ac:dyDescent="0.2">
      <c r="J67" s="312"/>
    </row>
    <row r="68" spans="10:10" x14ac:dyDescent="0.2">
      <c r="J68" s="312"/>
    </row>
    <row r="69" spans="10:10" x14ac:dyDescent="0.2">
      <c r="J69" s="312"/>
    </row>
    <row r="70" spans="10:10" x14ac:dyDescent="0.2">
      <c r="J70" s="312"/>
    </row>
    <row r="71" spans="10:10" x14ac:dyDescent="0.2">
      <c r="J71" s="312"/>
    </row>
    <row r="72" spans="10:10" x14ac:dyDescent="0.2">
      <c r="J72" s="312"/>
    </row>
    <row r="73" spans="10:10" x14ac:dyDescent="0.2">
      <c r="J73" s="312"/>
    </row>
    <row r="74" spans="10:10" x14ac:dyDescent="0.2">
      <c r="J74" s="312"/>
    </row>
    <row r="75" spans="10:10" x14ac:dyDescent="0.2">
      <c r="J75" s="312"/>
    </row>
    <row r="76" spans="10:10" x14ac:dyDescent="0.2">
      <c r="J76" s="312"/>
    </row>
    <row r="77" spans="10:10" x14ac:dyDescent="0.2">
      <c r="J77" s="312"/>
    </row>
    <row r="78" spans="10:10" x14ac:dyDescent="0.2">
      <c r="J78" s="312"/>
    </row>
    <row r="79" spans="10:10" x14ac:dyDescent="0.2">
      <c r="J79" s="312"/>
    </row>
    <row r="80" spans="10:10" x14ac:dyDescent="0.2">
      <c r="J80" s="312"/>
    </row>
    <row r="81" spans="10:10" x14ac:dyDescent="0.2">
      <c r="J81" s="312"/>
    </row>
    <row r="82" spans="10:10" x14ac:dyDescent="0.2">
      <c r="J82" s="312"/>
    </row>
    <row r="83" spans="10:10" x14ac:dyDescent="0.2">
      <c r="J83" s="312"/>
    </row>
    <row r="84" spans="10:10" x14ac:dyDescent="0.2">
      <c r="J84" s="312"/>
    </row>
    <row r="85" spans="10:10" x14ac:dyDescent="0.2">
      <c r="J85" s="312"/>
    </row>
    <row r="86" spans="10:10" x14ac:dyDescent="0.2">
      <c r="J86" s="312"/>
    </row>
    <row r="87" spans="10:10" x14ac:dyDescent="0.2">
      <c r="J87" s="312"/>
    </row>
  </sheetData>
  <mergeCells count="5">
    <mergeCell ref="B26:B36"/>
    <mergeCell ref="B13:B23"/>
    <mergeCell ref="K6:L6"/>
    <mergeCell ref="K7:L7"/>
    <mergeCell ref="H8:L9"/>
  </mergeCells>
  <printOptions horizontalCentered="1" verticalCentered="1"/>
  <pageMargins left="0.25" right="0.25" top="0.75" bottom="0.75" header="0.3" footer="0.3"/>
  <pageSetup paperSize="9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8">
    <tabColor theme="0"/>
    <pageSetUpPr fitToPage="1"/>
  </sheetPr>
  <dimension ref="A2:S129"/>
  <sheetViews>
    <sheetView showGridLines="0" showZeros="0" tabSelected="1" topLeftCell="B45" zoomScale="110" zoomScaleNormal="110" zoomScaleSheetLayoutView="100" workbookViewId="0">
      <selection activeCell="F85" sqref="F85"/>
    </sheetView>
  </sheetViews>
  <sheetFormatPr baseColWidth="10" defaultColWidth="11.42578125" defaultRowHeight="12.75" x14ac:dyDescent="0.2"/>
  <cols>
    <col min="1" max="1" width="2.7109375" style="1" customWidth="1"/>
    <col min="2" max="2" width="4.7109375" style="1" customWidth="1"/>
    <col min="3" max="3" width="1.42578125" style="1" customWidth="1"/>
    <col min="4" max="5" width="3.140625" style="1" customWidth="1"/>
    <col min="6" max="6" width="32.85546875" style="1" customWidth="1"/>
    <col min="7" max="7" width="9.5703125" style="1" customWidth="1"/>
    <col min="8" max="9" width="10.5703125" style="1" customWidth="1"/>
    <col min="10" max="12" width="9.5703125" style="1" customWidth="1"/>
    <col min="13" max="13" width="1.7109375" style="1" customWidth="1"/>
    <col min="14" max="14" width="11.42578125" style="1"/>
    <col min="15" max="15" width="20.85546875" style="1" bestFit="1" customWidth="1"/>
    <col min="16" max="16" width="56" style="1" customWidth="1"/>
    <col min="17" max="16384" width="11.42578125" style="1"/>
  </cols>
  <sheetData>
    <row r="2" spans="1:16" ht="25.5" customHeight="1" x14ac:dyDescent="0.2"/>
    <row r="4" spans="1:16" x14ac:dyDescent="0.2">
      <c r="A4" s="2"/>
      <c r="B4" s="29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6" ht="15" x14ac:dyDescent="0.2">
      <c r="A5" s="2"/>
      <c r="B5" s="27" t="s">
        <v>223</v>
      </c>
      <c r="C5" s="2"/>
      <c r="D5" s="2"/>
      <c r="E5" s="2"/>
      <c r="F5" s="2"/>
      <c r="G5" s="2"/>
      <c r="H5" s="2"/>
      <c r="I5" s="2"/>
      <c r="J5" s="2"/>
      <c r="K5" s="2"/>
      <c r="L5" s="53"/>
      <c r="M5" s="2"/>
    </row>
    <row r="6" spans="1:16" ht="13.5" customHeight="1" thickBo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M6" s="2"/>
    </row>
    <row r="7" spans="1:16" ht="12.75" customHeight="1" x14ac:dyDescent="0.2">
      <c r="A7" s="2"/>
      <c r="B7" s="52" t="str">
        <f>IF('1'!D24&lt;&gt;"",'1'!D24,"")</f>
        <v/>
      </c>
      <c r="C7" s="175"/>
      <c r="D7" s="175"/>
      <c r="E7" s="175"/>
      <c r="F7" s="316"/>
      <c r="G7" s="2"/>
      <c r="H7" s="2"/>
      <c r="I7" s="2"/>
      <c r="J7" s="2"/>
      <c r="K7" s="2"/>
      <c r="M7" s="2"/>
    </row>
    <row r="8" spans="1:16" ht="13.5" customHeight="1" thickBot="1" x14ac:dyDescent="0.25">
      <c r="A8" s="2"/>
      <c r="B8" s="49" t="str">
        <f>IF('1'!D17&lt;&gt;"",'1'!D17,"")</f>
        <v/>
      </c>
      <c r="C8" s="173"/>
      <c r="D8" s="173"/>
      <c r="E8" s="173"/>
      <c r="F8" s="315"/>
      <c r="G8" s="2"/>
      <c r="H8" s="2"/>
      <c r="I8" s="2"/>
      <c r="J8" s="2"/>
      <c r="K8" s="2"/>
      <c r="L8" s="2"/>
      <c r="M8" s="2"/>
    </row>
    <row r="9" spans="1:16" ht="13.5" customHeight="1" x14ac:dyDescent="0.2">
      <c r="A9" s="2"/>
      <c r="B9" s="2"/>
      <c r="C9" s="2"/>
      <c r="D9" s="2"/>
      <c r="E9" s="2"/>
      <c r="F9" s="2"/>
      <c r="I9" s="2"/>
      <c r="J9" s="2"/>
      <c r="K9" s="2"/>
      <c r="L9" s="2"/>
      <c r="M9" s="2"/>
    </row>
    <row r="10" spans="1:16" ht="13.5" customHeight="1" x14ac:dyDescent="0.2">
      <c r="A10" s="2"/>
      <c r="B10" s="1421" t="s">
        <v>307</v>
      </c>
      <c r="C10" s="1421"/>
      <c r="D10" s="1421"/>
      <c r="E10" s="1421"/>
      <c r="F10" s="1421"/>
      <c r="I10" s="2"/>
      <c r="J10" s="2"/>
      <c r="K10" s="1317" t="str">
        <f>IF('1'!$D$13&lt;&gt;"",'1'!$D$13,"")</f>
        <v/>
      </c>
      <c r="L10" s="1317"/>
      <c r="M10" s="2"/>
    </row>
    <row r="11" spans="1:16" ht="13.5" customHeight="1" x14ac:dyDescent="0.2">
      <c r="A11" s="2"/>
      <c r="B11" s="1421"/>
      <c r="C11" s="1421"/>
      <c r="D11" s="1421"/>
      <c r="E11" s="1421"/>
      <c r="F11" s="1421"/>
      <c r="G11" s="2"/>
      <c r="H11" s="2"/>
      <c r="I11" s="2"/>
      <c r="J11" s="2"/>
      <c r="K11" s="1317" t="s">
        <v>329</v>
      </c>
      <c r="L11" s="1317"/>
      <c r="M11" s="2"/>
    </row>
    <row r="12" spans="1:16" ht="12.75" customHeight="1" thickBot="1" x14ac:dyDescent="0.25">
      <c r="A12" s="2"/>
      <c r="B12" s="1421"/>
      <c r="C12" s="1421"/>
      <c r="D12" s="1421"/>
      <c r="E12" s="1421"/>
      <c r="F12" s="1421"/>
      <c r="G12" s="2"/>
      <c r="H12" s="2"/>
      <c r="I12" s="2"/>
      <c r="J12" s="2"/>
      <c r="K12" s="2"/>
      <c r="L12" s="28" t="s">
        <v>474</v>
      </c>
      <c r="M12" s="2"/>
    </row>
    <row r="13" spans="1:16" ht="12.75" customHeight="1" x14ac:dyDescent="0.2">
      <c r="A13" s="2"/>
      <c r="B13" s="1421"/>
      <c r="C13" s="1421"/>
      <c r="D13" s="1421"/>
      <c r="E13" s="1421"/>
      <c r="F13" s="1421"/>
      <c r="G13" s="1422" t="s">
        <v>0</v>
      </c>
      <c r="H13" s="1423"/>
      <c r="I13" s="1423"/>
      <c r="J13" s="1423"/>
      <c r="K13" s="1423"/>
      <c r="L13" s="1424"/>
      <c r="M13" s="2"/>
    </row>
    <row r="14" spans="1:16" ht="12.75" customHeight="1" thickBot="1" x14ac:dyDescent="0.25">
      <c r="A14" s="2"/>
      <c r="B14" s="1421"/>
      <c r="C14" s="1421"/>
      <c r="D14" s="1421"/>
      <c r="E14" s="1421"/>
      <c r="F14" s="1421"/>
      <c r="G14" s="1425"/>
      <c r="H14" s="1426"/>
      <c r="I14" s="1426"/>
      <c r="J14" s="1426"/>
      <c r="K14" s="1426"/>
      <c r="L14" s="1427"/>
      <c r="M14" s="2"/>
    </row>
    <row r="15" spans="1:16" ht="12.75" customHeight="1" thickBot="1" x14ac:dyDescent="0.3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1414" t="s">
        <v>573</v>
      </c>
      <c r="O15" s="1415"/>
      <c r="P15" s="1415"/>
    </row>
    <row r="16" spans="1:16" ht="13.5" hidden="1" thickBot="1" x14ac:dyDescent="0.25">
      <c r="A16" s="2"/>
      <c r="B16" s="2"/>
      <c r="C16" s="2"/>
      <c r="D16" s="2"/>
      <c r="E16" s="2"/>
      <c r="F16" s="2"/>
      <c r="G16" s="2"/>
      <c r="H16" s="2"/>
      <c r="I16" s="111"/>
      <c r="J16" s="2"/>
      <c r="K16" s="2"/>
      <c r="L16" s="43"/>
      <c r="M16" s="2"/>
      <c r="N16" s="1261"/>
      <c r="O16" s="1262"/>
      <c r="P16" s="1262"/>
    </row>
    <row r="17" spans="1:19" s="33" customFormat="1" ht="21" x14ac:dyDescent="0.15">
      <c r="A17" s="35"/>
      <c r="B17" s="697" t="s">
        <v>222</v>
      </c>
      <c r="C17" s="759"/>
      <c r="D17" s="759"/>
      <c r="E17" s="759"/>
      <c r="F17" s="759"/>
      <c r="G17" s="759"/>
      <c r="H17" s="698" t="s">
        <v>311</v>
      </c>
      <c r="I17" s="759"/>
      <c r="J17" s="698"/>
      <c r="K17" s="759"/>
      <c r="L17" s="762"/>
      <c r="M17" s="35"/>
      <c r="N17" s="1263">
        <v>0.5</v>
      </c>
      <c r="O17" s="1416" t="s">
        <v>574</v>
      </c>
      <c r="P17" s="1264" t="s">
        <v>571</v>
      </c>
      <c r="Q17" s="1260"/>
      <c r="R17" s="1260"/>
      <c r="S17" s="1260"/>
    </row>
    <row r="18" spans="1:19" s="33" customFormat="1" ht="21.75" thickBot="1" x14ac:dyDescent="0.2">
      <c r="A18" s="35"/>
      <c r="B18" s="763"/>
      <c r="C18" s="764"/>
      <c r="D18" s="764"/>
      <c r="E18" s="764"/>
      <c r="F18" s="764"/>
      <c r="G18" s="764"/>
      <c r="H18" s="704"/>
      <c r="I18" s="704"/>
      <c r="J18" s="704"/>
      <c r="K18" s="764"/>
      <c r="L18" s="765"/>
      <c r="M18" s="35"/>
      <c r="N18" s="1263">
        <v>0.4</v>
      </c>
      <c r="O18" s="1417"/>
      <c r="P18" s="1264" t="s">
        <v>572</v>
      </c>
      <c r="Q18" s="1260"/>
      <c r="R18" s="1260"/>
      <c r="S18" s="1260"/>
    </row>
    <row r="19" spans="1:19" s="33" customFormat="1" ht="15" x14ac:dyDescent="0.15">
      <c r="A19" s="35"/>
      <c r="B19" s="474"/>
      <c r="C19" s="409"/>
      <c r="D19" s="409"/>
      <c r="E19" s="409"/>
      <c r="F19" s="472"/>
      <c r="G19" s="760"/>
      <c r="H19" s="1428" t="s">
        <v>308</v>
      </c>
      <c r="I19" s="1429"/>
      <c r="J19" s="1430" t="s">
        <v>309</v>
      </c>
      <c r="K19" s="1431"/>
      <c r="L19" s="761"/>
      <c r="M19" s="35"/>
      <c r="N19" s="1260"/>
      <c r="O19" s="1260"/>
      <c r="P19" s="1260"/>
      <c r="Q19" s="1260"/>
      <c r="R19" s="1260"/>
      <c r="S19" s="1260"/>
    </row>
    <row r="20" spans="1:19" s="33" customFormat="1" ht="12.75" customHeight="1" x14ac:dyDescent="0.15">
      <c r="A20" s="35"/>
      <c r="B20" s="14"/>
      <c r="C20" s="93"/>
      <c r="D20" s="93"/>
      <c r="E20" s="93"/>
      <c r="F20" s="348"/>
      <c r="G20" s="442"/>
      <c r="H20" s="14"/>
      <c r="I20" s="586"/>
      <c r="J20" s="582"/>
      <c r="K20" s="603"/>
      <c r="L20" s="417"/>
      <c r="M20" s="35"/>
    </row>
    <row r="21" spans="1:19" s="33" customFormat="1" ht="10.5" x14ac:dyDescent="0.15">
      <c r="A21" s="35"/>
      <c r="B21" s="14"/>
      <c r="C21" s="93"/>
      <c r="D21" s="93"/>
      <c r="E21" s="93"/>
      <c r="F21" s="348"/>
      <c r="G21" s="442"/>
      <c r="H21" s="14"/>
      <c r="I21" s="586"/>
      <c r="J21" s="595" t="s">
        <v>220</v>
      </c>
      <c r="K21" s="596" t="s">
        <v>310</v>
      </c>
      <c r="L21" s="347"/>
      <c r="M21" s="35"/>
    </row>
    <row r="22" spans="1:19" s="33" customFormat="1" ht="10.5" x14ac:dyDescent="0.15">
      <c r="A22" s="35"/>
      <c r="B22" s="355"/>
      <c r="C22" s="20"/>
      <c r="D22" s="20"/>
      <c r="E22" s="20"/>
      <c r="F22" s="385"/>
      <c r="G22" s="597" t="s">
        <v>221</v>
      </c>
      <c r="H22" s="593" t="s">
        <v>220</v>
      </c>
      <c r="I22" s="594" t="s">
        <v>310</v>
      </c>
      <c r="J22" s="489" t="s">
        <v>205</v>
      </c>
      <c r="K22" s="468" t="s">
        <v>218</v>
      </c>
      <c r="L22" s="391"/>
      <c r="M22" s="35"/>
    </row>
    <row r="23" spans="1:19" s="33" customFormat="1" ht="15" x14ac:dyDescent="0.25">
      <c r="A23" s="35"/>
      <c r="B23" s="1418" t="s">
        <v>372</v>
      </c>
      <c r="C23" s="1419"/>
      <c r="D23" s="1419"/>
      <c r="E23" s="1419"/>
      <c r="F23" s="1420"/>
      <c r="G23" s="597" t="s">
        <v>219</v>
      </c>
      <c r="H23" s="593" t="s">
        <v>205</v>
      </c>
      <c r="I23" s="88" t="s">
        <v>218</v>
      </c>
      <c r="J23" s="1248"/>
      <c r="K23" s="605">
        <v>0.2</v>
      </c>
      <c r="L23" s="414"/>
      <c r="M23" s="35"/>
    </row>
    <row r="24" spans="1:19" s="33" customFormat="1" ht="12" customHeight="1" x14ac:dyDescent="0.15">
      <c r="A24" s="35"/>
      <c r="B24" s="355"/>
      <c r="C24" s="20"/>
      <c r="D24" s="20"/>
      <c r="E24" s="20"/>
      <c r="F24" s="377"/>
      <c r="G24" s="362"/>
      <c r="H24" s="440"/>
      <c r="I24" s="587"/>
      <c r="J24" s="1250" t="str">
        <f>IF(J23=50%,"300.000","250.000")</f>
        <v>250.000</v>
      </c>
      <c r="K24" s="583"/>
      <c r="L24" s="439"/>
      <c r="M24" s="35"/>
    </row>
    <row r="25" spans="1:19" s="33" customFormat="1" ht="10.5" x14ac:dyDescent="0.15">
      <c r="A25" s="35"/>
      <c r="B25" s="373" t="s">
        <v>217</v>
      </c>
      <c r="C25" s="409"/>
      <c r="D25" s="93" t="s">
        <v>178</v>
      </c>
      <c r="E25" s="93"/>
      <c r="F25" s="433" t="str">
        <f>'8'!H18</f>
        <v xml:space="preserve">Investitionsgüter (&gt; 1000 Euro) </v>
      </c>
      <c r="G25" s="435">
        <f>'8'!K34</f>
        <v>0</v>
      </c>
      <c r="H25" s="431">
        <f>0.7*G25</f>
        <v>0</v>
      </c>
      <c r="I25" s="588">
        <f>G25*0.3</f>
        <v>0</v>
      </c>
      <c r="J25" s="584">
        <f>IF($K$20="x",G25*$J$23,0)</f>
        <v>0</v>
      </c>
      <c r="K25" s="438">
        <f>IF($K$20="x",G25*0.2,0)</f>
        <v>0</v>
      </c>
      <c r="L25" s="437"/>
      <c r="M25" s="35"/>
    </row>
    <row r="26" spans="1:19" s="33" customFormat="1" ht="10.5" x14ac:dyDescent="0.15">
      <c r="A26" s="35"/>
      <c r="B26" s="373" t="s">
        <v>216</v>
      </c>
      <c r="C26" s="409"/>
      <c r="D26" s="93" t="s">
        <v>176</v>
      </c>
      <c r="E26" s="93"/>
      <c r="F26" s="433" t="str">
        <f>'8'!H36</f>
        <v>Grundstücke</v>
      </c>
      <c r="G26" s="435">
        <f>'8'!K40</f>
        <v>0</v>
      </c>
      <c r="H26" s="436">
        <v>0</v>
      </c>
      <c r="I26" s="588">
        <f>G26*0.3</f>
        <v>0</v>
      </c>
      <c r="J26" s="584">
        <f t="shared" ref="J26:J29" si="0">IF($K$20="x",G26*$J$23,0)</f>
        <v>0</v>
      </c>
      <c r="K26" s="438">
        <f t="shared" ref="K26:K29" si="1">IF($K$20="x",G26*0.2,0)</f>
        <v>0</v>
      </c>
      <c r="L26" s="430"/>
      <c r="M26" s="35"/>
    </row>
    <row r="27" spans="1:19" s="33" customFormat="1" ht="10.5" x14ac:dyDescent="0.15">
      <c r="A27" s="35"/>
      <c r="B27" s="365" t="s">
        <v>215</v>
      </c>
      <c r="C27" s="93"/>
      <c r="D27" s="93" t="s">
        <v>174</v>
      </c>
      <c r="E27" s="93"/>
      <c r="F27" s="433" t="str">
        <f>'8'!H42</f>
        <v>Gebäude, Mietereinbauten (&gt; 1000 Euro)</v>
      </c>
      <c r="G27" s="435">
        <f>'8'!K51</f>
        <v>0</v>
      </c>
      <c r="H27" s="431">
        <f>0.7*G27</f>
        <v>0</v>
      </c>
      <c r="I27" s="588">
        <f>G27*0.3</f>
        <v>0</v>
      </c>
      <c r="J27" s="584">
        <f t="shared" si="0"/>
        <v>0</v>
      </c>
      <c r="K27" s="438">
        <f t="shared" si="1"/>
        <v>0</v>
      </c>
      <c r="L27" s="430"/>
      <c r="M27" s="35"/>
    </row>
    <row r="28" spans="1:19" s="33" customFormat="1" ht="10.5" x14ac:dyDescent="0.15">
      <c r="A28" s="35"/>
      <c r="B28" s="365" t="s">
        <v>214</v>
      </c>
      <c r="C28" s="93"/>
      <c r="D28" s="93" t="s">
        <v>173</v>
      </c>
      <c r="E28" s="93"/>
      <c r="F28" s="433" t="str">
        <f>'8'!H53</f>
        <v xml:space="preserve">Pool - Abschreibung ( von 250,01 bis 1.000 Euro) </v>
      </c>
      <c r="G28" s="435">
        <f>'8'!K59</f>
        <v>0</v>
      </c>
      <c r="H28" s="431">
        <f>0.7*G28</f>
        <v>0</v>
      </c>
      <c r="I28" s="588">
        <f>G28*0.3</f>
        <v>0</v>
      </c>
      <c r="J28" s="584">
        <f t="shared" si="0"/>
        <v>0</v>
      </c>
      <c r="K28" s="438">
        <f t="shared" si="1"/>
        <v>0</v>
      </c>
      <c r="L28" s="430"/>
      <c r="M28" s="35"/>
    </row>
    <row r="29" spans="1:19" s="33" customFormat="1" ht="10.5" x14ac:dyDescent="0.15">
      <c r="A29" s="35"/>
      <c r="B29" s="355" t="s">
        <v>213</v>
      </c>
      <c r="C29" s="93"/>
      <c r="D29" s="93" t="s">
        <v>170</v>
      </c>
      <c r="E29" s="93"/>
      <c r="F29" s="433" t="str">
        <f>'8'!H61</f>
        <v>GWG (&lt; 800,00 Euro) und digitale Wirtschaftsgüter</v>
      </c>
      <c r="G29" s="432">
        <f>'8'!K67</f>
        <v>0</v>
      </c>
      <c r="H29" s="431">
        <f>0.7*G29</f>
        <v>0</v>
      </c>
      <c r="I29" s="588">
        <f>G29*0.3</f>
        <v>0</v>
      </c>
      <c r="J29" s="584">
        <f t="shared" si="0"/>
        <v>0</v>
      </c>
      <c r="K29" s="438">
        <f t="shared" si="1"/>
        <v>0</v>
      </c>
      <c r="L29" s="430"/>
      <c r="M29" s="35"/>
    </row>
    <row r="30" spans="1:19" s="33" customFormat="1" ht="11.25" thickBot="1" x14ac:dyDescent="0.2">
      <c r="A30" s="35"/>
      <c r="B30" s="403"/>
      <c r="C30" s="399"/>
      <c r="D30" s="399"/>
      <c r="E30" s="399"/>
      <c r="F30" s="425" t="s">
        <v>212</v>
      </c>
      <c r="G30" s="429">
        <f>SUM(G25:G29)</f>
        <v>0</v>
      </c>
      <c r="H30" s="428">
        <f>SUM(H25:H29)</f>
        <v>0</v>
      </c>
      <c r="I30" s="589">
        <f>G30-H30</f>
        <v>0</v>
      </c>
      <c r="J30" s="585">
        <f>SUM(J25:J29)</f>
        <v>0</v>
      </c>
      <c r="K30" s="427">
        <f>SUM(K25:K29)</f>
        <v>0</v>
      </c>
      <c r="L30" s="366"/>
      <c r="M30" s="35"/>
    </row>
    <row r="31" spans="1:19" s="33" customFormat="1" ht="10.5" x14ac:dyDescent="0.15">
      <c r="A31" s="35"/>
      <c r="B31" s="422"/>
      <c r="C31" s="420"/>
      <c r="D31" s="371" t="s">
        <v>170</v>
      </c>
      <c r="E31" s="419"/>
      <c r="F31" s="418" t="s">
        <v>373</v>
      </c>
      <c r="G31" s="421"/>
      <c r="H31" s="408"/>
      <c r="I31" s="407"/>
      <c r="J31" s="1170"/>
      <c r="K31" s="420"/>
      <c r="L31" s="426"/>
      <c r="M31" s="35"/>
    </row>
    <row r="32" spans="1:19" s="33" customFormat="1" ht="3" customHeight="1" x14ac:dyDescent="0.15">
      <c r="A32" s="35"/>
      <c r="B32" s="355"/>
      <c r="C32" s="20"/>
      <c r="D32" s="20"/>
      <c r="E32" s="20"/>
      <c r="F32" s="377"/>
      <c r="G32" s="362"/>
      <c r="H32" s="408"/>
      <c r="I32" s="407"/>
      <c r="J32" s="1171"/>
      <c r="K32" s="592"/>
      <c r="L32" s="413"/>
      <c r="M32" s="35"/>
    </row>
    <row r="33" spans="1:13" s="33" customFormat="1" ht="10.5" x14ac:dyDescent="0.15">
      <c r="A33" s="35"/>
      <c r="B33" s="373"/>
      <c r="C33" s="409"/>
      <c r="D33" s="93"/>
      <c r="E33" s="93" t="s">
        <v>166</v>
      </c>
      <c r="F33" s="354"/>
      <c r="G33" s="370"/>
      <c r="H33" s="408"/>
      <c r="I33" s="407"/>
      <c r="J33" s="1172"/>
      <c r="K33" s="590"/>
      <c r="L33" s="347"/>
      <c r="M33" s="35"/>
    </row>
    <row r="34" spans="1:13" s="33" customFormat="1" ht="10.5" x14ac:dyDescent="0.15">
      <c r="A34" s="35"/>
      <c r="B34" s="365"/>
      <c r="C34" s="93"/>
      <c r="D34" s="93"/>
      <c r="E34" s="93" t="s">
        <v>165</v>
      </c>
      <c r="F34" s="354"/>
      <c r="G34" s="370"/>
      <c r="H34" s="408"/>
      <c r="I34" s="407"/>
      <c r="J34" s="1173"/>
      <c r="K34" s="591"/>
      <c r="L34" s="347"/>
      <c r="M34" s="35"/>
    </row>
    <row r="35" spans="1:13" s="33" customFormat="1" ht="10.5" x14ac:dyDescent="0.15">
      <c r="A35" s="35"/>
      <c r="B35" s="365"/>
      <c r="C35" s="93"/>
      <c r="D35" s="93"/>
      <c r="E35" s="93" t="s">
        <v>164</v>
      </c>
      <c r="F35" s="35"/>
      <c r="G35" s="370"/>
      <c r="H35" s="408" t="s">
        <v>206</v>
      </c>
      <c r="I35" s="407"/>
      <c r="J35" s="1173"/>
      <c r="K35" s="591"/>
      <c r="L35" s="347"/>
      <c r="M35" s="35"/>
    </row>
    <row r="36" spans="1:13" s="33" customFormat="1" ht="10.5" x14ac:dyDescent="0.15">
      <c r="A36" s="35"/>
      <c r="B36" s="355"/>
      <c r="C36" s="93"/>
      <c r="D36" s="93"/>
      <c r="E36" s="93" t="s">
        <v>163</v>
      </c>
      <c r="F36" s="354"/>
      <c r="G36" s="370"/>
      <c r="H36" s="408" t="s">
        <v>205</v>
      </c>
      <c r="I36" s="407"/>
      <c r="J36" s="1173"/>
      <c r="K36" s="591"/>
      <c r="L36" s="347"/>
      <c r="M36" s="35"/>
    </row>
    <row r="37" spans="1:13" s="33" customFormat="1" ht="11.25" thickBot="1" x14ac:dyDescent="0.2">
      <c r="A37" s="35"/>
      <c r="B37" s="403"/>
      <c r="C37" s="399"/>
      <c r="D37" s="399"/>
      <c r="E37" s="399"/>
      <c r="F37" s="425"/>
      <c r="G37" s="367">
        <f>SUM(G33:G36)</f>
        <v>0</v>
      </c>
      <c r="H37" s="406" t="s">
        <v>204</v>
      </c>
      <c r="I37" s="353">
        <f>G37</f>
        <v>0</v>
      </c>
      <c r="J37" s="1172"/>
      <c r="K37" s="590"/>
      <c r="L37" s="793"/>
      <c r="M37" s="35"/>
    </row>
    <row r="38" spans="1:13" s="33" customFormat="1" ht="10.5" x14ac:dyDescent="0.15">
      <c r="A38" s="35"/>
      <c r="B38" s="355"/>
      <c r="C38" s="93"/>
      <c r="D38" s="93" t="s">
        <v>191</v>
      </c>
      <c r="E38" s="93"/>
      <c r="F38" s="385" t="s">
        <v>211</v>
      </c>
      <c r="G38" s="416"/>
      <c r="H38" s="415"/>
      <c r="I38" s="407"/>
      <c r="J38" s="1174"/>
      <c r="K38" s="591"/>
      <c r="L38" s="794"/>
      <c r="M38" s="35"/>
    </row>
    <row r="39" spans="1:13" s="33" customFormat="1" ht="3" customHeight="1" thickBot="1" x14ac:dyDescent="0.2">
      <c r="A39" s="35"/>
      <c r="B39" s="355"/>
      <c r="C39" s="20"/>
      <c r="D39" s="20"/>
      <c r="E39" s="20"/>
      <c r="F39" s="377"/>
      <c r="G39" s="362"/>
      <c r="H39" s="408"/>
      <c r="I39" s="407"/>
      <c r="J39" s="1175"/>
      <c r="K39" s="797"/>
      <c r="L39" s="798"/>
      <c r="M39" s="35"/>
    </row>
    <row r="40" spans="1:13" s="33" customFormat="1" ht="10.5" x14ac:dyDescent="0.15">
      <c r="A40" s="424"/>
      <c r="B40" s="412"/>
      <c r="C40" s="409"/>
      <c r="D40" s="409"/>
      <c r="E40" s="409"/>
      <c r="F40" s="411"/>
      <c r="G40" s="410"/>
      <c r="H40" s="408" t="s">
        <v>206</v>
      </c>
      <c r="I40" s="407"/>
      <c r="J40" s="1176"/>
      <c r="K40" s="801"/>
      <c r="L40" s="804"/>
      <c r="M40" s="35"/>
    </row>
    <row r="41" spans="1:13" s="33" customFormat="1" ht="10.5" x14ac:dyDescent="0.15">
      <c r="A41" s="35"/>
      <c r="B41" s="355"/>
      <c r="C41" s="93"/>
      <c r="D41" s="93"/>
      <c r="E41" s="93"/>
      <c r="F41" s="411"/>
      <c r="G41" s="370"/>
      <c r="H41" s="408" t="s">
        <v>205</v>
      </c>
      <c r="I41" s="407"/>
      <c r="J41" s="1177"/>
      <c r="K41" s="802"/>
      <c r="L41" s="805"/>
      <c r="M41" s="35"/>
    </row>
    <row r="42" spans="1:13" s="33" customFormat="1" ht="11.25" thickBot="1" x14ac:dyDescent="0.2">
      <c r="A42" s="423"/>
      <c r="B42" s="350"/>
      <c r="C42" s="405"/>
      <c r="D42" s="405"/>
      <c r="E42" s="405"/>
      <c r="F42" s="404"/>
      <c r="G42" s="367">
        <f>SUM(G40:G41)</f>
        <v>0</v>
      </c>
      <c r="H42" s="406" t="s">
        <v>204</v>
      </c>
      <c r="I42" s="353">
        <f>G42</f>
        <v>0</v>
      </c>
      <c r="J42" s="1178"/>
      <c r="K42" s="803"/>
      <c r="L42" s="1249"/>
      <c r="M42" s="35"/>
    </row>
    <row r="43" spans="1:13" s="33" customFormat="1" ht="12.75" customHeight="1" x14ac:dyDescent="0.15">
      <c r="A43" s="35"/>
      <c r="B43" s="422"/>
      <c r="C43" s="420"/>
      <c r="D43" s="371" t="s">
        <v>210</v>
      </c>
      <c r="E43" s="419"/>
      <c r="F43" s="418" t="s">
        <v>209</v>
      </c>
      <c r="G43" s="421"/>
      <c r="H43" s="415"/>
      <c r="I43" s="407"/>
      <c r="J43" s="1179"/>
      <c r="K43" s="799"/>
      <c r="L43" s="800"/>
      <c r="M43" s="35"/>
    </row>
    <row r="44" spans="1:13" s="33" customFormat="1" ht="3" customHeight="1" x14ac:dyDescent="0.15">
      <c r="A44" s="35"/>
      <c r="B44" s="355"/>
      <c r="C44" s="20"/>
      <c r="D44" s="20"/>
      <c r="E44" s="20"/>
      <c r="F44" s="377"/>
      <c r="G44" s="362"/>
      <c r="H44" s="408"/>
      <c r="I44" s="407"/>
      <c r="J44" s="1171"/>
      <c r="K44" s="592"/>
      <c r="L44" s="795"/>
      <c r="M44" s="35"/>
    </row>
    <row r="45" spans="1:13" s="33" customFormat="1" ht="23.25" customHeight="1" x14ac:dyDescent="0.15">
      <c r="A45" s="35"/>
      <c r="B45" s="365"/>
      <c r="C45" s="93"/>
      <c r="D45" s="93"/>
      <c r="E45" s="376" t="s">
        <v>166</v>
      </c>
      <c r="F45" s="868" t="s">
        <v>313</v>
      </c>
      <c r="G45" s="608"/>
      <c r="H45" s="408"/>
      <c r="I45" s="407"/>
      <c r="J45" s="1173"/>
      <c r="K45" s="591"/>
      <c r="L45" s="795"/>
      <c r="M45" s="35"/>
    </row>
    <row r="46" spans="1:13" s="33" customFormat="1" ht="12.75" customHeight="1" x14ac:dyDescent="0.15">
      <c r="A46" s="35"/>
      <c r="B46" s="365"/>
      <c r="C46" s="93"/>
      <c r="D46" s="93"/>
      <c r="E46" s="376" t="s">
        <v>165</v>
      </c>
      <c r="F46" s="354"/>
      <c r="G46" s="370"/>
      <c r="H46" s="408"/>
      <c r="I46" s="407"/>
      <c r="J46" s="1173"/>
      <c r="K46" s="791"/>
      <c r="L46" s="795"/>
      <c r="M46" s="35"/>
    </row>
    <row r="47" spans="1:13" s="33" customFormat="1" ht="12.75" customHeight="1" x14ac:dyDescent="0.15">
      <c r="A47" s="35"/>
      <c r="B47" s="365"/>
      <c r="C47" s="93"/>
      <c r="D47" s="93"/>
      <c r="E47" s="376" t="s">
        <v>164</v>
      </c>
      <c r="F47" s="354"/>
      <c r="G47" s="370"/>
      <c r="H47" s="408"/>
      <c r="I47" s="407"/>
      <c r="J47" s="1173"/>
      <c r="K47" s="591"/>
      <c r="L47" s="795"/>
      <c r="M47" s="35"/>
    </row>
    <row r="48" spans="1:13" s="33" customFormat="1" ht="12.75" customHeight="1" x14ac:dyDescent="0.15">
      <c r="A48" s="35"/>
      <c r="B48" s="365"/>
      <c r="C48" s="93"/>
      <c r="D48" s="93"/>
      <c r="E48" s="376" t="s">
        <v>163</v>
      </c>
      <c r="F48" s="354"/>
      <c r="G48" s="370"/>
      <c r="H48" s="408"/>
      <c r="I48" s="407"/>
      <c r="J48" s="1173"/>
      <c r="K48" s="591"/>
      <c r="L48" s="795"/>
      <c r="M48" s="35"/>
    </row>
    <row r="49" spans="1:13" s="33" customFormat="1" ht="12.75" customHeight="1" x14ac:dyDescent="0.15">
      <c r="A49" s="35"/>
      <c r="B49" s="365"/>
      <c r="C49" s="93"/>
      <c r="D49" s="93"/>
      <c r="E49" s="376" t="s">
        <v>162</v>
      </c>
      <c r="F49" s="354"/>
      <c r="G49" s="370"/>
      <c r="H49" s="408"/>
      <c r="I49" s="407"/>
      <c r="J49" s="1173"/>
      <c r="K49" s="591"/>
      <c r="L49" s="795"/>
      <c r="M49" s="35"/>
    </row>
    <row r="50" spans="1:13" s="33" customFormat="1" ht="12.75" customHeight="1" x14ac:dyDescent="0.15">
      <c r="A50" s="35"/>
      <c r="B50" s="365"/>
      <c r="C50" s="93"/>
      <c r="D50" s="93"/>
      <c r="E50" s="376" t="s">
        <v>161</v>
      </c>
      <c r="F50" s="354"/>
      <c r="G50" s="370"/>
      <c r="H50" s="408"/>
      <c r="I50" s="407"/>
      <c r="J50" s="1173"/>
      <c r="K50" s="591"/>
      <c r="L50" s="795"/>
      <c r="M50" s="35"/>
    </row>
    <row r="51" spans="1:13" s="33" customFormat="1" ht="12.75" customHeight="1" x14ac:dyDescent="0.15">
      <c r="A51" s="35"/>
      <c r="B51" s="365"/>
      <c r="C51" s="93"/>
      <c r="D51" s="93"/>
      <c r="E51" s="376" t="s">
        <v>160</v>
      </c>
      <c r="F51" s="35"/>
      <c r="G51" s="370"/>
      <c r="H51" s="408"/>
      <c r="I51" s="407"/>
      <c r="J51" s="1173"/>
      <c r="K51" s="591"/>
      <c r="L51" s="795"/>
      <c r="M51" s="35"/>
    </row>
    <row r="52" spans="1:13" s="33" customFormat="1" ht="12.75" customHeight="1" x14ac:dyDescent="0.15">
      <c r="A52" s="35"/>
      <c r="B52" s="365"/>
      <c r="C52" s="93"/>
      <c r="D52" s="93"/>
      <c r="E52" s="376" t="s">
        <v>159</v>
      </c>
      <c r="F52" s="354"/>
      <c r="G52" s="370"/>
      <c r="H52" s="408" t="s">
        <v>206</v>
      </c>
      <c r="I52" s="407"/>
      <c r="J52" s="1173"/>
      <c r="K52" s="591"/>
      <c r="L52" s="795"/>
      <c r="M52" s="35"/>
    </row>
    <row r="53" spans="1:13" s="33" customFormat="1" ht="12.75" customHeight="1" x14ac:dyDescent="0.15">
      <c r="A53" s="35"/>
      <c r="B53" s="365"/>
      <c r="C53" s="93"/>
      <c r="D53" s="93"/>
      <c r="E53" s="376" t="s">
        <v>158</v>
      </c>
      <c r="F53" s="354"/>
      <c r="G53" s="370"/>
      <c r="H53" s="408" t="s">
        <v>205</v>
      </c>
      <c r="I53" s="407"/>
      <c r="J53" s="1173"/>
      <c r="K53" s="591"/>
      <c r="L53" s="795"/>
      <c r="M53" s="35"/>
    </row>
    <row r="54" spans="1:13" s="33" customFormat="1" ht="12.75" hidden="1" customHeight="1" x14ac:dyDescent="0.15">
      <c r="A54" s="35"/>
      <c r="B54" s="365"/>
      <c r="C54" s="93"/>
      <c r="D54" s="93"/>
      <c r="E54" s="376" t="s">
        <v>157</v>
      </c>
      <c r="F54" s="354"/>
      <c r="G54" s="370"/>
      <c r="H54" s="408"/>
      <c r="I54" s="407"/>
      <c r="J54" s="1173"/>
      <c r="K54" s="591"/>
      <c r="L54" s="795"/>
      <c r="M54" s="35"/>
    </row>
    <row r="55" spans="1:13" s="33" customFormat="1" ht="12.75" hidden="1" customHeight="1" x14ac:dyDescent="0.15">
      <c r="A55" s="35"/>
      <c r="B55" s="365"/>
      <c r="C55" s="93"/>
      <c r="D55" s="93"/>
      <c r="E55" s="376" t="s">
        <v>156</v>
      </c>
      <c r="F55" s="354"/>
      <c r="G55" s="370"/>
      <c r="H55" s="408" t="s">
        <v>206</v>
      </c>
      <c r="I55" s="407"/>
      <c r="J55" s="1173"/>
      <c r="K55" s="591"/>
      <c r="L55" s="795"/>
      <c r="M55" s="35"/>
    </row>
    <row r="56" spans="1:13" s="33" customFormat="1" ht="12.75" hidden="1" customHeight="1" x14ac:dyDescent="0.15">
      <c r="A56" s="35"/>
      <c r="B56" s="355"/>
      <c r="C56" s="93"/>
      <c r="D56" s="93"/>
      <c r="E56" s="376" t="s">
        <v>155</v>
      </c>
      <c r="F56" s="354"/>
      <c r="G56" s="370"/>
      <c r="H56" s="408" t="s">
        <v>205</v>
      </c>
      <c r="I56" s="407"/>
      <c r="J56" s="1173"/>
      <c r="K56" s="591"/>
      <c r="L56" s="795"/>
      <c r="M56" s="35"/>
    </row>
    <row r="57" spans="1:13" s="33" customFormat="1" ht="13.5" customHeight="1" thickBot="1" x14ac:dyDescent="0.2">
      <c r="A57" s="35"/>
      <c r="B57" s="350"/>
      <c r="C57" s="405"/>
      <c r="D57" s="405"/>
      <c r="E57" s="405"/>
      <c r="F57" s="404"/>
      <c r="G57" s="367">
        <f>SUM(G45:G56)</f>
        <v>0</v>
      </c>
      <c r="H57" s="406" t="s">
        <v>204</v>
      </c>
      <c r="I57" s="353">
        <f>G57</f>
        <v>0</v>
      </c>
      <c r="J57" s="1180"/>
      <c r="K57" s="792"/>
      <c r="L57" s="796"/>
      <c r="M57" s="35"/>
    </row>
    <row r="58" spans="1:13" s="33" customFormat="1" ht="10.5" x14ac:dyDescent="0.15">
      <c r="A58" s="35"/>
      <c r="B58" s="355"/>
      <c r="C58" s="93"/>
      <c r="D58" s="93" t="s">
        <v>208</v>
      </c>
      <c r="E58" s="93"/>
      <c r="F58" s="385" t="s">
        <v>207</v>
      </c>
      <c r="G58" s="416"/>
      <c r="H58" s="415"/>
      <c r="I58" s="407"/>
      <c r="J58" s="1181"/>
      <c r="K58" s="93"/>
      <c r="L58" s="414"/>
      <c r="M58" s="35"/>
    </row>
    <row r="59" spans="1:13" s="33" customFormat="1" ht="10.5" x14ac:dyDescent="0.15">
      <c r="A59" s="35"/>
      <c r="B59" s="355"/>
      <c r="C59" s="20"/>
      <c r="D59" s="20"/>
      <c r="E59" s="20"/>
      <c r="F59" s="377"/>
      <c r="G59" s="362"/>
      <c r="H59" s="408"/>
      <c r="I59" s="407"/>
      <c r="J59" s="488"/>
      <c r="K59" s="20"/>
      <c r="L59" s="413"/>
      <c r="M59" s="35"/>
    </row>
    <row r="60" spans="1:13" s="33" customFormat="1" ht="10.5" x14ac:dyDescent="0.15">
      <c r="A60" s="35"/>
      <c r="B60" s="412"/>
      <c r="C60" s="409"/>
      <c r="D60" s="409"/>
      <c r="E60" s="409"/>
      <c r="F60" s="411"/>
      <c r="G60" s="410"/>
      <c r="H60" s="408" t="s">
        <v>206</v>
      </c>
      <c r="I60" s="407"/>
      <c r="J60" s="584"/>
      <c r="K60" s="409"/>
      <c r="L60" s="347"/>
      <c r="M60" s="35"/>
    </row>
    <row r="61" spans="1:13" s="33" customFormat="1" ht="10.5" x14ac:dyDescent="0.15">
      <c r="A61" s="35"/>
      <c r="B61" s="355"/>
      <c r="C61" s="93"/>
      <c r="D61" s="93"/>
      <c r="E61" s="93"/>
      <c r="F61" s="354"/>
      <c r="G61" s="370"/>
      <c r="H61" s="408" t="s">
        <v>205</v>
      </c>
      <c r="I61" s="407"/>
      <c r="J61" s="487"/>
      <c r="K61" s="93"/>
      <c r="L61" s="347"/>
      <c r="M61" s="35"/>
    </row>
    <row r="62" spans="1:13" s="33" customFormat="1" ht="11.25" thickBot="1" x14ac:dyDescent="0.2">
      <c r="A62" s="35"/>
      <c r="B62" s="350"/>
      <c r="C62" s="405"/>
      <c r="D62" s="405"/>
      <c r="E62" s="405"/>
      <c r="F62" s="404"/>
      <c r="G62" s="367">
        <f>SUM(G60:G61)</f>
        <v>0</v>
      </c>
      <c r="H62" s="406" t="s">
        <v>204</v>
      </c>
      <c r="I62" s="353">
        <f>G62</f>
        <v>0</v>
      </c>
      <c r="J62" s="1182"/>
      <c r="K62" s="405"/>
      <c r="L62" s="353"/>
      <c r="M62" s="35"/>
    </row>
    <row r="63" spans="1:13" s="33" customFormat="1" ht="11.25" thickBot="1" x14ac:dyDescent="0.2">
      <c r="A63" s="35"/>
      <c r="B63" s="403"/>
      <c r="C63" s="399"/>
      <c r="D63" s="399"/>
      <c r="E63" s="399"/>
      <c r="F63" s="398"/>
      <c r="G63" s="402"/>
      <c r="H63" s="401"/>
      <c r="I63" s="400"/>
      <c r="J63" s="1183"/>
      <c r="K63" s="399"/>
      <c r="L63" s="397"/>
      <c r="M63" s="35"/>
    </row>
    <row r="64" spans="1:13" s="33" customFormat="1" ht="11.25" thickBot="1" x14ac:dyDescent="0.2">
      <c r="A64" s="35"/>
      <c r="B64" s="396"/>
      <c r="C64" s="345"/>
      <c r="D64" s="345"/>
      <c r="E64" s="345"/>
      <c r="F64" s="344" t="s">
        <v>203</v>
      </c>
      <c r="G64" s="343">
        <f>SUM(G62,G57,G42,G37,G30)</f>
        <v>0</v>
      </c>
      <c r="H64" s="395">
        <f>SUM(H62,H57,H42,H37,H30)</f>
        <v>0</v>
      </c>
      <c r="I64" s="394">
        <f>SUM(I62,I57,I42,I37,I30)</f>
        <v>0</v>
      </c>
      <c r="J64" s="1184"/>
      <c r="K64" s="393">
        <f>SUM(K62,K57,K42,K37,K30)</f>
        <v>0</v>
      </c>
      <c r="L64" s="392"/>
      <c r="M64" s="35"/>
    </row>
    <row r="65" spans="1:13" s="33" customFormat="1" ht="11.25" thickBot="1" x14ac:dyDescent="0.2">
      <c r="A65" s="35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</row>
    <row r="66" spans="1:13" s="33" customFormat="1" ht="11.25" hidden="1" thickBot="1" x14ac:dyDescent="0.2">
      <c r="A66" s="35"/>
      <c r="B66" s="35"/>
      <c r="C66" s="35"/>
      <c r="D66" s="35"/>
      <c r="E66" s="35"/>
      <c r="F66" s="35"/>
      <c r="G66" s="35"/>
      <c r="H66" s="35"/>
      <c r="I66" s="35"/>
      <c r="J66" s="604"/>
      <c r="K66" s="35"/>
      <c r="L66" s="35"/>
      <c r="M66" s="35"/>
    </row>
    <row r="67" spans="1:13" s="33" customFormat="1" x14ac:dyDescent="0.2">
      <c r="A67" s="35"/>
      <c r="B67" s="710" t="s">
        <v>202</v>
      </c>
      <c r="C67" s="697"/>
      <c r="D67" s="697"/>
      <c r="E67" s="697"/>
      <c r="F67" s="697"/>
      <c r="G67" s="697"/>
      <c r="H67" s="606"/>
      <c r="I67" s="869"/>
      <c r="J67" s="1185"/>
      <c r="K67" s="607"/>
      <c r="L67" s="880"/>
      <c r="M67" s="35"/>
    </row>
    <row r="68" spans="1:13" s="33" customFormat="1" ht="10.5" hidden="1" x14ac:dyDescent="0.15">
      <c r="A68" s="35"/>
      <c r="B68" s="390"/>
      <c r="C68" s="389"/>
      <c r="D68" s="389"/>
      <c r="E68" s="389"/>
      <c r="F68" s="388"/>
      <c r="G68" s="387"/>
      <c r="H68" s="374"/>
      <c r="I68" s="348"/>
      <c r="J68" s="1186"/>
      <c r="K68" s="600"/>
      <c r="L68" s="881"/>
      <c r="M68" s="35"/>
    </row>
    <row r="69" spans="1:13" s="33" customFormat="1" ht="10.5" hidden="1" x14ac:dyDescent="0.15">
      <c r="A69" s="35"/>
      <c r="B69" s="390"/>
      <c r="C69" s="389"/>
      <c r="D69" s="389"/>
      <c r="E69" s="389"/>
      <c r="F69" s="388"/>
      <c r="G69" s="599"/>
      <c r="H69" s="374"/>
      <c r="I69" s="870"/>
      <c r="J69" s="1186"/>
      <c r="K69" s="601"/>
      <c r="L69" s="794"/>
      <c r="M69" s="35"/>
    </row>
    <row r="70" spans="1:13" s="33" customFormat="1" ht="13.5" customHeight="1" x14ac:dyDescent="0.15">
      <c r="A70" s="35"/>
      <c r="B70" s="355"/>
      <c r="C70" s="20"/>
      <c r="D70" s="93" t="s">
        <v>178</v>
      </c>
      <c r="E70" s="93"/>
      <c r="F70" s="886" t="s">
        <v>201</v>
      </c>
      <c r="G70" s="370"/>
      <c r="H70" s="409"/>
      <c r="I70" s="348"/>
      <c r="J70" s="1186"/>
      <c r="K70" s="598"/>
      <c r="L70" s="882"/>
      <c r="M70" s="35"/>
    </row>
    <row r="71" spans="1:13" s="33" customFormat="1" ht="3" customHeight="1" thickBot="1" x14ac:dyDescent="0.2">
      <c r="A71" s="35"/>
      <c r="B71" s="365"/>
      <c r="C71" s="364"/>
      <c r="D71" s="364"/>
      <c r="E71" s="364"/>
      <c r="F71" s="363"/>
      <c r="G71" s="362"/>
      <c r="H71" s="73"/>
      <c r="I71" s="871"/>
      <c r="J71" s="1187"/>
      <c r="K71" s="598"/>
      <c r="L71" s="883"/>
      <c r="M71" s="35"/>
    </row>
    <row r="72" spans="1:13" s="33" customFormat="1" ht="12.75" customHeight="1" x14ac:dyDescent="0.15">
      <c r="A72" s="35"/>
      <c r="B72" s="381"/>
      <c r="C72" s="380"/>
      <c r="D72" s="379" t="s">
        <v>176</v>
      </c>
      <c r="E72" s="379"/>
      <c r="F72" s="378" t="s">
        <v>200</v>
      </c>
      <c r="G72" s="357"/>
      <c r="H72" s="409"/>
      <c r="I72" s="472"/>
      <c r="J72" s="1186"/>
      <c r="K72" s="598"/>
      <c r="L72" s="888"/>
      <c r="M72" s="35"/>
    </row>
    <row r="73" spans="1:13" s="33" customFormat="1" ht="3" customHeight="1" x14ac:dyDescent="0.15">
      <c r="A73" s="35"/>
      <c r="B73" s="355"/>
      <c r="C73" s="20"/>
      <c r="D73" s="20"/>
      <c r="E73" s="20"/>
      <c r="F73" s="377"/>
      <c r="G73" s="362"/>
      <c r="H73" s="93"/>
      <c r="I73" s="348"/>
      <c r="J73" s="1186"/>
      <c r="K73" s="598"/>
      <c r="L73" s="888"/>
      <c r="M73" s="35"/>
    </row>
    <row r="74" spans="1:13" s="33" customFormat="1" ht="10.5" x14ac:dyDescent="0.15">
      <c r="A74" s="35"/>
      <c r="B74" s="355"/>
      <c r="C74" s="93"/>
      <c r="D74" s="93"/>
      <c r="E74" s="376" t="s">
        <v>166</v>
      </c>
      <c r="F74" s="1289" t="s">
        <v>594</v>
      </c>
      <c r="G74" s="608">
        <f>MIN(I74*30000,H30)</f>
        <v>0</v>
      </c>
      <c r="H74" s="864" t="s">
        <v>312</v>
      </c>
      <c r="I74" s="872">
        <f>SUM(DatenquellenG!J87:J146)</f>
        <v>0</v>
      </c>
      <c r="J74" s="1186"/>
      <c r="K74" s="598"/>
      <c r="L74" s="888"/>
      <c r="M74" s="35"/>
    </row>
    <row r="75" spans="1:13" s="33" customFormat="1" ht="10.5" x14ac:dyDescent="0.15">
      <c r="A75" s="35"/>
      <c r="B75" s="355"/>
      <c r="C75" s="93"/>
      <c r="D75" s="93"/>
      <c r="E75" s="376" t="s">
        <v>165</v>
      </c>
      <c r="F75" s="384"/>
      <c r="G75" s="370"/>
      <c r="H75" s="468" t="s">
        <v>341</v>
      </c>
      <c r="I75" s="472"/>
      <c r="J75" s="1186"/>
      <c r="K75" s="598"/>
      <c r="L75" s="888"/>
      <c r="M75" s="35"/>
    </row>
    <row r="76" spans="1:13" s="33" customFormat="1" ht="11.25" thickBot="1" x14ac:dyDescent="0.2">
      <c r="A76" s="35"/>
      <c r="B76" s="365"/>
      <c r="C76" s="375"/>
      <c r="D76" s="375"/>
      <c r="E76" s="374"/>
      <c r="F76" s="368" t="s">
        <v>199</v>
      </c>
      <c r="G76" s="382">
        <f>SUM(G74:G75)</f>
        <v>0</v>
      </c>
      <c r="H76" s="93"/>
      <c r="I76" s="348"/>
      <c r="J76" s="1186"/>
      <c r="K76" s="598"/>
      <c r="L76" s="889"/>
      <c r="M76" s="35"/>
    </row>
    <row r="77" spans="1:13" s="33" customFormat="1" ht="10.5" x14ac:dyDescent="0.15">
      <c r="A77" s="35"/>
      <c r="B77" s="381"/>
      <c r="C77" s="380"/>
      <c r="D77" s="379" t="s">
        <v>174</v>
      </c>
      <c r="E77" s="379"/>
      <c r="F77" s="378" t="s">
        <v>192</v>
      </c>
      <c r="G77" s="357"/>
      <c r="H77" s="383" t="s">
        <v>197</v>
      </c>
      <c r="I77" s="873" t="s">
        <v>196</v>
      </c>
      <c r="J77" s="1187"/>
      <c r="K77" s="598"/>
      <c r="L77" s="883"/>
      <c r="M77" s="35"/>
    </row>
    <row r="78" spans="1:13" s="33" customFormat="1" ht="3" customHeight="1" x14ac:dyDescent="0.15">
      <c r="A78" s="35"/>
      <c r="B78" s="355"/>
      <c r="C78" s="20"/>
      <c r="D78" s="20"/>
      <c r="E78" s="20"/>
      <c r="F78" s="377"/>
      <c r="G78" s="362"/>
      <c r="H78" s="355"/>
      <c r="I78" s="874"/>
      <c r="J78" s="1187"/>
      <c r="K78" s="598"/>
      <c r="L78" s="883"/>
      <c r="M78" s="35"/>
    </row>
    <row r="79" spans="1:13" s="33" customFormat="1" ht="10.5" x14ac:dyDescent="0.15">
      <c r="A79" s="35"/>
      <c r="B79" s="355">
        <v>50</v>
      </c>
      <c r="C79" s="93"/>
      <c r="D79" s="93"/>
      <c r="E79" s="376" t="s">
        <v>166</v>
      </c>
      <c r="F79" s="354"/>
      <c r="G79" s="370"/>
      <c r="H79" s="369"/>
      <c r="I79" s="990">
        <f>G79*H79</f>
        <v>0</v>
      </c>
      <c r="J79" s="1188"/>
      <c r="K79" s="598"/>
      <c r="L79" s="883"/>
      <c r="M79" s="35"/>
    </row>
    <row r="80" spans="1:13" s="33" customFormat="1" ht="10.5" x14ac:dyDescent="0.15">
      <c r="A80" s="35"/>
      <c r="B80" s="355">
        <v>51</v>
      </c>
      <c r="C80" s="93"/>
      <c r="D80" s="93"/>
      <c r="E80" s="376" t="s">
        <v>165</v>
      </c>
      <c r="F80" s="354"/>
      <c r="G80" s="370"/>
      <c r="H80" s="369">
        <v>0</v>
      </c>
      <c r="I80" s="875">
        <f>G80*H80</f>
        <v>0</v>
      </c>
      <c r="J80" s="1188"/>
      <c r="K80" s="598"/>
      <c r="L80" s="883"/>
      <c r="M80" s="35"/>
    </row>
    <row r="81" spans="1:13" s="33" customFormat="1" ht="10.5" x14ac:dyDescent="0.15">
      <c r="A81" s="35"/>
      <c r="B81" s="355">
        <v>52</v>
      </c>
      <c r="C81" s="93"/>
      <c r="D81" s="93"/>
      <c r="E81" s="376" t="s">
        <v>164</v>
      </c>
      <c r="F81" s="354"/>
      <c r="G81" s="370"/>
      <c r="H81" s="369">
        <v>0</v>
      </c>
      <c r="I81" s="875">
        <f>G81*H81</f>
        <v>0</v>
      </c>
      <c r="J81" s="928"/>
      <c r="K81" s="598"/>
      <c r="L81" s="883"/>
      <c r="M81" s="35"/>
    </row>
    <row r="82" spans="1:13" s="33" customFormat="1" ht="11.25" thickBot="1" x14ac:dyDescent="0.2">
      <c r="A82" s="35"/>
      <c r="B82" s="365"/>
      <c r="C82" s="375"/>
      <c r="D82" s="375"/>
      <c r="E82" s="374"/>
      <c r="F82" s="368" t="s">
        <v>198</v>
      </c>
      <c r="G82" s="382">
        <f>SUM(G79:G81)</f>
        <v>0</v>
      </c>
      <c r="H82" s="580"/>
      <c r="I82" s="876"/>
      <c r="J82" s="1187"/>
      <c r="K82" s="598"/>
      <c r="L82" s="882"/>
      <c r="M82" s="35"/>
    </row>
    <row r="83" spans="1:13" s="33" customFormat="1" ht="10.5" x14ac:dyDescent="0.15">
      <c r="A83" s="35"/>
      <c r="B83" s="381"/>
      <c r="C83" s="380"/>
      <c r="D83" s="379" t="s">
        <v>173</v>
      </c>
      <c r="E83" s="379"/>
      <c r="F83" s="378" t="s">
        <v>309</v>
      </c>
      <c r="G83" s="357"/>
      <c r="H83" s="579"/>
      <c r="I83" s="877"/>
      <c r="J83" s="1187"/>
      <c r="K83" s="598"/>
      <c r="L83" s="883"/>
      <c r="M83" s="35"/>
    </row>
    <row r="84" spans="1:13" s="33" customFormat="1" ht="3" customHeight="1" x14ac:dyDescent="0.15">
      <c r="A84" s="35"/>
      <c r="B84" s="355"/>
      <c r="C84" s="20"/>
      <c r="D84" s="20"/>
      <c r="E84" s="20"/>
      <c r="F84" s="377"/>
      <c r="G84" s="362"/>
      <c r="H84" s="356"/>
      <c r="I84" s="874"/>
      <c r="J84" s="1187"/>
      <c r="K84" s="598"/>
      <c r="L84" s="883"/>
      <c r="M84" s="35"/>
    </row>
    <row r="85" spans="1:13" s="33" customFormat="1" ht="10.5" x14ac:dyDescent="0.15">
      <c r="A85" s="35"/>
      <c r="B85" s="355"/>
      <c r="C85" s="93"/>
      <c r="D85" s="93"/>
      <c r="E85" s="376" t="s">
        <v>166</v>
      </c>
      <c r="F85" s="1289" t="s">
        <v>535</v>
      </c>
      <c r="G85" s="608">
        <f>IF(J23=40%,MIN(J30,250000,G30-K30-G76),MIN(J30,300000,G30-K30-G76))</f>
        <v>0</v>
      </c>
      <c r="H85" s="356"/>
      <c r="I85" s="874"/>
      <c r="J85" s="1188"/>
      <c r="K85" s="598"/>
      <c r="L85" s="883"/>
      <c r="M85" s="35"/>
    </row>
    <row r="86" spans="1:13" s="33" customFormat="1" ht="11.25" thickBot="1" x14ac:dyDescent="0.2">
      <c r="A86" s="35"/>
      <c r="B86" s="365"/>
      <c r="C86" s="375"/>
      <c r="D86" s="375"/>
      <c r="E86" s="374"/>
      <c r="F86" s="1191"/>
      <c r="G86" s="367"/>
      <c r="H86" s="580"/>
      <c r="I86" s="931"/>
      <c r="K86" s="925"/>
      <c r="L86" s="926"/>
      <c r="M86" s="35"/>
    </row>
    <row r="87" spans="1:13" s="33" customFormat="1" ht="10.5" x14ac:dyDescent="0.15">
      <c r="A87" s="35"/>
      <c r="B87" s="361"/>
      <c r="C87" s="360"/>
      <c r="D87" s="359"/>
      <c r="E87" s="359"/>
      <c r="F87" s="358" t="s">
        <v>195</v>
      </c>
      <c r="G87" s="357"/>
      <c r="H87" s="581" t="s">
        <v>197</v>
      </c>
      <c r="I87" s="932" t="s">
        <v>196</v>
      </c>
      <c r="J87" s="929"/>
      <c r="K87" s="873" t="s">
        <v>382</v>
      </c>
      <c r="L87" s="989"/>
      <c r="M87" s="35"/>
    </row>
    <row r="88" spans="1:13" s="33" customFormat="1" ht="10.5" x14ac:dyDescent="0.15">
      <c r="A88" s="35"/>
      <c r="B88" s="373"/>
      <c r="C88" s="372"/>
      <c r="D88" s="371"/>
      <c r="E88" s="371" t="s">
        <v>194</v>
      </c>
      <c r="F88" s="354"/>
      <c r="G88" s="370"/>
      <c r="H88" s="369"/>
      <c r="I88" s="991">
        <f>G88*H88</f>
        <v>0</v>
      </c>
      <c r="J88" s="930"/>
      <c r="K88" s="924"/>
      <c r="L88" s="991">
        <f>G88*K88</f>
        <v>0</v>
      </c>
      <c r="M88" s="35"/>
    </row>
    <row r="89" spans="1:13" s="33" customFormat="1" ht="10.5" x14ac:dyDescent="0.15">
      <c r="A89" s="35"/>
      <c r="B89" s="373"/>
      <c r="C89" s="372"/>
      <c r="D89" s="371"/>
      <c r="E89" s="371" t="s">
        <v>165</v>
      </c>
      <c r="F89" s="354"/>
      <c r="G89" s="370">
        <f>+H88</f>
        <v>0</v>
      </c>
      <c r="H89" s="369"/>
      <c r="I89" s="991">
        <f>G85*H88</f>
        <v>0</v>
      </c>
      <c r="J89" s="930"/>
      <c r="K89" s="598"/>
      <c r="L89" s="991"/>
      <c r="M89" s="35"/>
    </row>
    <row r="90" spans="1:13" s="33" customFormat="1" ht="10.5" x14ac:dyDescent="0.15">
      <c r="A90" s="35"/>
      <c r="B90" s="373"/>
      <c r="C90" s="372"/>
      <c r="D90" s="371"/>
      <c r="E90" s="371" t="s">
        <v>164</v>
      </c>
      <c r="F90" s="354"/>
      <c r="G90" s="370"/>
      <c r="H90" s="369"/>
      <c r="I90" s="927">
        <f>G90*H90</f>
        <v>0</v>
      </c>
      <c r="J90" s="930"/>
      <c r="K90" s="598"/>
      <c r="L90" s="991"/>
      <c r="M90" s="35"/>
    </row>
    <row r="91" spans="1:13" s="33" customFormat="1" ht="11.25" thickBot="1" x14ac:dyDescent="0.2">
      <c r="A91" s="35"/>
      <c r="B91" s="355">
        <v>53</v>
      </c>
      <c r="C91" s="20"/>
      <c r="D91" s="93" t="s">
        <v>170</v>
      </c>
      <c r="E91" s="93"/>
      <c r="F91" s="368" t="s">
        <v>193</v>
      </c>
      <c r="G91" s="367">
        <f>SUM(G88:G90)</f>
        <v>0</v>
      </c>
      <c r="H91" s="356"/>
      <c r="I91" s="878"/>
      <c r="J91" s="1187"/>
      <c r="K91" s="598"/>
      <c r="L91" s="882"/>
      <c r="M91" s="35"/>
    </row>
    <row r="92" spans="1:13" s="33" customFormat="1" ht="3" customHeight="1" x14ac:dyDescent="0.15">
      <c r="A92" s="35"/>
      <c r="B92" s="365"/>
      <c r="C92" s="364"/>
      <c r="D92" s="364"/>
      <c r="E92" s="364"/>
      <c r="F92" s="363"/>
      <c r="G92" s="362"/>
      <c r="H92" s="356"/>
      <c r="I92" s="874"/>
      <c r="J92" s="1187"/>
      <c r="K92" s="598"/>
      <c r="L92" s="883"/>
      <c r="M92" s="35"/>
    </row>
    <row r="93" spans="1:13" s="33" customFormat="1" ht="3" customHeight="1" thickBot="1" x14ac:dyDescent="0.2">
      <c r="A93" s="35"/>
      <c r="B93" s="350"/>
      <c r="C93" s="72"/>
      <c r="D93" s="72"/>
      <c r="E93" s="72"/>
      <c r="F93" s="352"/>
      <c r="G93" s="351"/>
      <c r="H93" s="350"/>
      <c r="I93" s="352"/>
      <c r="J93" s="1189"/>
      <c r="K93" s="591"/>
      <c r="L93" s="884"/>
      <c r="M93" s="35"/>
    </row>
    <row r="94" spans="1:13" s="33" customFormat="1" ht="11.25" thickBot="1" x14ac:dyDescent="0.2">
      <c r="A94" s="35"/>
      <c r="B94" s="346">
        <v>55</v>
      </c>
      <c r="C94" s="345"/>
      <c r="D94" s="345"/>
      <c r="E94" s="345"/>
      <c r="F94" s="344" t="s">
        <v>190</v>
      </c>
      <c r="G94" s="343">
        <f>SUM(G70,G76,G82,G86,G91)</f>
        <v>0</v>
      </c>
      <c r="H94" s="342" t="s">
        <v>189</v>
      </c>
      <c r="I94" s="879">
        <f>SUM(I79:I92)</f>
        <v>0</v>
      </c>
      <c r="J94" s="1190"/>
      <c r="K94" s="602"/>
      <c r="L94" s="885"/>
      <c r="M94" s="35"/>
    </row>
    <row r="95" spans="1:13" s="33" customFormat="1" ht="10.5" x14ac:dyDescent="0.15">
      <c r="A95" s="340"/>
      <c r="B95" s="340"/>
      <c r="C95" s="340"/>
      <c r="D95" s="340"/>
      <c r="E95" s="340"/>
      <c r="F95" s="340"/>
      <c r="G95" s="341"/>
      <c r="H95" s="340"/>
      <c r="I95" s="340"/>
      <c r="J95" s="340"/>
      <c r="K95" s="340"/>
      <c r="L95" s="340"/>
      <c r="M95" s="340"/>
    </row>
    <row r="96" spans="1:13" s="33" customFormat="1" x14ac:dyDescent="0.2">
      <c r="A96" s="34"/>
      <c r="F96" s="31"/>
      <c r="G96" s="31"/>
      <c r="H96" s="31"/>
      <c r="I96" s="31"/>
      <c r="J96" s="31"/>
      <c r="K96" s="31"/>
    </row>
    <row r="97" spans="1:9" s="31" customFormat="1" x14ac:dyDescent="0.2">
      <c r="A97" s="32"/>
      <c r="F97" s="44"/>
      <c r="G97" s="1192"/>
      <c r="I97" s="915" t="e">
        <f>G76/G30</f>
        <v>#DIV/0!</v>
      </c>
    </row>
    <row r="98" spans="1:9" hidden="1" x14ac:dyDescent="0.2">
      <c r="F98" s="312"/>
      <c r="G98" s="914">
        <f>IF(AND('5'!AD55="",'5'!AE55=""),0,'5'!AS55)+IF('5'!AF55="",0,'5'!AS55)</f>
        <v>0</v>
      </c>
      <c r="H98" s="31">
        <f>'5'!E55</f>
        <v>0</v>
      </c>
    </row>
    <row r="99" spans="1:9" hidden="1" x14ac:dyDescent="0.2">
      <c r="G99" s="914">
        <f>IF(AND('5'!AD56="",'5'!AE56=""),0,'5'!AS56)+IF('5'!AF56="",0,'5'!AS56)</f>
        <v>0</v>
      </c>
      <c r="H99" s="31">
        <f>'5'!E56</f>
        <v>0</v>
      </c>
    </row>
    <row r="100" spans="1:9" hidden="1" x14ac:dyDescent="0.2">
      <c r="G100" s="914">
        <f>IF(AND('5'!AD57="",'5'!AE57=""),0,'5'!AS57)+IF('5'!AF57="",0,'5'!AS57)</f>
        <v>0</v>
      </c>
      <c r="H100" s="31">
        <f>'5'!E57</f>
        <v>0</v>
      </c>
    </row>
    <row r="101" spans="1:9" hidden="1" x14ac:dyDescent="0.2">
      <c r="G101" s="914">
        <f>IF(AND('5'!AD58="",'5'!AE58=""),0,'5'!AS58)+IF('5'!AF58="",0,'5'!AS58)</f>
        <v>0</v>
      </c>
      <c r="H101" s="31">
        <f>'5'!E58</f>
        <v>0</v>
      </c>
    </row>
    <row r="102" spans="1:9" hidden="1" x14ac:dyDescent="0.2">
      <c r="G102" s="914">
        <f>IF(AND('5'!AD59="",'5'!AE59=""),0,'5'!AS59)+IF('5'!AF59="",0,'5'!AS59)</f>
        <v>0</v>
      </c>
      <c r="H102" s="31">
        <f>'5'!E59</f>
        <v>0</v>
      </c>
    </row>
    <row r="103" spans="1:9" hidden="1" x14ac:dyDescent="0.2">
      <c r="G103" s="914">
        <f>IF(AND('5'!AD60="",'5'!AE60=""),0,'5'!AS60)+IF('5'!AF60="",0,'5'!AS60)</f>
        <v>0</v>
      </c>
      <c r="H103" s="31">
        <f>'5'!E60</f>
        <v>0</v>
      </c>
    </row>
    <row r="104" spans="1:9" hidden="1" x14ac:dyDescent="0.2">
      <c r="G104" s="914">
        <f>IF(AND('5'!AD61="",'5'!AE61=""),0,'5'!AS61)+IF('5'!AF61="",0,'5'!AS61)</f>
        <v>0</v>
      </c>
      <c r="H104" s="31">
        <f>'5'!E61</f>
        <v>0</v>
      </c>
    </row>
    <row r="105" spans="1:9" hidden="1" x14ac:dyDescent="0.2">
      <c r="G105" s="914">
        <f>IF(AND('5'!AD62="",'5'!AE62=""),0,'5'!AS62)+IF('5'!AF62="",0,'5'!AS62)</f>
        <v>0</v>
      </c>
      <c r="H105" s="31">
        <f>'5'!E62</f>
        <v>0</v>
      </c>
    </row>
    <row r="106" spans="1:9" hidden="1" x14ac:dyDescent="0.2">
      <c r="G106" s="914">
        <f>IF(AND('5'!AD63="",'5'!AE63=""),0,'5'!AS63)+IF('5'!AF63="",0,'5'!AS63)</f>
        <v>0</v>
      </c>
      <c r="H106" s="31">
        <f>'5'!E63</f>
        <v>0</v>
      </c>
    </row>
    <row r="107" spans="1:9" hidden="1" x14ac:dyDescent="0.2">
      <c r="G107" s="914">
        <f>IF(AND('5'!AD64="",'5'!AE64=""),0,'5'!AS64)+IF('5'!AF64="",0,'5'!AS64)</f>
        <v>0</v>
      </c>
      <c r="H107" s="31">
        <f>'5'!E64</f>
        <v>0</v>
      </c>
    </row>
    <row r="108" spans="1:9" hidden="1" x14ac:dyDescent="0.2">
      <c r="G108" s="914">
        <f>IF(AND('5'!AD65="",'5'!AE65=""),0,'5'!AS65)+IF('5'!AF65="",0,'5'!AS65)</f>
        <v>0</v>
      </c>
      <c r="H108" s="31">
        <f>'5'!E65</f>
        <v>0</v>
      </c>
    </row>
    <row r="109" spans="1:9" hidden="1" x14ac:dyDescent="0.2">
      <c r="G109" s="914">
        <f>IF(AND('5'!AD66="",'5'!AE66=""),0,'5'!AS66)+IF('5'!AF66="",0,'5'!AS66)</f>
        <v>0</v>
      </c>
      <c r="H109" s="31">
        <f>'5'!E66</f>
        <v>0</v>
      </c>
    </row>
    <row r="110" spans="1:9" hidden="1" x14ac:dyDescent="0.2">
      <c r="G110" s="914">
        <f>IF(AND('5'!AD67="",'5'!AE67=""),0,'5'!AS67)+IF('5'!AF67="",0,'5'!AS67)</f>
        <v>0</v>
      </c>
      <c r="H110" s="31">
        <f>'5'!E67</f>
        <v>0</v>
      </c>
    </row>
    <row r="111" spans="1:9" hidden="1" x14ac:dyDescent="0.2">
      <c r="G111" s="914">
        <f>IF(AND('5'!AD68="",'5'!AE68=""),0,'5'!AS68)+IF('5'!AF68="",0,'5'!AS68)</f>
        <v>0</v>
      </c>
      <c r="H111" s="31">
        <f>'5'!E68</f>
        <v>0</v>
      </c>
    </row>
    <row r="112" spans="1:9" hidden="1" x14ac:dyDescent="0.2">
      <c r="G112" s="914">
        <f>IF(AND('5'!AD69="",'5'!AE69=""),0,'5'!AS69)+IF('5'!AF69="",0,'5'!AS69)</f>
        <v>0</v>
      </c>
      <c r="H112" s="31">
        <f>'5'!E69</f>
        <v>0</v>
      </c>
    </row>
    <row r="113" spans="7:8" hidden="1" x14ac:dyDescent="0.2">
      <c r="G113" s="914">
        <f>IF(AND('5'!AD70="",'5'!AE70=""),0,'5'!AS70)+IF('5'!AF70="",0,'5'!AS70)</f>
        <v>0</v>
      </c>
      <c r="H113" s="31">
        <f>'5'!E70</f>
        <v>0</v>
      </c>
    </row>
    <row r="114" spans="7:8" hidden="1" x14ac:dyDescent="0.2">
      <c r="G114" s="914">
        <f>IF(AND('5'!AD71="",'5'!AE71=""),0,'5'!AS71)+IF('5'!AF71="",0,'5'!AS71)</f>
        <v>0</v>
      </c>
      <c r="H114" s="31">
        <f>'5'!E71</f>
        <v>0</v>
      </c>
    </row>
    <row r="115" spans="7:8" hidden="1" x14ac:dyDescent="0.2">
      <c r="G115" s="914">
        <f>IF(AND('5'!AD72="",'5'!AE72=""),0,'5'!AS72)+IF('5'!AF72="",0,'5'!AS72)</f>
        <v>0</v>
      </c>
      <c r="H115" s="31">
        <f>'5'!E72</f>
        <v>0</v>
      </c>
    </row>
    <row r="116" spans="7:8" hidden="1" x14ac:dyDescent="0.2">
      <c r="G116" s="914">
        <f>IF(AND('5'!AD73="",'5'!AE73=""),0,'5'!AS73)+IF('5'!AF73="",0,'5'!AS73)</f>
        <v>0</v>
      </c>
      <c r="H116" s="31">
        <f>'5'!E73</f>
        <v>0</v>
      </c>
    </row>
    <row r="117" spans="7:8" hidden="1" x14ac:dyDescent="0.2">
      <c r="G117" s="914">
        <f>IF(AND('5'!AD74="",'5'!AE74=""),0,'5'!AS74)+IF('5'!AF74="",0,'5'!AS74)</f>
        <v>0</v>
      </c>
      <c r="H117" s="31">
        <f>'5'!E74</f>
        <v>0</v>
      </c>
    </row>
    <row r="118" spans="7:8" hidden="1" x14ac:dyDescent="0.2">
      <c r="G118" s="914">
        <f>IF(AND('5'!AD75="",'5'!AE75=""),0,'5'!AS75)+IF('5'!AF75="",0,'5'!AS75)</f>
        <v>0</v>
      </c>
      <c r="H118" s="31">
        <f>'5'!E75</f>
        <v>0</v>
      </c>
    </row>
    <row r="119" spans="7:8" hidden="1" x14ac:dyDescent="0.2">
      <c r="G119" s="914">
        <f>IF(AND('5'!AD76="",'5'!AE76=""),0,'5'!AS76)+IF('5'!AF76="",0,'5'!AS76)</f>
        <v>0</v>
      </c>
      <c r="H119" s="31">
        <f>'5'!E76</f>
        <v>0</v>
      </c>
    </row>
    <row r="120" spans="7:8" hidden="1" x14ac:dyDescent="0.2">
      <c r="G120" s="914">
        <f>IF(AND('5'!AD77="",'5'!AE77=""),0,'5'!AS77)+IF('5'!AF77="",0,'5'!AS77)</f>
        <v>0</v>
      </c>
      <c r="H120" s="31">
        <f>'5'!E77</f>
        <v>0</v>
      </c>
    </row>
    <row r="121" spans="7:8" hidden="1" x14ac:dyDescent="0.2">
      <c r="G121" s="914">
        <f>IF(AND('5'!AD78="",'5'!AE78=""),0,'5'!AS78)+IF('5'!AF78="",0,'5'!AS78)</f>
        <v>0</v>
      </c>
      <c r="H121" s="31">
        <f>'5'!E78</f>
        <v>0</v>
      </c>
    </row>
    <row r="122" spans="7:8" hidden="1" x14ac:dyDescent="0.2">
      <c r="G122" s="914">
        <f>IF(AND('5'!AD79="",'5'!AE79=""),0,'5'!AS79)+IF('5'!AF79="",0,'5'!AS79)</f>
        <v>0</v>
      </c>
      <c r="H122" s="31">
        <f>'5'!E79</f>
        <v>0</v>
      </c>
    </row>
    <row r="123" spans="7:8" hidden="1" x14ac:dyDescent="0.2">
      <c r="G123" s="914">
        <f>IF(AND('5'!AD80="",'5'!AE80=""),0,'5'!AS80)+IF('5'!AF80="",0,'5'!AS80)</f>
        <v>0</v>
      </c>
      <c r="H123" s="31">
        <f>'5'!E80</f>
        <v>0</v>
      </c>
    </row>
    <row r="124" spans="7:8" hidden="1" x14ac:dyDescent="0.2">
      <c r="G124" s="914">
        <f>IF(AND('5'!AD81="",'5'!AE81=""),0,'5'!AS81)+IF('5'!AF81="",0,'5'!AS81)</f>
        <v>0</v>
      </c>
      <c r="H124" s="31">
        <f>'5'!E81</f>
        <v>0</v>
      </c>
    </row>
    <row r="125" spans="7:8" hidden="1" x14ac:dyDescent="0.2">
      <c r="G125" s="914">
        <f>IF(AND('5'!AD82="",'5'!AE82=""),0,'5'!AS82)+IF('5'!AF82="",0,'5'!AS82)</f>
        <v>0</v>
      </c>
      <c r="H125" s="31">
        <f>'5'!E82</f>
        <v>0</v>
      </c>
    </row>
    <row r="126" spans="7:8" hidden="1" x14ac:dyDescent="0.2">
      <c r="H126" s="31"/>
    </row>
    <row r="127" spans="7:8" hidden="1" x14ac:dyDescent="0.2">
      <c r="H127" s="31"/>
    </row>
    <row r="128" spans="7:8" hidden="1" x14ac:dyDescent="0.2"/>
    <row r="129" hidden="1" x14ac:dyDescent="0.2"/>
  </sheetData>
  <mergeCells count="9">
    <mergeCell ref="N15:P15"/>
    <mergeCell ref="O17:O18"/>
    <mergeCell ref="B23:F23"/>
    <mergeCell ref="K11:L11"/>
    <mergeCell ref="K10:L10"/>
    <mergeCell ref="B10:F14"/>
    <mergeCell ref="G13:L14"/>
    <mergeCell ref="H19:I19"/>
    <mergeCell ref="J19:K19"/>
  </mergeCells>
  <conditionalFormatting sqref="G94">
    <cfRule type="cellIs" dxfId="15" priority="5" operator="lessThan">
      <formula>$G$64</formula>
    </cfRule>
    <cfRule type="cellIs" dxfId="14" priority="6" operator="lessThan">
      <formula>$G$64</formula>
    </cfRule>
    <cfRule type="cellIs" dxfId="13" priority="7" stopIfTrue="1" operator="lessThan">
      <formula>$G$64</formula>
    </cfRule>
  </conditionalFormatting>
  <dataValidations count="2">
    <dataValidation type="list" allowBlank="1" showInputMessage="1" showErrorMessage="1" promptTitle="Förderung" prompt="Je nach Umfang der Barrierefreiheit entsprechende max. Förderquote auswählen." sqref="J23" xr:uid="{00000000-0002-0000-0C00-000000000000}">
      <formula1>$N$17:$N$18</formula1>
    </dataValidation>
    <dataValidation allowBlank="1" showInputMessage="1" showErrorMessage="1" errorTitle="FEHLER" sqref="N17:N18" xr:uid="{5268198A-8691-499F-A4EC-C95F6A9692F2}"/>
  </dataValidations>
  <printOptions horizontalCentered="1" verticalCentered="1"/>
  <pageMargins left="0.25" right="0.25" top="0.75" bottom="0.75" header="0.3" footer="0.3"/>
  <pageSetup paperSize="9" scale="89" orientation="portrait" r:id="rId1"/>
  <headerFooter alignWithMargins="0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9">
    <tabColor theme="0"/>
    <pageSetUpPr fitToPage="1"/>
  </sheetPr>
  <dimension ref="A1:V133"/>
  <sheetViews>
    <sheetView showGridLines="0" showZeros="0" zoomScaleNormal="100" zoomScaleSheetLayoutView="100" workbookViewId="0">
      <selection activeCell="O22" sqref="O22"/>
    </sheetView>
  </sheetViews>
  <sheetFormatPr baseColWidth="10" defaultColWidth="11.42578125" defaultRowHeight="10.5" x14ac:dyDescent="0.15"/>
  <cols>
    <col min="1" max="1" width="2.7109375" style="33" customWidth="1"/>
    <col min="2" max="2" width="11.42578125" style="33"/>
    <col min="3" max="3" width="3.28515625" style="33" customWidth="1"/>
    <col min="4" max="4" width="3.140625" style="33" customWidth="1"/>
    <col min="5" max="5" width="39" style="33" customWidth="1"/>
    <col min="6" max="11" width="11.7109375" style="33" customWidth="1"/>
    <col min="12" max="12" width="3" style="33" customWidth="1"/>
    <col min="13" max="13" width="2.5703125" style="33" customWidth="1"/>
    <col min="14" max="16384" width="11.42578125" style="33"/>
  </cols>
  <sheetData>
    <row r="1" spans="1:22" s="1" customFormat="1" ht="12.75" x14ac:dyDescent="0.2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673"/>
      <c r="O1" s="673"/>
      <c r="P1" s="673"/>
      <c r="Q1" s="673"/>
      <c r="R1" s="673"/>
      <c r="S1" s="673"/>
      <c r="T1" s="2"/>
      <c r="U1" s="2"/>
      <c r="V1" s="2"/>
    </row>
    <row r="2" spans="1:22" s="1" customFormat="1" ht="25.5" customHeight="1" x14ac:dyDescent="0.2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673"/>
      <c r="O2" s="673"/>
      <c r="P2" s="673"/>
      <c r="Q2" s="673"/>
      <c r="R2" s="673"/>
      <c r="S2" s="673"/>
      <c r="T2" s="2"/>
      <c r="U2" s="2"/>
      <c r="V2" s="2"/>
    </row>
    <row r="3" spans="1:22" s="1" customFormat="1" ht="12.75" x14ac:dyDescent="0.2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673"/>
      <c r="O3" s="673"/>
      <c r="P3" s="673"/>
      <c r="Q3" s="673"/>
      <c r="R3" s="673"/>
      <c r="S3" s="673"/>
      <c r="T3" s="2"/>
      <c r="U3" s="2"/>
      <c r="V3" s="2"/>
    </row>
    <row r="4" spans="1:22" ht="12.75" x14ac:dyDescent="0.2">
      <c r="A4" s="35"/>
      <c r="B4" s="29"/>
      <c r="C4" s="35"/>
      <c r="D4" s="35"/>
      <c r="E4" s="35"/>
      <c r="F4" s="35"/>
      <c r="G4" s="35"/>
      <c r="H4" s="35"/>
      <c r="I4" s="35"/>
      <c r="J4" s="1318"/>
      <c r="K4" s="1318"/>
      <c r="L4" s="1318"/>
      <c r="M4" s="485"/>
      <c r="N4" s="673"/>
      <c r="O4" s="673"/>
      <c r="P4" s="673"/>
      <c r="Q4" s="673"/>
      <c r="R4" s="673"/>
      <c r="S4" s="673"/>
      <c r="T4" s="35"/>
      <c r="U4" s="35"/>
      <c r="V4" s="35"/>
    </row>
    <row r="5" spans="1:22" ht="12.75" x14ac:dyDescent="0.2">
      <c r="A5" s="35"/>
      <c r="B5" s="29"/>
      <c r="C5" s="35"/>
      <c r="D5" s="35"/>
      <c r="E5" s="35"/>
      <c r="F5" s="35"/>
      <c r="G5" s="35"/>
      <c r="H5" s="35"/>
      <c r="I5" s="35"/>
      <c r="J5" s="53"/>
      <c r="K5" s="53"/>
      <c r="L5" s="53"/>
      <c r="M5" s="485"/>
      <c r="N5" s="673"/>
      <c r="O5" s="673"/>
      <c r="P5" s="673"/>
      <c r="Q5" s="673"/>
      <c r="R5" s="673"/>
      <c r="S5" s="673"/>
      <c r="T5" s="35"/>
      <c r="U5" s="35"/>
      <c r="V5" s="35"/>
    </row>
    <row r="6" spans="1:22" ht="9.75" customHeight="1" thickBot="1" x14ac:dyDescent="0.25">
      <c r="A6" s="35"/>
      <c r="C6" s="35"/>
      <c r="D6" s="35"/>
      <c r="E6" s="35"/>
      <c r="F6" s="35"/>
      <c r="M6" s="485"/>
      <c r="N6" s="673"/>
      <c r="O6" s="673"/>
      <c r="P6" s="673"/>
      <c r="Q6" s="673"/>
      <c r="R6" s="673"/>
      <c r="S6" s="673"/>
      <c r="T6" s="35"/>
      <c r="U6" s="35"/>
      <c r="V6" s="35"/>
    </row>
    <row r="7" spans="1:22" s="484" customFormat="1" ht="16.5" thickBot="1" x14ac:dyDescent="0.3">
      <c r="A7" s="485"/>
      <c r="B7" s="485"/>
      <c r="D7" s="485"/>
      <c r="F7" s="485"/>
      <c r="G7" s="1434" t="s">
        <v>0</v>
      </c>
      <c r="H7" s="1435"/>
      <c r="I7" s="1435"/>
      <c r="J7" s="1436"/>
      <c r="K7" s="1362" t="str">
        <f>IF('1'!$D$13&lt;&gt;"",'1'!$D$13,"")</f>
        <v/>
      </c>
      <c r="L7" s="1362"/>
      <c r="M7" s="485"/>
      <c r="N7" s="673"/>
      <c r="O7" s="673"/>
      <c r="P7" s="673"/>
      <c r="Q7" s="673"/>
      <c r="R7" s="673"/>
      <c r="S7" s="673"/>
      <c r="T7" s="485"/>
      <c r="U7" s="485"/>
      <c r="V7" s="485"/>
    </row>
    <row r="8" spans="1:22" s="484" customFormat="1" ht="13.5" thickBot="1" x14ac:dyDescent="0.25">
      <c r="A8" s="485"/>
      <c r="B8" s="485"/>
      <c r="C8" s="485"/>
      <c r="D8" s="485"/>
      <c r="E8" s="485"/>
      <c r="F8" s="485"/>
      <c r="G8" s="29" t="s">
        <v>314</v>
      </c>
      <c r="H8" s="485"/>
      <c r="I8" s="485"/>
      <c r="J8" s="485"/>
      <c r="K8" s="1362" t="s">
        <v>332</v>
      </c>
      <c r="L8" s="1362"/>
      <c r="M8" s="485"/>
      <c r="N8" s="673"/>
      <c r="O8" s="673"/>
      <c r="P8" s="673"/>
      <c r="Q8" s="673"/>
      <c r="R8" s="673"/>
      <c r="S8" s="673"/>
      <c r="T8" s="485"/>
      <c r="U8" s="485"/>
      <c r="V8" s="485"/>
    </row>
    <row r="9" spans="1:22" ht="14.25" customHeight="1" thickBot="1" x14ac:dyDescent="0.2">
      <c r="A9" s="35"/>
      <c r="G9" s="751" t="s">
        <v>257</v>
      </c>
      <c r="H9" s="751"/>
      <c r="I9" s="751"/>
      <c r="J9" s="781"/>
      <c r="K9" s="781"/>
      <c r="L9" s="782"/>
      <c r="M9" s="35"/>
      <c r="N9" s="672"/>
      <c r="O9" s="672"/>
      <c r="P9" s="672"/>
      <c r="Q9" s="672"/>
      <c r="R9" s="672"/>
      <c r="S9" s="672"/>
      <c r="T9" s="35"/>
      <c r="U9" s="35"/>
      <c r="V9" s="35"/>
    </row>
    <row r="10" spans="1:22" x14ac:dyDescent="0.15">
      <c r="A10" s="35"/>
      <c r="B10" s="35"/>
      <c r="C10" s="35"/>
      <c r="D10" s="35"/>
      <c r="E10" s="35"/>
      <c r="F10" s="35"/>
      <c r="G10" s="412"/>
      <c r="H10" s="461"/>
      <c r="I10" s="461"/>
      <c r="J10" s="409" t="s">
        <v>256</v>
      </c>
      <c r="K10" s="768"/>
      <c r="L10" s="769"/>
      <c r="M10" s="35"/>
      <c r="N10" s="672"/>
      <c r="O10" s="672"/>
      <c r="P10" s="672"/>
      <c r="Q10" s="672"/>
      <c r="R10" s="672"/>
      <c r="S10" s="672"/>
      <c r="T10" s="35"/>
      <c r="U10" s="35"/>
      <c r="V10" s="35"/>
    </row>
    <row r="11" spans="1:22" ht="11.25" thickBot="1" x14ac:dyDescent="0.2">
      <c r="A11" s="35"/>
      <c r="B11" s="35"/>
      <c r="D11" s="35"/>
      <c r="E11" s="35"/>
      <c r="F11" s="35"/>
      <c r="G11" s="355"/>
      <c r="H11" s="20"/>
      <c r="I11" s="20"/>
      <c r="J11" s="93" t="s">
        <v>255</v>
      </c>
      <c r="K11" s="609"/>
      <c r="L11" s="455"/>
      <c r="M11" s="35"/>
      <c r="N11" s="672"/>
      <c r="O11" s="672"/>
      <c r="P11" s="672"/>
      <c r="Q11" s="672"/>
      <c r="R11" s="672"/>
      <c r="S11" s="672"/>
      <c r="T11" s="35"/>
      <c r="U11" s="35"/>
      <c r="V11" s="35"/>
    </row>
    <row r="12" spans="1:22" ht="12.75" x14ac:dyDescent="0.2">
      <c r="A12" s="35"/>
      <c r="C12" s="483" t="str">
        <f>IF('1'!D15&lt;&gt;"",'1'!D15,"")</f>
        <v/>
      </c>
      <c r="D12" s="482"/>
      <c r="E12" s="481"/>
      <c r="F12" s="35"/>
      <c r="G12" s="355"/>
      <c r="H12" s="20"/>
      <c r="I12" s="20"/>
      <c r="J12" s="93" t="s">
        <v>254</v>
      </c>
      <c r="K12" s="609"/>
      <c r="L12" s="455"/>
      <c r="M12" s="35"/>
      <c r="N12" s="672"/>
      <c r="O12" s="672"/>
      <c r="P12" s="672"/>
      <c r="Q12" s="672"/>
      <c r="R12" s="672"/>
      <c r="S12" s="672"/>
      <c r="T12" s="35"/>
      <c r="U12" s="35"/>
      <c r="V12" s="35"/>
    </row>
    <row r="13" spans="1:22" ht="13.5" thickBot="1" x14ac:dyDescent="0.25">
      <c r="A13" s="35"/>
      <c r="C13" s="480" t="str">
        <f>IF('1'!D17&lt;&gt;"",'1'!D17,"")</f>
        <v/>
      </c>
      <c r="D13" s="479"/>
      <c r="E13" s="478"/>
      <c r="F13" s="35"/>
      <c r="G13" s="350"/>
      <c r="H13" s="72"/>
      <c r="I13" s="72"/>
      <c r="J13" s="405" t="s">
        <v>253</v>
      </c>
      <c r="K13" s="610"/>
      <c r="L13" s="349"/>
      <c r="M13" s="35"/>
      <c r="N13" s="672"/>
      <c r="O13" s="672"/>
      <c r="P13" s="672"/>
      <c r="Q13" s="672"/>
      <c r="R13" s="672"/>
      <c r="S13" s="672"/>
      <c r="T13" s="35"/>
      <c r="U13" s="35"/>
      <c r="V13" s="35"/>
    </row>
    <row r="14" spans="1:22" x14ac:dyDescent="0.15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672"/>
      <c r="O14" s="672"/>
      <c r="P14" s="672"/>
      <c r="Q14" s="672"/>
      <c r="R14" s="672"/>
      <c r="S14" s="672"/>
      <c r="T14" s="35"/>
      <c r="U14" s="35"/>
      <c r="V14" s="35"/>
    </row>
    <row r="15" spans="1:22" ht="13.5" thickBot="1" x14ac:dyDescent="0.25">
      <c r="A15" s="35"/>
      <c r="B15" s="1278" t="s">
        <v>580</v>
      </c>
      <c r="C15" s="35"/>
      <c r="D15" s="35"/>
      <c r="E15" s="35"/>
      <c r="F15" s="35"/>
      <c r="G15" s="35"/>
      <c r="H15" s="35"/>
      <c r="I15" s="35"/>
      <c r="J15" s="35"/>
      <c r="K15" s="35"/>
      <c r="L15" s="43" t="s">
        <v>474</v>
      </c>
      <c r="M15" s="2"/>
      <c r="N15" s="672"/>
      <c r="O15" s="672"/>
      <c r="P15" s="672"/>
      <c r="Q15" s="672"/>
      <c r="R15" s="672"/>
      <c r="S15" s="672"/>
      <c r="T15" s="35"/>
      <c r="U15" s="35"/>
      <c r="V15" s="35"/>
    </row>
    <row r="16" spans="1:22" ht="13.5" customHeight="1" thickBot="1" x14ac:dyDescent="0.2">
      <c r="A16" s="35"/>
      <c r="B16" s="780" t="s">
        <v>578</v>
      </c>
      <c r="C16" s="774"/>
      <c r="D16" s="774"/>
      <c r="E16" s="774"/>
      <c r="F16" s="783"/>
      <c r="G16" s="783"/>
      <c r="H16" s="783"/>
      <c r="I16" s="783"/>
      <c r="J16" s="783"/>
      <c r="K16" s="783"/>
      <c r="L16" s="775"/>
      <c r="M16" s="35"/>
      <c r="N16" s="672"/>
      <c r="O16" s="672"/>
      <c r="P16" s="672"/>
      <c r="Q16" s="672"/>
      <c r="R16" s="672"/>
      <c r="S16" s="672"/>
      <c r="T16" s="35"/>
      <c r="U16" s="35"/>
      <c r="V16" s="35"/>
    </row>
    <row r="17" spans="1:22" ht="12.75" customHeight="1" x14ac:dyDescent="0.15">
      <c r="A17" s="35"/>
      <c r="B17" s="1432" t="s">
        <v>131</v>
      </c>
      <c r="C17" s="766"/>
      <c r="D17" s="767"/>
      <c r="E17" s="419" t="s">
        <v>44</v>
      </c>
      <c r="F17" s="443">
        <f>'1'!D19</f>
        <v>0</v>
      </c>
      <c r="G17" s="443">
        <f>F18+1</f>
        <v>367</v>
      </c>
      <c r="H17" s="443">
        <f>G18+1</f>
        <v>732</v>
      </c>
      <c r="I17" s="443">
        <f>H18+1</f>
        <v>1097</v>
      </c>
      <c r="J17" s="477">
        <f>I18+1</f>
        <v>1462</v>
      </c>
      <c r="K17" s="477">
        <f>J18+1</f>
        <v>1828</v>
      </c>
      <c r="L17" s="460"/>
      <c r="M17" s="35"/>
      <c r="N17" s="672"/>
      <c r="O17" s="672"/>
      <c r="P17" s="672"/>
      <c r="Q17" s="672"/>
      <c r="R17" s="672"/>
      <c r="S17" s="672"/>
      <c r="T17" s="35"/>
      <c r="U17" s="35"/>
      <c r="V17" s="35"/>
    </row>
    <row r="18" spans="1:22" ht="12.75" customHeight="1" x14ac:dyDescent="0.15">
      <c r="A18" s="35"/>
      <c r="B18" s="1432"/>
      <c r="C18" s="355"/>
      <c r="D18" s="20"/>
      <c r="E18" s="348" t="s">
        <v>43</v>
      </c>
      <c r="F18" s="441">
        <f t="shared" ref="F18:K18" si="0">DATE(YEAR(F17)+1,MONTH(F17),0)</f>
        <v>366</v>
      </c>
      <c r="G18" s="441">
        <f t="shared" si="0"/>
        <v>731</v>
      </c>
      <c r="H18" s="441">
        <f t="shared" si="0"/>
        <v>1096</v>
      </c>
      <c r="I18" s="441">
        <f t="shared" si="0"/>
        <v>1461</v>
      </c>
      <c r="J18" s="476">
        <f t="shared" si="0"/>
        <v>1827</v>
      </c>
      <c r="K18" s="476">
        <f t="shared" si="0"/>
        <v>2192</v>
      </c>
      <c r="L18" s="457"/>
      <c r="M18" s="35"/>
      <c r="N18" s="672"/>
      <c r="O18" s="672"/>
      <c r="P18" s="672"/>
      <c r="Q18" s="672"/>
      <c r="R18" s="672"/>
      <c r="S18" s="672"/>
      <c r="T18" s="35"/>
      <c r="U18" s="35"/>
      <c r="V18" s="35"/>
    </row>
    <row r="19" spans="1:22" ht="3" customHeight="1" x14ac:dyDescent="0.15">
      <c r="A19" s="35"/>
      <c r="B19" s="1432"/>
      <c r="C19" s="355"/>
      <c r="D19" s="20"/>
      <c r="E19" s="20"/>
      <c r="F19" s="469"/>
      <c r="G19" s="20"/>
      <c r="H19" s="20"/>
      <c r="I19" s="20"/>
      <c r="J19" s="20"/>
      <c r="K19" s="20"/>
      <c r="L19" s="457"/>
      <c r="M19" s="35"/>
      <c r="N19" s="672"/>
      <c r="O19" s="672"/>
      <c r="P19" s="672"/>
      <c r="Q19" s="672"/>
      <c r="R19" s="672"/>
      <c r="S19" s="672"/>
      <c r="T19" s="35"/>
      <c r="U19" s="35"/>
      <c r="V19" s="35"/>
    </row>
    <row r="20" spans="1:22" ht="12.75" customHeight="1" thickBot="1" x14ac:dyDescent="0.2">
      <c r="A20" s="35"/>
      <c r="B20" s="1432"/>
      <c r="C20" s="350" t="s">
        <v>178</v>
      </c>
      <c r="D20" s="72"/>
      <c r="E20" s="893" t="s">
        <v>252</v>
      </c>
      <c r="F20" s="894" t="s">
        <v>128</v>
      </c>
      <c r="G20" s="895" t="s">
        <v>127</v>
      </c>
      <c r="H20" s="895" t="s">
        <v>126</v>
      </c>
      <c r="I20" s="895" t="s">
        <v>125</v>
      </c>
      <c r="J20" s="895" t="s">
        <v>124</v>
      </c>
      <c r="K20" s="895" t="s">
        <v>302</v>
      </c>
      <c r="L20" s="475"/>
      <c r="M20" s="35"/>
      <c r="N20" s="672"/>
      <c r="O20" s="672"/>
      <c r="P20" s="672"/>
      <c r="Q20" s="672"/>
      <c r="R20" s="672"/>
      <c r="S20" s="672"/>
      <c r="T20" s="35"/>
      <c r="U20" s="35"/>
      <c r="V20" s="35"/>
    </row>
    <row r="21" spans="1:22" ht="12.75" customHeight="1" x14ac:dyDescent="0.15">
      <c r="A21" s="35"/>
      <c r="B21" s="1432"/>
      <c r="C21" s="474"/>
      <c r="D21" s="896" t="s">
        <v>166</v>
      </c>
      <c r="E21" s="892"/>
      <c r="F21" s="466"/>
      <c r="G21" s="434">
        <f t="shared" ref="G21:G27" si="1">F21*(1+$K$10)</f>
        <v>0</v>
      </c>
      <c r="H21" s="434">
        <f t="shared" ref="H21:H27" si="2">G21*(1+$K$10)</f>
        <v>0</v>
      </c>
      <c r="I21" s="434">
        <f t="shared" ref="I21:I27" si="3">H21*(1+$K$10)</f>
        <v>0</v>
      </c>
      <c r="J21" s="434">
        <f t="shared" ref="J21:J27" si="4">I21*(1+$K$10)</f>
        <v>0</v>
      </c>
      <c r="K21" s="434">
        <f t="shared" ref="K21:K27" si="5">J21*(1+$K$10)</f>
        <v>0</v>
      </c>
      <c r="L21" s="460"/>
      <c r="M21" s="35"/>
      <c r="N21" s="672"/>
      <c r="O21" s="672"/>
      <c r="P21" s="672"/>
      <c r="Q21" s="672"/>
      <c r="R21" s="672"/>
      <c r="S21" s="672"/>
      <c r="T21" s="35"/>
      <c r="U21" s="35"/>
      <c r="V21" s="35"/>
    </row>
    <row r="22" spans="1:22" ht="12.75" customHeight="1" x14ac:dyDescent="0.15">
      <c r="A22" s="35"/>
      <c r="B22" s="1432"/>
      <c r="C22" s="14"/>
      <c r="D22" s="376" t="s">
        <v>165</v>
      </c>
      <c r="E22" s="611"/>
      <c r="F22" s="456"/>
      <c r="G22" s="434">
        <f t="shared" si="1"/>
        <v>0</v>
      </c>
      <c r="H22" s="434">
        <f t="shared" si="2"/>
        <v>0</v>
      </c>
      <c r="I22" s="434">
        <f t="shared" si="3"/>
        <v>0</v>
      </c>
      <c r="J22" s="434">
        <f t="shared" si="4"/>
        <v>0</v>
      </c>
      <c r="K22" s="434">
        <f t="shared" si="5"/>
        <v>0</v>
      </c>
      <c r="L22" s="457"/>
      <c r="M22" s="35"/>
      <c r="N22" s="672"/>
      <c r="O22" s="672"/>
      <c r="P22" s="672"/>
      <c r="Q22" s="672"/>
      <c r="R22" s="672"/>
      <c r="S22" s="672"/>
      <c r="T22" s="35"/>
      <c r="U22" s="35"/>
      <c r="V22" s="35"/>
    </row>
    <row r="23" spans="1:22" ht="12.75" customHeight="1" x14ac:dyDescent="0.15">
      <c r="A23" s="35"/>
      <c r="B23" s="1432"/>
      <c r="C23" s="14"/>
      <c r="D23" s="376" t="s">
        <v>164</v>
      </c>
      <c r="E23" s="611"/>
      <c r="F23" s="456"/>
      <c r="G23" s="434">
        <f t="shared" si="1"/>
        <v>0</v>
      </c>
      <c r="H23" s="434">
        <f t="shared" si="2"/>
        <v>0</v>
      </c>
      <c r="I23" s="434">
        <f t="shared" si="3"/>
        <v>0</v>
      </c>
      <c r="J23" s="434">
        <f t="shared" si="4"/>
        <v>0</v>
      </c>
      <c r="K23" s="434">
        <f t="shared" si="5"/>
        <v>0</v>
      </c>
      <c r="L23" s="457"/>
      <c r="M23" s="35"/>
      <c r="N23" s="672"/>
      <c r="O23" s="672"/>
      <c r="P23" s="672"/>
      <c r="Q23" s="672"/>
      <c r="R23" s="672"/>
      <c r="S23" s="672"/>
      <c r="T23" s="35"/>
      <c r="U23" s="35"/>
      <c r="V23" s="35"/>
    </row>
    <row r="24" spans="1:22" ht="12.75" customHeight="1" x14ac:dyDescent="0.15">
      <c r="A24" s="35"/>
      <c r="B24" s="1432"/>
      <c r="C24" s="14"/>
      <c r="D24" s="376" t="s">
        <v>163</v>
      </c>
      <c r="E24" s="611"/>
      <c r="F24" s="456"/>
      <c r="G24" s="434">
        <f t="shared" si="1"/>
        <v>0</v>
      </c>
      <c r="H24" s="434">
        <f t="shared" si="2"/>
        <v>0</v>
      </c>
      <c r="I24" s="434">
        <f t="shared" si="3"/>
        <v>0</v>
      </c>
      <c r="J24" s="434">
        <f t="shared" si="4"/>
        <v>0</v>
      </c>
      <c r="K24" s="434">
        <f t="shared" si="5"/>
        <v>0</v>
      </c>
      <c r="L24" s="457"/>
      <c r="M24" s="35"/>
      <c r="N24" s="672"/>
      <c r="O24" s="672"/>
      <c r="P24" s="672"/>
      <c r="Q24" s="672"/>
      <c r="R24" s="672"/>
      <c r="S24" s="672"/>
      <c r="T24" s="35"/>
      <c r="U24" s="35"/>
      <c r="V24" s="35"/>
    </row>
    <row r="25" spans="1:22" ht="12.75" customHeight="1" x14ac:dyDescent="0.15">
      <c r="A25" s="35"/>
      <c r="B25" s="1432"/>
      <c r="C25" s="14"/>
      <c r="D25" s="376" t="s">
        <v>162</v>
      </c>
      <c r="E25" s="611"/>
      <c r="F25" s="456"/>
      <c r="G25" s="434">
        <f t="shared" si="1"/>
        <v>0</v>
      </c>
      <c r="H25" s="434">
        <f t="shared" si="2"/>
        <v>0</v>
      </c>
      <c r="I25" s="434">
        <f t="shared" si="3"/>
        <v>0</v>
      </c>
      <c r="J25" s="434">
        <f t="shared" si="4"/>
        <v>0</v>
      </c>
      <c r="K25" s="434">
        <f t="shared" si="5"/>
        <v>0</v>
      </c>
      <c r="L25" s="457"/>
      <c r="M25" s="35"/>
      <c r="N25" s="672"/>
      <c r="O25" s="672"/>
      <c r="P25" s="672"/>
      <c r="Q25" s="672"/>
      <c r="R25" s="672"/>
      <c r="S25" s="672"/>
      <c r="T25" s="35"/>
      <c r="U25" s="35"/>
      <c r="V25" s="35"/>
    </row>
    <row r="26" spans="1:22" ht="12.75" customHeight="1" x14ac:dyDescent="0.15">
      <c r="A26" s="35"/>
      <c r="B26" s="1432"/>
      <c r="C26" s="14"/>
      <c r="D26" s="376" t="s">
        <v>161</v>
      </c>
      <c r="E26" s="611"/>
      <c r="F26" s="456"/>
      <c r="G26" s="434">
        <f t="shared" si="1"/>
        <v>0</v>
      </c>
      <c r="H26" s="434">
        <f t="shared" si="2"/>
        <v>0</v>
      </c>
      <c r="I26" s="434">
        <f t="shared" si="3"/>
        <v>0</v>
      </c>
      <c r="J26" s="434">
        <f t="shared" si="4"/>
        <v>0</v>
      </c>
      <c r="K26" s="434">
        <f t="shared" si="5"/>
        <v>0</v>
      </c>
      <c r="L26" s="457"/>
      <c r="M26" s="35"/>
      <c r="N26" s="672"/>
      <c r="O26" s="672"/>
      <c r="P26" s="672"/>
      <c r="Q26" s="672"/>
      <c r="R26" s="672"/>
      <c r="S26" s="672"/>
      <c r="T26" s="35"/>
      <c r="U26" s="35"/>
      <c r="V26" s="35"/>
    </row>
    <row r="27" spans="1:22" ht="12.75" customHeight="1" x14ac:dyDescent="0.15">
      <c r="A27" s="35"/>
      <c r="B27" s="1432"/>
      <c r="C27" s="14"/>
      <c r="D27" s="376" t="s">
        <v>160</v>
      </c>
      <c r="E27" s="611"/>
      <c r="F27" s="456"/>
      <c r="G27" s="434">
        <f t="shared" si="1"/>
        <v>0</v>
      </c>
      <c r="H27" s="434">
        <f t="shared" si="2"/>
        <v>0</v>
      </c>
      <c r="I27" s="434">
        <f t="shared" si="3"/>
        <v>0</v>
      </c>
      <c r="J27" s="434">
        <f t="shared" si="4"/>
        <v>0</v>
      </c>
      <c r="K27" s="434">
        <f t="shared" si="5"/>
        <v>0</v>
      </c>
      <c r="L27" s="457"/>
      <c r="M27" s="35"/>
      <c r="N27" s="672"/>
      <c r="O27" s="672"/>
      <c r="P27" s="672"/>
      <c r="Q27" s="672"/>
      <c r="R27" s="672"/>
      <c r="S27" s="672"/>
      <c r="T27" s="35"/>
      <c r="U27" s="35"/>
      <c r="V27" s="35"/>
    </row>
    <row r="28" spans="1:22" ht="12.75" customHeight="1" x14ac:dyDescent="0.15">
      <c r="A28" s="35"/>
      <c r="B28" s="1432"/>
      <c r="C28" s="14"/>
      <c r="D28" s="376" t="s">
        <v>159</v>
      </c>
      <c r="E28" s="611"/>
      <c r="F28" s="456"/>
      <c r="G28" s="434">
        <f t="shared" ref="G28:H29" si="6">F28*(1+$K$10)</f>
        <v>0</v>
      </c>
      <c r="H28" s="434">
        <f t="shared" si="6"/>
        <v>0</v>
      </c>
      <c r="I28" s="434">
        <f t="shared" ref="I28:I32" si="7">H28*(1+$K$10)</f>
        <v>0</v>
      </c>
      <c r="J28" s="434">
        <f t="shared" ref="J28:J32" si="8">I28*(1+$K$10)</f>
        <v>0</v>
      </c>
      <c r="K28" s="434">
        <f t="shared" ref="K28:K32" si="9">J28*(1+$K$10)</f>
        <v>0</v>
      </c>
      <c r="L28" s="457"/>
      <c r="M28" s="35"/>
      <c r="N28" s="672"/>
      <c r="O28" s="672"/>
      <c r="P28" s="672"/>
      <c r="Q28" s="672"/>
      <c r="R28" s="672"/>
      <c r="S28" s="672"/>
      <c r="T28" s="35"/>
      <c r="U28" s="35"/>
      <c r="V28" s="35"/>
    </row>
    <row r="29" spans="1:22" ht="12.75" customHeight="1" x14ac:dyDescent="0.15">
      <c r="A29" s="35"/>
      <c r="B29" s="1432"/>
      <c r="C29" s="14"/>
      <c r="D29" s="376" t="s">
        <v>158</v>
      </c>
      <c r="E29" s="611"/>
      <c r="F29" s="456"/>
      <c r="G29" s="434">
        <f t="shared" si="6"/>
        <v>0</v>
      </c>
      <c r="H29" s="434">
        <f t="shared" si="6"/>
        <v>0</v>
      </c>
      <c r="I29" s="434">
        <f t="shared" si="7"/>
        <v>0</v>
      </c>
      <c r="J29" s="434">
        <f t="shared" si="8"/>
        <v>0</v>
      </c>
      <c r="K29" s="434">
        <f t="shared" si="9"/>
        <v>0</v>
      </c>
      <c r="L29" s="457"/>
      <c r="M29" s="35"/>
      <c r="N29" s="672"/>
      <c r="O29" s="672"/>
      <c r="P29" s="672"/>
      <c r="Q29" s="672"/>
      <c r="R29" s="672"/>
      <c r="S29" s="672"/>
      <c r="T29" s="35"/>
      <c r="U29" s="35"/>
      <c r="V29" s="35"/>
    </row>
    <row r="30" spans="1:22" ht="12.75" customHeight="1" x14ac:dyDescent="0.15">
      <c r="A30" s="35"/>
      <c r="B30" s="1432"/>
      <c r="C30" s="14"/>
      <c r="D30" s="376" t="s">
        <v>157</v>
      </c>
      <c r="E30" s="611"/>
      <c r="F30" s="456"/>
      <c r="G30" s="434">
        <f t="shared" ref="G30:G32" si="10">F30*(1+$K$10)</f>
        <v>0</v>
      </c>
      <c r="H30" s="434">
        <f t="shared" ref="H30:H32" si="11">G30*(1+$K$10)</f>
        <v>0</v>
      </c>
      <c r="I30" s="434">
        <f t="shared" si="7"/>
        <v>0</v>
      </c>
      <c r="J30" s="434">
        <f t="shared" si="8"/>
        <v>0</v>
      </c>
      <c r="K30" s="434">
        <f t="shared" si="9"/>
        <v>0</v>
      </c>
      <c r="L30" s="457"/>
      <c r="M30" s="35"/>
      <c r="N30" s="672"/>
      <c r="O30" s="672"/>
      <c r="P30" s="672"/>
      <c r="Q30" s="672"/>
      <c r="R30" s="672"/>
      <c r="S30" s="672"/>
      <c r="T30" s="35"/>
      <c r="U30" s="35"/>
      <c r="V30" s="35"/>
    </row>
    <row r="31" spans="1:22" ht="12.75" customHeight="1" x14ac:dyDescent="0.15">
      <c r="A31" s="35"/>
      <c r="B31" s="1432"/>
      <c r="C31" s="14"/>
      <c r="D31" s="376" t="s">
        <v>156</v>
      </c>
      <c r="E31" s="611"/>
      <c r="F31" s="456"/>
      <c r="G31" s="434">
        <f t="shared" si="10"/>
        <v>0</v>
      </c>
      <c r="H31" s="434">
        <f t="shared" si="11"/>
        <v>0</v>
      </c>
      <c r="I31" s="434">
        <f t="shared" si="7"/>
        <v>0</v>
      </c>
      <c r="J31" s="434">
        <f t="shared" si="8"/>
        <v>0</v>
      </c>
      <c r="K31" s="434">
        <f t="shared" si="9"/>
        <v>0</v>
      </c>
      <c r="L31" s="457"/>
      <c r="M31" s="35"/>
      <c r="N31" s="672"/>
      <c r="O31" s="672"/>
      <c r="P31" s="672"/>
      <c r="Q31" s="672"/>
      <c r="R31" s="672"/>
      <c r="S31" s="672"/>
      <c r="T31" s="35"/>
      <c r="U31" s="35"/>
      <c r="V31" s="35"/>
    </row>
    <row r="32" spans="1:22" ht="12.75" customHeight="1" x14ac:dyDescent="0.15">
      <c r="A32" s="35"/>
      <c r="B32" s="1432"/>
      <c r="C32" s="14"/>
      <c r="D32" s="376" t="s">
        <v>155</v>
      </c>
      <c r="E32" s="612"/>
      <c r="F32" s="467"/>
      <c r="G32" s="434">
        <f t="shared" si="10"/>
        <v>0</v>
      </c>
      <c r="H32" s="434">
        <f t="shared" si="11"/>
        <v>0</v>
      </c>
      <c r="I32" s="434">
        <f t="shared" si="7"/>
        <v>0</v>
      </c>
      <c r="J32" s="434">
        <f t="shared" si="8"/>
        <v>0</v>
      </c>
      <c r="K32" s="434">
        <f t="shared" si="9"/>
        <v>0</v>
      </c>
      <c r="L32" s="457"/>
      <c r="M32" s="35"/>
      <c r="N32" s="672"/>
      <c r="O32" s="672"/>
      <c r="P32" s="672"/>
      <c r="Q32" s="672"/>
      <c r="R32" s="672"/>
      <c r="S32" s="672"/>
      <c r="T32" s="35"/>
      <c r="U32" s="35"/>
      <c r="V32" s="35"/>
    </row>
    <row r="33" spans="1:22" ht="12.75" customHeight="1" x14ac:dyDescent="0.15">
      <c r="A33" s="35"/>
      <c r="B33" s="1432"/>
      <c r="C33" s="474"/>
      <c r="D33" s="409"/>
      <c r="E33" s="461"/>
      <c r="F33" s="453">
        <f t="shared" ref="F33:K33" si="12">SUM(F21:F32)</f>
        <v>0</v>
      </c>
      <c r="G33" s="453">
        <f t="shared" si="12"/>
        <v>0</v>
      </c>
      <c r="H33" s="453">
        <f t="shared" si="12"/>
        <v>0</v>
      </c>
      <c r="I33" s="453">
        <f t="shared" si="12"/>
        <v>0</v>
      </c>
      <c r="J33" s="453">
        <f t="shared" si="12"/>
        <v>0</v>
      </c>
      <c r="K33" s="453">
        <f t="shared" si="12"/>
        <v>0</v>
      </c>
      <c r="L33" s="457"/>
      <c r="M33" s="35"/>
      <c r="N33" s="672"/>
      <c r="O33" s="672"/>
      <c r="P33" s="672"/>
      <c r="Q33" s="672"/>
      <c r="R33" s="672"/>
      <c r="S33" s="672"/>
      <c r="T33" s="35"/>
      <c r="U33" s="35"/>
      <c r="V33" s="35"/>
    </row>
    <row r="34" spans="1:22" ht="3" customHeight="1" x14ac:dyDescent="0.15">
      <c r="A34" s="35"/>
      <c r="B34" s="1432"/>
      <c r="C34" s="365"/>
      <c r="D34" s="363"/>
      <c r="E34" s="377"/>
      <c r="F34" s="469"/>
      <c r="G34" s="469"/>
      <c r="H34" s="469"/>
      <c r="I34" s="469"/>
      <c r="J34" s="469"/>
      <c r="K34" s="469"/>
      <c r="L34" s="457"/>
      <c r="M34" s="35"/>
      <c r="N34" s="672"/>
      <c r="O34" s="672"/>
      <c r="P34" s="672"/>
      <c r="Q34" s="672"/>
      <c r="R34" s="672"/>
      <c r="S34" s="672"/>
      <c r="T34" s="35"/>
      <c r="U34" s="35"/>
      <c r="V34" s="35"/>
    </row>
    <row r="35" spans="1:22" ht="12.75" customHeight="1" thickBot="1" x14ac:dyDescent="0.2">
      <c r="A35" s="35"/>
      <c r="B35" s="1432"/>
      <c r="C35" s="350" t="s">
        <v>176</v>
      </c>
      <c r="D35" s="72"/>
      <c r="E35" s="893" t="s">
        <v>251</v>
      </c>
      <c r="F35" s="894" t="str">
        <f t="shared" ref="F35:K35" si="13">F20</f>
        <v>1. G-Jahr</v>
      </c>
      <c r="G35" s="895" t="str">
        <f t="shared" si="13"/>
        <v>2. G-Jahr</v>
      </c>
      <c r="H35" s="895" t="str">
        <f t="shared" si="13"/>
        <v>3. G-Jahr</v>
      </c>
      <c r="I35" s="895" t="str">
        <f t="shared" si="13"/>
        <v>4. G-Jahr</v>
      </c>
      <c r="J35" s="895" t="str">
        <f t="shared" si="13"/>
        <v>5. G-Jahr</v>
      </c>
      <c r="K35" s="895" t="str">
        <f t="shared" si="13"/>
        <v>6. G-Jahr</v>
      </c>
      <c r="L35" s="475"/>
      <c r="M35" s="35"/>
      <c r="N35" s="672"/>
      <c r="O35" s="672"/>
      <c r="P35" s="672"/>
      <c r="Q35" s="672"/>
      <c r="R35" s="672"/>
      <c r="S35" s="672"/>
      <c r="T35" s="35"/>
      <c r="U35" s="35"/>
      <c r="V35" s="35"/>
    </row>
    <row r="36" spans="1:22" ht="12.75" customHeight="1" x14ac:dyDescent="0.15">
      <c r="A36" s="35"/>
      <c r="B36" s="1432"/>
      <c r="C36" s="474"/>
      <c r="D36" s="896" t="s">
        <v>166</v>
      </c>
      <c r="E36" s="892"/>
      <c r="F36" s="456"/>
      <c r="G36" s="434">
        <f t="shared" ref="G36:G41" si="14">F36*(1+$K$11)</f>
        <v>0</v>
      </c>
      <c r="H36" s="434">
        <f t="shared" ref="H36:H41" si="15">G36*(1+$K$11)</f>
        <v>0</v>
      </c>
      <c r="I36" s="434">
        <f t="shared" ref="I36:I41" si="16">H36*(1+$K$11)</f>
        <v>0</v>
      </c>
      <c r="J36" s="434">
        <f t="shared" ref="J36:J41" si="17">I36*(1+$K$11)</f>
        <v>0</v>
      </c>
      <c r="K36" s="434">
        <f t="shared" ref="K36:K41" si="18">J36*(1+$K$11)</f>
        <v>0</v>
      </c>
      <c r="L36" s="460"/>
      <c r="M36" s="35"/>
      <c r="N36" s="672"/>
      <c r="O36" s="672"/>
      <c r="P36" s="672"/>
      <c r="Q36" s="672"/>
      <c r="R36" s="672"/>
      <c r="S36" s="672"/>
      <c r="T36" s="35"/>
      <c r="U36" s="35"/>
      <c r="V36" s="35"/>
    </row>
    <row r="37" spans="1:22" ht="12.75" customHeight="1" x14ac:dyDescent="0.15">
      <c r="A37" s="35"/>
      <c r="B37" s="1432"/>
      <c r="C37" s="14"/>
      <c r="D37" s="376" t="s">
        <v>165</v>
      </c>
      <c r="E37" s="611"/>
      <c r="F37" s="456"/>
      <c r="G37" s="434">
        <f t="shared" si="14"/>
        <v>0</v>
      </c>
      <c r="H37" s="434">
        <f t="shared" si="15"/>
        <v>0</v>
      </c>
      <c r="I37" s="434">
        <f t="shared" si="16"/>
        <v>0</v>
      </c>
      <c r="J37" s="434">
        <f t="shared" si="17"/>
        <v>0</v>
      </c>
      <c r="K37" s="434">
        <f t="shared" si="18"/>
        <v>0</v>
      </c>
      <c r="L37" s="457"/>
      <c r="M37" s="35"/>
      <c r="N37" s="672"/>
      <c r="O37" s="672"/>
      <c r="P37" s="672"/>
      <c r="Q37" s="672"/>
      <c r="R37" s="672"/>
      <c r="S37" s="672"/>
      <c r="T37" s="35"/>
      <c r="U37" s="35"/>
      <c r="V37" s="35"/>
    </row>
    <row r="38" spans="1:22" ht="12.75" customHeight="1" x14ac:dyDescent="0.15">
      <c r="A38" s="35"/>
      <c r="B38" s="1432"/>
      <c r="C38" s="14"/>
      <c r="D38" s="376" t="s">
        <v>164</v>
      </c>
      <c r="E38" s="611"/>
      <c r="F38" s="456"/>
      <c r="G38" s="434">
        <f t="shared" si="14"/>
        <v>0</v>
      </c>
      <c r="H38" s="434">
        <f t="shared" si="15"/>
        <v>0</v>
      </c>
      <c r="I38" s="434">
        <f t="shared" si="16"/>
        <v>0</v>
      </c>
      <c r="J38" s="434">
        <f t="shared" si="17"/>
        <v>0</v>
      </c>
      <c r="K38" s="434">
        <f t="shared" si="18"/>
        <v>0</v>
      </c>
      <c r="L38" s="457"/>
      <c r="M38" s="35"/>
      <c r="N38" s="672"/>
      <c r="O38" s="672"/>
      <c r="P38" s="672"/>
      <c r="Q38" s="672"/>
      <c r="R38" s="672"/>
      <c r="S38" s="672"/>
      <c r="T38" s="35"/>
      <c r="U38" s="35"/>
      <c r="V38" s="35"/>
    </row>
    <row r="39" spans="1:22" ht="12.75" customHeight="1" x14ac:dyDescent="0.15">
      <c r="A39" s="35"/>
      <c r="B39" s="1432"/>
      <c r="C39" s="14"/>
      <c r="D39" s="376" t="s">
        <v>163</v>
      </c>
      <c r="E39" s="611"/>
      <c r="F39" s="456"/>
      <c r="G39" s="434">
        <f t="shared" si="14"/>
        <v>0</v>
      </c>
      <c r="H39" s="434">
        <f t="shared" si="15"/>
        <v>0</v>
      </c>
      <c r="I39" s="434">
        <f t="shared" si="16"/>
        <v>0</v>
      </c>
      <c r="J39" s="434">
        <f t="shared" si="17"/>
        <v>0</v>
      </c>
      <c r="K39" s="434">
        <f t="shared" si="18"/>
        <v>0</v>
      </c>
      <c r="L39" s="457"/>
      <c r="M39" s="35"/>
      <c r="N39" s="672"/>
      <c r="O39" s="672"/>
      <c r="P39" s="672"/>
      <c r="Q39" s="672"/>
      <c r="R39" s="672"/>
      <c r="S39" s="672"/>
      <c r="T39" s="35"/>
      <c r="U39" s="35"/>
      <c r="V39" s="35"/>
    </row>
    <row r="40" spans="1:22" ht="12.75" customHeight="1" x14ac:dyDescent="0.15">
      <c r="A40" s="35"/>
      <c r="B40" s="1432"/>
      <c r="C40" s="14"/>
      <c r="D40" s="376" t="s">
        <v>162</v>
      </c>
      <c r="E40" s="611"/>
      <c r="F40" s="456"/>
      <c r="G40" s="434">
        <f t="shared" si="14"/>
        <v>0</v>
      </c>
      <c r="H40" s="434">
        <f t="shared" si="15"/>
        <v>0</v>
      </c>
      <c r="I40" s="434">
        <f t="shared" si="16"/>
        <v>0</v>
      </c>
      <c r="J40" s="434">
        <f t="shared" si="17"/>
        <v>0</v>
      </c>
      <c r="K40" s="434">
        <f t="shared" si="18"/>
        <v>0</v>
      </c>
      <c r="L40" s="457"/>
      <c r="M40" s="35"/>
      <c r="N40" s="672"/>
      <c r="O40" s="672"/>
      <c r="P40" s="672"/>
      <c r="Q40" s="672"/>
      <c r="R40" s="672"/>
      <c r="S40" s="672"/>
      <c r="T40" s="35"/>
      <c r="U40" s="35"/>
      <c r="V40" s="35"/>
    </row>
    <row r="41" spans="1:22" ht="12.75" customHeight="1" x14ac:dyDescent="0.15">
      <c r="A41" s="35"/>
      <c r="B41" s="1432"/>
      <c r="C41" s="14"/>
      <c r="D41" s="376" t="s">
        <v>161</v>
      </c>
      <c r="E41" s="611"/>
      <c r="F41" s="456"/>
      <c r="G41" s="434">
        <f t="shared" si="14"/>
        <v>0</v>
      </c>
      <c r="H41" s="434">
        <f t="shared" si="15"/>
        <v>0</v>
      </c>
      <c r="I41" s="434">
        <f t="shared" si="16"/>
        <v>0</v>
      </c>
      <c r="J41" s="434">
        <f t="shared" si="17"/>
        <v>0</v>
      </c>
      <c r="K41" s="434">
        <f t="shared" si="18"/>
        <v>0</v>
      </c>
      <c r="L41" s="457"/>
      <c r="M41" s="35"/>
      <c r="N41" s="672"/>
      <c r="O41" s="672"/>
      <c r="P41" s="672"/>
      <c r="Q41" s="672"/>
      <c r="R41" s="672"/>
      <c r="S41" s="672"/>
      <c r="T41" s="35"/>
      <c r="U41" s="35"/>
      <c r="V41" s="35"/>
    </row>
    <row r="42" spans="1:22" ht="12.75" customHeight="1" x14ac:dyDescent="0.15">
      <c r="A42" s="35"/>
      <c r="B42" s="1432"/>
      <c r="C42" s="14"/>
      <c r="D42" s="376" t="s">
        <v>160</v>
      </c>
      <c r="E42" s="611"/>
      <c r="F42" s="456"/>
      <c r="G42" s="434">
        <f t="shared" ref="G42:G47" si="19">F42*(1+$K$11)</f>
        <v>0</v>
      </c>
      <c r="H42" s="434">
        <f t="shared" ref="H42:H47" si="20">G42*(1+$K$11)</f>
        <v>0</v>
      </c>
      <c r="I42" s="434">
        <f t="shared" ref="I42:I47" si="21">H42*(1+$K$11)</f>
        <v>0</v>
      </c>
      <c r="J42" s="434">
        <f t="shared" ref="J42:J47" si="22">I42*(1+$K$11)</f>
        <v>0</v>
      </c>
      <c r="K42" s="434">
        <f t="shared" ref="K42:K47" si="23">J42*(1+$K$11)</f>
        <v>0</v>
      </c>
      <c r="L42" s="457"/>
      <c r="M42" s="35"/>
      <c r="N42" s="672"/>
      <c r="O42" s="672"/>
      <c r="P42" s="672"/>
      <c r="Q42" s="672"/>
      <c r="R42" s="672"/>
      <c r="S42" s="672"/>
      <c r="T42" s="35"/>
      <c r="U42" s="35"/>
      <c r="V42" s="35"/>
    </row>
    <row r="43" spans="1:22" ht="12.75" customHeight="1" x14ac:dyDescent="0.15">
      <c r="A43" s="35"/>
      <c r="B43" s="1432"/>
      <c r="C43" s="14"/>
      <c r="D43" s="376" t="s">
        <v>159</v>
      </c>
      <c r="E43" s="611"/>
      <c r="F43" s="456"/>
      <c r="G43" s="434">
        <f t="shared" si="19"/>
        <v>0</v>
      </c>
      <c r="H43" s="434">
        <f t="shared" si="20"/>
        <v>0</v>
      </c>
      <c r="I43" s="434">
        <f t="shared" si="21"/>
        <v>0</v>
      </c>
      <c r="J43" s="434">
        <f t="shared" si="22"/>
        <v>0</v>
      </c>
      <c r="K43" s="434">
        <f t="shared" si="23"/>
        <v>0</v>
      </c>
      <c r="L43" s="457"/>
      <c r="M43" s="35"/>
      <c r="N43" s="672"/>
      <c r="O43" s="672"/>
      <c r="P43" s="672"/>
      <c r="Q43" s="672"/>
      <c r="R43" s="672"/>
      <c r="S43" s="672"/>
      <c r="T43" s="35"/>
      <c r="U43" s="35"/>
      <c r="V43" s="35"/>
    </row>
    <row r="44" spans="1:22" ht="12.75" customHeight="1" x14ac:dyDescent="0.15">
      <c r="A44" s="35"/>
      <c r="B44" s="1432"/>
      <c r="C44" s="14"/>
      <c r="D44" s="376" t="s">
        <v>158</v>
      </c>
      <c r="E44" s="611"/>
      <c r="F44" s="456"/>
      <c r="G44" s="434">
        <f t="shared" si="19"/>
        <v>0</v>
      </c>
      <c r="H44" s="434">
        <f t="shared" si="20"/>
        <v>0</v>
      </c>
      <c r="I44" s="434">
        <f t="shared" si="21"/>
        <v>0</v>
      </c>
      <c r="J44" s="434">
        <f t="shared" si="22"/>
        <v>0</v>
      </c>
      <c r="K44" s="434">
        <f t="shared" si="23"/>
        <v>0</v>
      </c>
      <c r="L44" s="457"/>
      <c r="M44" s="35"/>
      <c r="N44" s="672"/>
      <c r="O44" s="672"/>
      <c r="P44" s="672"/>
      <c r="Q44" s="672"/>
      <c r="R44" s="672"/>
      <c r="S44" s="672"/>
      <c r="T44" s="35"/>
      <c r="U44" s="35"/>
      <c r="V44" s="35"/>
    </row>
    <row r="45" spans="1:22" ht="12.75" customHeight="1" x14ac:dyDescent="0.15">
      <c r="A45" s="35"/>
      <c r="B45" s="1432"/>
      <c r="C45" s="14"/>
      <c r="D45" s="376" t="s">
        <v>157</v>
      </c>
      <c r="E45" s="611"/>
      <c r="F45" s="456"/>
      <c r="G45" s="434">
        <f t="shared" si="19"/>
        <v>0</v>
      </c>
      <c r="H45" s="434">
        <f t="shared" si="20"/>
        <v>0</v>
      </c>
      <c r="I45" s="434">
        <f t="shared" si="21"/>
        <v>0</v>
      </c>
      <c r="J45" s="434">
        <f t="shared" si="22"/>
        <v>0</v>
      </c>
      <c r="K45" s="434">
        <f t="shared" si="23"/>
        <v>0</v>
      </c>
      <c r="L45" s="457"/>
      <c r="M45" s="35"/>
      <c r="N45" s="672"/>
      <c r="O45" s="672"/>
      <c r="P45" s="672"/>
      <c r="Q45" s="672"/>
      <c r="R45" s="672"/>
      <c r="S45" s="672"/>
      <c r="T45" s="35"/>
      <c r="U45" s="35"/>
      <c r="V45" s="35"/>
    </row>
    <row r="46" spans="1:22" ht="12.75" customHeight="1" x14ac:dyDescent="0.15">
      <c r="A46" s="35"/>
      <c r="B46" s="1432"/>
      <c r="C46" s="14"/>
      <c r="D46" s="376" t="s">
        <v>156</v>
      </c>
      <c r="E46" s="611"/>
      <c r="F46" s="456"/>
      <c r="G46" s="434">
        <f t="shared" si="19"/>
        <v>0</v>
      </c>
      <c r="H46" s="434">
        <f t="shared" si="20"/>
        <v>0</v>
      </c>
      <c r="I46" s="434">
        <f t="shared" si="21"/>
        <v>0</v>
      </c>
      <c r="J46" s="434">
        <f t="shared" si="22"/>
        <v>0</v>
      </c>
      <c r="K46" s="434">
        <f t="shared" si="23"/>
        <v>0</v>
      </c>
      <c r="L46" s="457"/>
      <c r="M46" s="35"/>
      <c r="N46" s="672"/>
      <c r="O46" s="672"/>
      <c r="P46" s="672"/>
      <c r="Q46" s="672"/>
      <c r="R46" s="672"/>
      <c r="S46" s="672"/>
      <c r="T46" s="35"/>
      <c r="U46" s="35"/>
      <c r="V46" s="35"/>
    </row>
    <row r="47" spans="1:22" ht="12.75" customHeight="1" x14ac:dyDescent="0.15">
      <c r="A47" s="35"/>
      <c r="B47" s="1432"/>
      <c r="C47" s="14"/>
      <c r="D47" s="376" t="s">
        <v>155</v>
      </c>
      <c r="E47" s="612"/>
      <c r="F47" s="467"/>
      <c r="G47" s="434">
        <f t="shared" si="19"/>
        <v>0</v>
      </c>
      <c r="H47" s="434">
        <f t="shared" si="20"/>
        <v>0</v>
      </c>
      <c r="I47" s="434">
        <f t="shared" si="21"/>
        <v>0</v>
      </c>
      <c r="J47" s="434">
        <f t="shared" si="22"/>
        <v>0</v>
      </c>
      <c r="K47" s="434">
        <f t="shared" si="23"/>
        <v>0</v>
      </c>
      <c r="L47" s="457"/>
      <c r="M47" s="35"/>
      <c r="N47" s="672"/>
      <c r="O47" s="672"/>
      <c r="P47" s="672"/>
      <c r="Q47" s="672"/>
      <c r="R47" s="672"/>
      <c r="S47" s="672"/>
      <c r="T47" s="35"/>
      <c r="U47" s="35"/>
      <c r="V47" s="35"/>
    </row>
    <row r="48" spans="1:22" ht="12.75" customHeight="1" x14ac:dyDescent="0.15">
      <c r="A48" s="35"/>
      <c r="B48" s="1432"/>
      <c r="C48" s="14"/>
      <c r="D48" s="409"/>
      <c r="E48" s="461"/>
      <c r="F48" s="453">
        <f t="shared" ref="F48:K48" si="24">SUM(F36:F47)</f>
        <v>0</v>
      </c>
      <c r="G48" s="453">
        <f t="shared" si="24"/>
        <v>0</v>
      </c>
      <c r="H48" s="453">
        <f t="shared" si="24"/>
        <v>0</v>
      </c>
      <c r="I48" s="453">
        <f t="shared" si="24"/>
        <v>0</v>
      </c>
      <c r="J48" s="453">
        <f t="shared" si="24"/>
        <v>0</v>
      </c>
      <c r="K48" s="453">
        <f t="shared" si="24"/>
        <v>0</v>
      </c>
      <c r="L48" s="457"/>
      <c r="M48" s="35"/>
      <c r="N48" s="672"/>
      <c r="O48" s="672"/>
      <c r="P48" s="672"/>
      <c r="Q48" s="672"/>
      <c r="R48" s="672"/>
      <c r="S48" s="672"/>
      <c r="T48" s="35"/>
      <c r="U48" s="35"/>
      <c r="V48" s="35"/>
    </row>
    <row r="49" spans="1:22" ht="12.75" customHeight="1" x14ac:dyDescent="0.15">
      <c r="A49" s="35"/>
      <c r="B49" s="1432"/>
      <c r="C49" s="618"/>
      <c r="D49" s="615"/>
      <c r="E49" s="616" t="s">
        <v>250</v>
      </c>
      <c r="F49" s="617" t="str">
        <f t="shared" ref="F49:K49" si="25">IF(F33&lt;&gt;0,F48/F33,"---")</f>
        <v>---</v>
      </c>
      <c r="G49" s="617" t="str">
        <f t="shared" si="25"/>
        <v>---</v>
      </c>
      <c r="H49" s="617" t="str">
        <f t="shared" si="25"/>
        <v>---</v>
      </c>
      <c r="I49" s="617" t="str">
        <f t="shared" si="25"/>
        <v>---</v>
      </c>
      <c r="J49" s="617" t="str">
        <f t="shared" si="25"/>
        <v>---</v>
      </c>
      <c r="K49" s="617" t="str">
        <f t="shared" si="25"/>
        <v>---</v>
      </c>
      <c r="L49" s="457"/>
      <c r="M49" s="35"/>
      <c r="N49" s="672"/>
      <c r="O49" s="672"/>
      <c r="P49" s="672"/>
      <c r="Q49" s="672"/>
      <c r="R49" s="672"/>
      <c r="S49" s="672"/>
      <c r="T49" s="35"/>
      <c r="U49" s="35"/>
      <c r="V49" s="35"/>
    </row>
    <row r="50" spans="1:22" ht="3" customHeight="1" thickBot="1" x14ac:dyDescent="0.2">
      <c r="A50" s="35"/>
      <c r="B50" s="1432"/>
      <c r="C50" s="365"/>
      <c r="D50" s="363"/>
      <c r="E50" s="377"/>
      <c r="F50" s="469"/>
      <c r="G50" s="20"/>
      <c r="H50" s="20"/>
      <c r="I50" s="20"/>
      <c r="J50" s="20"/>
      <c r="K50" s="20"/>
      <c r="L50" s="457"/>
      <c r="M50" s="35"/>
      <c r="N50" s="672"/>
      <c r="O50" s="672"/>
      <c r="P50" s="672"/>
      <c r="Q50" s="672"/>
      <c r="R50" s="672"/>
      <c r="S50" s="672"/>
      <c r="T50" s="35"/>
      <c r="U50" s="35"/>
      <c r="V50" s="35"/>
    </row>
    <row r="51" spans="1:22" ht="13.5" hidden="1" customHeight="1" thickBot="1" x14ac:dyDescent="0.2">
      <c r="A51" s="35"/>
      <c r="B51" s="1432"/>
      <c r="C51" s="365"/>
      <c r="D51" s="363"/>
      <c r="E51" s="363"/>
      <c r="F51" s="459"/>
      <c r="G51" s="364"/>
      <c r="H51" s="364"/>
      <c r="I51" s="364"/>
      <c r="J51" s="364"/>
      <c r="K51" s="364"/>
      <c r="L51" s="465"/>
      <c r="M51" s="35"/>
      <c r="N51" s="672"/>
      <c r="O51" s="672"/>
      <c r="P51" s="672"/>
      <c r="Q51" s="672"/>
      <c r="R51" s="672"/>
      <c r="S51" s="672"/>
      <c r="T51" s="35"/>
      <c r="U51" s="35"/>
      <c r="V51" s="35"/>
    </row>
    <row r="52" spans="1:22" ht="13.5" customHeight="1" thickBot="1" x14ac:dyDescent="0.2">
      <c r="A52" s="35"/>
      <c r="B52" s="1432"/>
      <c r="C52" s="779" t="s">
        <v>331</v>
      </c>
      <c r="D52" s="777"/>
      <c r="E52" s="909"/>
      <c r="F52" s="901">
        <f t="shared" ref="F52:K52" si="26">F33-F48</f>
        <v>0</v>
      </c>
      <c r="G52" s="902">
        <f t="shared" si="26"/>
        <v>0</v>
      </c>
      <c r="H52" s="902">
        <f t="shared" si="26"/>
        <v>0</v>
      </c>
      <c r="I52" s="902">
        <f t="shared" si="26"/>
        <v>0</v>
      </c>
      <c r="J52" s="902">
        <f t="shared" si="26"/>
        <v>0</v>
      </c>
      <c r="K52" s="903">
        <f t="shared" si="26"/>
        <v>0</v>
      </c>
      <c r="L52" s="910"/>
      <c r="M52" s="35"/>
      <c r="N52" s="672"/>
      <c r="O52" s="672"/>
      <c r="P52" s="672"/>
      <c r="Q52" s="672"/>
      <c r="R52" s="672"/>
      <c r="S52" s="672"/>
      <c r="T52" s="35"/>
      <c r="U52" s="35"/>
      <c r="V52" s="35"/>
    </row>
    <row r="53" spans="1:22" ht="12.75" customHeight="1" thickBot="1" x14ac:dyDescent="0.2">
      <c r="A53" s="35"/>
      <c r="B53" s="1432"/>
      <c r="C53" s="403"/>
      <c r="D53" s="770"/>
      <c r="E53" s="399" t="s">
        <v>249</v>
      </c>
      <c r="F53" s="786" t="str">
        <f t="shared" ref="F53:K53" si="27">IF(F33&lt;&gt;0,F52/F33,"---")</f>
        <v>---</v>
      </c>
      <c r="G53" s="786" t="str">
        <f t="shared" si="27"/>
        <v>---</v>
      </c>
      <c r="H53" s="786" t="str">
        <f t="shared" si="27"/>
        <v>---</v>
      </c>
      <c r="I53" s="786" t="str">
        <f t="shared" si="27"/>
        <v>---</v>
      </c>
      <c r="J53" s="786" t="str">
        <f t="shared" si="27"/>
        <v>---</v>
      </c>
      <c r="K53" s="786" t="str">
        <f t="shared" si="27"/>
        <v>---</v>
      </c>
      <c r="L53" s="473"/>
      <c r="M53" s="35"/>
      <c r="N53" s="672"/>
      <c r="O53" s="672"/>
      <c r="P53" s="672"/>
      <c r="Q53" s="672"/>
      <c r="R53" s="672"/>
      <c r="S53" s="672"/>
      <c r="T53" s="35"/>
      <c r="U53" s="35"/>
      <c r="V53" s="35"/>
    </row>
    <row r="54" spans="1:22" ht="12.75" hidden="1" customHeight="1" x14ac:dyDescent="0.15">
      <c r="A54" s="35"/>
      <c r="B54" s="1432"/>
      <c r="C54" s="373"/>
      <c r="D54" s="464"/>
      <c r="E54" s="472"/>
      <c r="F54" s="471"/>
      <c r="G54" s="470"/>
      <c r="H54" s="470"/>
      <c r="I54" s="470"/>
      <c r="J54" s="470"/>
      <c r="K54" s="470"/>
      <c r="L54" s="460"/>
      <c r="M54" s="35"/>
      <c r="N54" s="672"/>
      <c r="O54" s="672"/>
      <c r="P54" s="672"/>
      <c r="Q54" s="672"/>
      <c r="R54" s="672"/>
      <c r="S54" s="672"/>
      <c r="T54" s="35"/>
      <c r="U54" s="35"/>
      <c r="V54" s="35"/>
    </row>
    <row r="55" spans="1:22" ht="3" customHeight="1" x14ac:dyDescent="0.15">
      <c r="A55" s="35"/>
      <c r="B55" s="1432"/>
      <c r="C55" s="365"/>
      <c r="D55" s="363"/>
      <c r="E55" s="377"/>
      <c r="F55" s="459"/>
      <c r="G55" s="469"/>
      <c r="H55" s="469"/>
      <c r="I55" s="469"/>
      <c r="J55" s="469"/>
      <c r="K55" s="469"/>
      <c r="L55" s="457"/>
      <c r="M55" s="35"/>
      <c r="N55" s="672"/>
      <c r="O55" s="672"/>
      <c r="P55" s="672"/>
      <c r="Q55" s="672"/>
      <c r="R55" s="672"/>
      <c r="S55" s="672"/>
      <c r="T55" s="35"/>
      <c r="U55" s="35"/>
      <c r="V55" s="35"/>
    </row>
    <row r="56" spans="1:22" ht="12.75" customHeight="1" x14ac:dyDescent="0.15">
      <c r="A56" s="35"/>
      <c r="B56" s="1432"/>
      <c r="C56" s="355" t="s">
        <v>174</v>
      </c>
      <c r="D56" s="20"/>
      <c r="E56" s="386" t="s">
        <v>248</v>
      </c>
      <c r="F56" s="458" t="str">
        <f>F35</f>
        <v>1. G-Jahr</v>
      </c>
      <c r="G56" s="468" t="s">
        <v>127</v>
      </c>
      <c r="H56" s="468" t="s">
        <v>126</v>
      </c>
      <c r="I56" s="468" t="s">
        <v>125</v>
      </c>
      <c r="J56" s="468" t="s">
        <v>124</v>
      </c>
      <c r="K56" s="468" t="s">
        <v>302</v>
      </c>
      <c r="L56" s="457"/>
      <c r="M56" s="35"/>
      <c r="N56" s="672"/>
      <c r="O56" s="672"/>
      <c r="P56" s="672"/>
      <c r="Q56" s="672"/>
      <c r="R56" s="672"/>
      <c r="S56" s="672"/>
      <c r="T56" s="35"/>
      <c r="U56" s="35"/>
      <c r="V56" s="35"/>
    </row>
    <row r="57" spans="1:22" ht="12.75" customHeight="1" x14ac:dyDescent="0.15">
      <c r="A57" s="35"/>
      <c r="B57" s="1432"/>
      <c r="C57" s="14"/>
      <c r="D57" s="376"/>
      <c r="E57" s="613" t="str">
        <f>'6G'!E20</f>
        <v/>
      </c>
      <c r="F57" s="434">
        <f>'6G'!F20</f>
        <v>0</v>
      </c>
      <c r="G57" s="434">
        <f>'6G'!G20*(1+$K$13)</f>
        <v>0</v>
      </c>
      <c r="H57" s="434">
        <f>'6G'!H20*(POWER(1+$K$13,2))</f>
        <v>0</v>
      </c>
      <c r="I57" s="434">
        <f>'6G'!I20*(POWER(1+$K$13,3))</f>
        <v>0</v>
      </c>
      <c r="J57" s="434">
        <f>'6G'!J20*(POWER(1+$K$13,4))</f>
        <v>0</v>
      </c>
      <c r="K57" s="434">
        <f>'6G'!K20*(POWER(1+$K$13,5))</f>
        <v>0</v>
      </c>
      <c r="L57" s="457"/>
      <c r="M57" s="35"/>
      <c r="N57" s="674"/>
      <c r="O57" s="675"/>
      <c r="P57" s="672"/>
      <c r="Q57" s="672"/>
      <c r="R57" s="672"/>
      <c r="S57" s="672"/>
      <c r="T57" s="35"/>
      <c r="U57" s="35"/>
      <c r="V57" s="35"/>
    </row>
    <row r="58" spans="1:22" ht="12.75" customHeight="1" x14ac:dyDescent="0.15">
      <c r="A58" s="35"/>
      <c r="B58" s="1432"/>
      <c r="C58" s="14"/>
      <c r="D58" s="376"/>
      <c r="E58" s="613" t="str">
        <f>'6G'!E21</f>
        <v/>
      </c>
      <c r="F58" s="434">
        <f>'6G'!F21</f>
        <v>0</v>
      </c>
      <c r="G58" s="434">
        <f>'6G'!G21*(1+$K$13)</f>
        <v>0</v>
      </c>
      <c r="H58" s="434">
        <f>'6G'!H21*(POWER(1+$K$13,2))</f>
        <v>0</v>
      </c>
      <c r="I58" s="434">
        <f>'6G'!I21*(POWER(1+$K$13,3))</f>
        <v>0</v>
      </c>
      <c r="J58" s="434">
        <f>'6G'!J21*(POWER(1+$K$13,4))</f>
        <v>0</v>
      </c>
      <c r="K58" s="434">
        <f>'6G'!K21*(POWER(1+$K$13,5))</f>
        <v>0</v>
      </c>
      <c r="L58" s="457"/>
      <c r="M58" s="35"/>
      <c r="N58" s="674"/>
      <c r="O58" s="672"/>
      <c r="P58" s="672"/>
      <c r="Q58" s="672"/>
      <c r="R58" s="672"/>
      <c r="S58" s="672"/>
      <c r="T58" s="35"/>
      <c r="U58" s="35"/>
      <c r="V58" s="35"/>
    </row>
    <row r="59" spans="1:22" ht="12.75" customHeight="1" x14ac:dyDescent="0.15">
      <c r="A59" s="35"/>
      <c r="B59" s="1432"/>
      <c r="C59" s="14"/>
      <c r="D59" s="376"/>
      <c r="E59" s="613" t="str">
        <f>'6G'!E22</f>
        <v/>
      </c>
      <c r="F59" s="434">
        <f>'6G'!F22</f>
        <v>0</v>
      </c>
      <c r="G59" s="434">
        <f>'6G'!G22*(1+$K$13)</f>
        <v>0</v>
      </c>
      <c r="H59" s="434">
        <f>'6G'!H22*(POWER(1+$K$13,2))</f>
        <v>0</v>
      </c>
      <c r="I59" s="434">
        <f>'6G'!I22*(POWER(1+$K$13,3))</f>
        <v>0</v>
      </c>
      <c r="J59" s="434">
        <f>'6G'!J22*(POWER(1+$K$13,4))</f>
        <v>0</v>
      </c>
      <c r="K59" s="434">
        <f>'6G'!K22*(POWER(1+$K$13,5))</f>
        <v>0</v>
      </c>
      <c r="L59" s="457"/>
      <c r="M59" s="35"/>
      <c r="N59" s="674"/>
      <c r="O59" s="672"/>
      <c r="P59" s="672"/>
      <c r="Q59" s="672"/>
      <c r="R59" s="672"/>
      <c r="S59" s="672"/>
      <c r="T59" s="35"/>
      <c r="U59" s="35"/>
      <c r="V59" s="35"/>
    </row>
    <row r="60" spans="1:22" ht="12.75" customHeight="1" x14ac:dyDescent="0.15">
      <c r="A60" s="35"/>
      <c r="B60" s="1432"/>
      <c r="C60" s="14"/>
      <c r="D60" s="376"/>
      <c r="E60" s="613" t="str">
        <f>'6G'!E23</f>
        <v/>
      </c>
      <c r="F60" s="434">
        <f>'6G'!F23</f>
        <v>0</v>
      </c>
      <c r="G60" s="434">
        <f>'6G'!G23*(1+$K$13)</f>
        <v>0</v>
      </c>
      <c r="H60" s="434">
        <f>'6G'!H23*(POWER(1+$K$13,2))</f>
        <v>0</v>
      </c>
      <c r="I60" s="434">
        <f>'6G'!I23*(POWER(1+$K$13,3))</f>
        <v>0</v>
      </c>
      <c r="J60" s="434">
        <f>'6G'!J23*(POWER(1+$K$13,4))</f>
        <v>0</v>
      </c>
      <c r="K60" s="434">
        <f>'6G'!K23*(POWER(1+$K$13,5))</f>
        <v>0</v>
      </c>
      <c r="L60" s="457"/>
      <c r="M60" s="35"/>
      <c r="N60" s="674"/>
      <c r="O60" s="672"/>
      <c r="P60" s="672"/>
      <c r="Q60" s="672"/>
      <c r="R60" s="672"/>
      <c r="S60" s="672"/>
      <c r="T60" s="35"/>
      <c r="U60" s="35"/>
      <c r="V60" s="35"/>
    </row>
    <row r="61" spans="1:22" ht="12.75" customHeight="1" x14ac:dyDescent="0.15">
      <c r="A61" s="35"/>
      <c r="B61" s="1432"/>
      <c r="C61" s="14"/>
      <c r="D61" s="376"/>
      <c r="E61" s="613" t="str">
        <f>'6G'!E24</f>
        <v/>
      </c>
      <c r="F61" s="434">
        <f>'6G'!F24</f>
        <v>0</v>
      </c>
      <c r="G61" s="434">
        <f>'6G'!G24*(1+$K$13)</f>
        <v>0</v>
      </c>
      <c r="H61" s="434">
        <f>'6G'!H24*(POWER(1+$K$13,2))</f>
        <v>0</v>
      </c>
      <c r="I61" s="434">
        <f>'6G'!I24*(POWER(1+$K$13,3))</f>
        <v>0</v>
      </c>
      <c r="J61" s="434">
        <f>'6G'!J24*(POWER(1+$K$13,4))</f>
        <v>0</v>
      </c>
      <c r="K61" s="434">
        <f>'6G'!K24*(POWER(1+$K$13,5))</f>
        <v>0</v>
      </c>
      <c r="L61" s="457"/>
      <c r="M61" s="35"/>
      <c r="N61" s="672"/>
      <c r="O61" s="672"/>
      <c r="P61" s="672"/>
      <c r="Q61" s="672"/>
      <c r="R61" s="672"/>
      <c r="S61" s="672"/>
      <c r="T61" s="35"/>
      <c r="U61" s="35"/>
      <c r="V61" s="35"/>
    </row>
    <row r="62" spans="1:22" ht="12.75" customHeight="1" x14ac:dyDescent="0.15">
      <c r="A62" s="35"/>
      <c r="B62" s="1432"/>
      <c r="C62" s="14"/>
      <c r="D62" s="376"/>
      <c r="E62" s="613" t="str">
        <f>'6G'!E25</f>
        <v/>
      </c>
      <c r="F62" s="434">
        <f>'6G'!F25</f>
        <v>0</v>
      </c>
      <c r="G62" s="434">
        <f>'6G'!G25*(1+$K$13)</f>
        <v>0</v>
      </c>
      <c r="H62" s="434">
        <f>'6G'!H25*(POWER(1+$K$13,2))</f>
        <v>0</v>
      </c>
      <c r="I62" s="434">
        <f>'6G'!I25*(POWER(1+$K$13,3))</f>
        <v>0</v>
      </c>
      <c r="J62" s="434">
        <f>'6G'!J25*(POWER(1+$K$13,4))</f>
        <v>0</v>
      </c>
      <c r="K62" s="434">
        <f>'6G'!K25*(POWER(1+$K$13,5))</f>
        <v>0</v>
      </c>
      <c r="L62" s="457"/>
      <c r="M62" s="35"/>
      <c r="N62" s="672"/>
      <c r="O62" s="672"/>
      <c r="P62" s="672"/>
      <c r="Q62" s="672"/>
      <c r="R62" s="672"/>
      <c r="S62" s="672"/>
      <c r="T62" s="35"/>
      <c r="U62" s="35"/>
      <c r="V62" s="35"/>
    </row>
    <row r="63" spans="1:22" ht="12.75" customHeight="1" x14ac:dyDescent="0.15">
      <c r="A63" s="35"/>
      <c r="B63" s="1432"/>
      <c r="C63" s="14"/>
      <c r="D63" s="376"/>
      <c r="E63" s="613" t="str">
        <f>'6G'!E26</f>
        <v/>
      </c>
      <c r="F63" s="434">
        <f>'6G'!F26</f>
        <v>0</v>
      </c>
      <c r="G63" s="434">
        <f>'6G'!G26*(1+$K$13)</f>
        <v>0</v>
      </c>
      <c r="H63" s="434">
        <f>'6G'!H26*(POWER(1+$K$13,2))</f>
        <v>0</v>
      </c>
      <c r="I63" s="434">
        <f>'6G'!I26*(POWER(1+$K$13,3))</f>
        <v>0</v>
      </c>
      <c r="J63" s="434">
        <f>'6G'!J26*(POWER(1+$K$13,4))</f>
        <v>0</v>
      </c>
      <c r="K63" s="434">
        <f>'6G'!K26*(POWER(1+$K$13,5))</f>
        <v>0</v>
      </c>
      <c r="L63" s="457"/>
      <c r="M63" s="35"/>
      <c r="N63" s="672"/>
      <c r="O63" s="672"/>
      <c r="P63" s="672"/>
      <c r="Q63" s="672"/>
      <c r="R63" s="672"/>
      <c r="S63" s="672"/>
      <c r="T63" s="35"/>
      <c r="U63" s="35"/>
      <c r="V63" s="35"/>
    </row>
    <row r="64" spans="1:22" ht="12.75" customHeight="1" x14ac:dyDescent="0.15">
      <c r="A64" s="35"/>
      <c r="B64" s="1432"/>
      <c r="C64" s="14"/>
      <c r="D64" s="376"/>
      <c r="E64" s="613" t="str">
        <f>'6G'!E27</f>
        <v/>
      </c>
      <c r="F64" s="434">
        <f>'6G'!F27</f>
        <v>0</v>
      </c>
      <c r="G64" s="434">
        <f>'6G'!G27*(1+$K$13)</f>
        <v>0</v>
      </c>
      <c r="H64" s="434">
        <f>'6G'!H27*(POWER(1+$K$13,2))</f>
        <v>0</v>
      </c>
      <c r="I64" s="434">
        <f>'6G'!I27*(POWER(1+$K$13,3))</f>
        <v>0</v>
      </c>
      <c r="J64" s="434">
        <f>'6G'!J27*(POWER(1+$K$13,4))</f>
        <v>0</v>
      </c>
      <c r="K64" s="434">
        <f>'6G'!K27*(POWER(1+$K$13,5))</f>
        <v>0</v>
      </c>
      <c r="L64" s="457"/>
      <c r="M64" s="35"/>
      <c r="N64" s="672"/>
      <c r="O64" s="672"/>
      <c r="P64" s="672"/>
      <c r="Q64" s="672"/>
      <c r="R64" s="672"/>
      <c r="S64" s="672"/>
      <c r="T64" s="35"/>
      <c r="U64" s="35"/>
      <c r="V64" s="35"/>
    </row>
    <row r="65" spans="1:22" ht="12.75" customHeight="1" x14ac:dyDescent="0.15">
      <c r="A65" s="35"/>
      <c r="B65" s="1432"/>
      <c r="C65" s="14"/>
      <c r="D65" s="376"/>
      <c r="E65" s="613" t="str">
        <f>'6G'!E28</f>
        <v/>
      </c>
      <c r="F65" s="434">
        <f>'6G'!F28</f>
        <v>0</v>
      </c>
      <c r="G65" s="434">
        <f>'6G'!G28*(1+$K$13)</f>
        <v>0</v>
      </c>
      <c r="H65" s="434">
        <f>'6G'!H28*(POWER(1+$K$13,2))</f>
        <v>0</v>
      </c>
      <c r="I65" s="434">
        <f>'6G'!I28*(POWER(1+$K$13,3))</f>
        <v>0</v>
      </c>
      <c r="J65" s="434">
        <f>'6G'!J28*(POWER(1+$K$13,4))</f>
        <v>0</v>
      </c>
      <c r="K65" s="434">
        <f>'6G'!K28*(POWER(1+$K$13,5))</f>
        <v>0</v>
      </c>
      <c r="L65" s="457"/>
      <c r="M65" s="35"/>
      <c r="N65" s="672"/>
      <c r="O65" s="672"/>
      <c r="P65" s="672"/>
      <c r="Q65" s="672"/>
      <c r="R65" s="672"/>
      <c r="S65" s="672"/>
      <c r="T65" s="35"/>
      <c r="U65" s="35"/>
      <c r="V65" s="35"/>
    </row>
    <row r="66" spans="1:22" ht="12.75" customHeight="1" x14ac:dyDescent="0.15">
      <c r="A66" s="35"/>
      <c r="B66" s="1432"/>
      <c r="C66" s="14"/>
      <c r="D66" s="376"/>
      <c r="E66" s="613" t="str">
        <f>'6G'!E29</f>
        <v/>
      </c>
      <c r="F66" s="434">
        <f>'6G'!F29</f>
        <v>0</v>
      </c>
      <c r="G66" s="434">
        <f>'6G'!G29*(1+$K$13)</f>
        <v>0</v>
      </c>
      <c r="H66" s="434">
        <f>'6G'!H29*(POWER(1+$K$13,2))</f>
        <v>0</v>
      </c>
      <c r="I66" s="434">
        <f>'6G'!I29*(POWER(1+$K$13,3))</f>
        <v>0</v>
      </c>
      <c r="J66" s="434">
        <f>'6G'!J29*(POWER(1+$K$13,4))</f>
        <v>0</v>
      </c>
      <c r="K66" s="434">
        <f>'6G'!K29*(POWER(1+$K$13,5))</f>
        <v>0</v>
      </c>
      <c r="L66" s="457"/>
      <c r="M66" s="35"/>
      <c r="N66" s="672"/>
      <c r="O66" s="672"/>
      <c r="P66" s="672"/>
      <c r="Q66" s="672"/>
      <c r="R66" s="672"/>
      <c r="S66" s="672"/>
      <c r="T66" s="35"/>
      <c r="U66" s="35"/>
      <c r="V66" s="35"/>
    </row>
    <row r="67" spans="1:22" ht="12.75" customHeight="1" x14ac:dyDescent="0.15">
      <c r="A67" s="35"/>
      <c r="B67" s="1432"/>
      <c r="C67" s="14"/>
      <c r="D67" s="376"/>
      <c r="E67" s="619" t="str">
        <f>'6G'!E30</f>
        <v/>
      </c>
      <c r="F67" s="434">
        <f>'6G'!F30</f>
        <v>0</v>
      </c>
      <c r="G67" s="434">
        <f>'6G'!G30*(1+$K$13)</f>
        <v>0</v>
      </c>
      <c r="H67" s="434">
        <f>'6G'!H30*(POWER(1+$K$13,2))</f>
        <v>0</v>
      </c>
      <c r="I67" s="434">
        <f>'6G'!I30*(POWER(1+$K$13,3))</f>
        <v>0</v>
      </c>
      <c r="J67" s="434">
        <f>'6G'!J30*(POWER(1+$K$13,4))</f>
        <v>0</v>
      </c>
      <c r="K67" s="434">
        <f>'6G'!K30*(POWER(1+$K$13,5))</f>
        <v>0</v>
      </c>
      <c r="L67" s="457"/>
      <c r="M67" s="35"/>
      <c r="N67" s="672"/>
      <c r="O67" s="672"/>
      <c r="P67" s="672"/>
      <c r="Q67" s="672"/>
      <c r="R67" s="672"/>
      <c r="S67" s="672"/>
      <c r="T67" s="35"/>
      <c r="U67" s="35"/>
      <c r="V67" s="35"/>
    </row>
    <row r="68" spans="1:22" ht="12.75" customHeight="1" x14ac:dyDescent="0.15">
      <c r="A68" s="35"/>
      <c r="B68" s="1432"/>
      <c r="C68" s="14"/>
      <c r="D68" s="376"/>
      <c r="E68" s="613" t="str">
        <f>'6G'!E31</f>
        <v>Geringfügig Beschäftigte</v>
      </c>
      <c r="F68" s="434">
        <f>'6G'!F31</f>
        <v>0</v>
      </c>
      <c r="G68" s="434">
        <f>'6G'!G31*(1+$K$13)</f>
        <v>0</v>
      </c>
      <c r="H68" s="434">
        <f>'6G'!H31*(POWER(1+$K$13,2))</f>
        <v>0</v>
      </c>
      <c r="I68" s="434">
        <f>'6G'!I31*(POWER(1+$K$13,3))</f>
        <v>0</v>
      </c>
      <c r="J68" s="434">
        <f>'6G'!J31*(POWER(1+$K$13,4))</f>
        <v>0</v>
      </c>
      <c r="K68" s="434">
        <f>'6G'!K31*(POWER(1+$K$13,5))</f>
        <v>0</v>
      </c>
      <c r="L68" s="457"/>
      <c r="M68" s="35"/>
      <c r="N68" s="672"/>
      <c r="O68" s="672"/>
      <c r="P68" s="672"/>
      <c r="Q68" s="672"/>
      <c r="R68" s="672"/>
      <c r="S68" s="672"/>
      <c r="T68" s="35"/>
      <c r="U68" s="35"/>
      <c r="V68" s="35"/>
    </row>
    <row r="69" spans="1:22" ht="12.75" customHeight="1" thickBot="1" x14ac:dyDescent="0.2">
      <c r="A69" s="35"/>
      <c r="B69" s="1432"/>
      <c r="C69" s="454"/>
      <c r="D69" s="375"/>
      <c r="E69" s="363"/>
      <c r="F69" s="906">
        <f t="shared" ref="F69:K69" si="28">SUM(F57:F68)</f>
        <v>0</v>
      </c>
      <c r="G69" s="907">
        <f t="shared" si="28"/>
        <v>0</v>
      </c>
      <c r="H69" s="907">
        <f t="shared" si="28"/>
        <v>0</v>
      </c>
      <c r="I69" s="907">
        <f t="shared" si="28"/>
        <v>0</v>
      </c>
      <c r="J69" s="907">
        <f t="shared" si="28"/>
        <v>0</v>
      </c>
      <c r="K69" s="908">
        <f t="shared" si="28"/>
        <v>0</v>
      </c>
      <c r="L69" s="789"/>
      <c r="M69" s="35"/>
      <c r="N69" s="672"/>
      <c r="O69" s="672"/>
      <c r="P69" s="672"/>
      <c r="Q69" s="672"/>
      <c r="R69" s="672"/>
      <c r="S69" s="672"/>
      <c r="T69" s="35"/>
      <c r="U69" s="35"/>
      <c r="V69" s="35"/>
    </row>
    <row r="70" spans="1:22" ht="12.75" customHeight="1" thickBot="1" x14ac:dyDescent="0.2">
      <c r="A70" s="35"/>
      <c r="B70" s="1432"/>
      <c r="C70" s="751" t="s">
        <v>247</v>
      </c>
      <c r="D70" s="776"/>
      <c r="E70" s="776"/>
      <c r="F70" s="911" t="e">
        <f t="shared" ref="F70:K70" si="29">F69/F33</f>
        <v>#DIV/0!</v>
      </c>
      <c r="G70" s="785" t="e">
        <f t="shared" si="29"/>
        <v>#DIV/0!</v>
      </c>
      <c r="H70" s="785" t="e">
        <f t="shared" si="29"/>
        <v>#DIV/0!</v>
      </c>
      <c r="I70" s="785" t="e">
        <f t="shared" si="29"/>
        <v>#DIV/0!</v>
      </c>
      <c r="J70" s="785" t="e">
        <f t="shared" si="29"/>
        <v>#DIV/0!</v>
      </c>
      <c r="K70" s="785" t="e">
        <f t="shared" si="29"/>
        <v>#DIV/0!</v>
      </c>
      <c r="L70" s="457"/>
      <c r="M70" s="35"/>
      <c r="N70" s="672"/>
      <c r="O70" s="672"/>
      <c r="P70" s="672"/>
      <c r="Q70" s="672"/>
      <c r="R70" s="672"/>
      <c r="S70" s="672"/>
      <c r="T70" s="35"/>
      <c r="U70" s="35"/>
      <c r="V70" s="35"/>
    </row>
    <row r="71" spans="1:22" ht="12.75" customHeight="1" thickBot="1" x14ac:dyDescent="0.2">
      <c r="A71" s="35"/>
      <c r="B71" s="1432"/>
      <c r="C71" s="350" t="s">
        <v>173</v>
      </c>
      <c r="D71" s="72"/>
      <c r="E71" s="893" t="s">
        <v>246</v>
      </c>
      <c r="F71" s="894" t="str">
        <f t="shared" ref="F71:K71" si="30">F56</f>
        <v>1. G-Jahr</v>
      </c>
      <c r="G71" s="895" t="str">
        <f t="shared" si="30"/>
        <v>2. G-Jahr</v>
      </c>
      <c r="H71" s="895" t="str">
        <f t="shared" si="30"/>
        <v>3. G-Jahr</v>
      </c>
      <c r="I71" s="895" t="str">
        <f t="shared" si="30"/>
        <v>4. G-Jahr</v>
      </c>
      <c r="J71" s="895" t="str">
        <f t="shared" si="30"/>
        <v>5. G-Jahr</v>
      </c>
      <c r="K71" s="895" t="str">
        <f t="shared" si="30"/>
        <v>6. G-Jahr</v>
      </c>
      <c r="L71" s="475"/>
      <c r="M71" s="35"/>
      <c r="N71" s="672"/>
      <c r="O71" s="672"/>
      <c r="P71" s="672"/>
      <c r="Q71" s="672"/>
      <c r="R71" s="672"/>
      <c r="S71" s="672"/>
      <c r="T71" s="35"/>
      <c r="U71" s="35"/>
      <c r="V71" s="35"/>
    </row>
    <row r="72" spans="1:22" ht="12.75" customHeight="1" x14ac:dyDescent="0.15">
      <c r="A72" s="35"/>
      <c r="B72" s="1432"/>
      <c r="C72" s="474"/>
      <c r="D72" s="896" t="s">
        <v>166</v>
      </c>
      <c r="E72" s="933"/>
      <c r="F72" s="935"/>
      <c r="G72" s="434">
        <f t="shared" ref="G72" si="31">F72*(1+$K$12)</f>
        <v>0</v>
      </c>
      <c r="H72" s="434">
        <f t="shared" ref="H72" si="32">G72*(1+$K$12)</f>
        <v>0</v>
      </c>
      <c r="I72" s="434">
        <f t="shared" ref="I72:K78" si="33">H72*(1+$K$12)</f>
        <v>0</v>
      </c>
      <c r="J72" s="434">
        <f t="shared" si="33"/>
        <v>0</v>
      </c>
      <c r="K72" s="434">
        <f t="shared" si="33"/>
        <v>0</v>
      </c>
      <c r="L72" s="460"/>
      <c r="M72" s="35"/>
      <c r="N72" s="672"/>
      <c r="O72" s="672"/>
      <c r="P72" s="672"/>
      <c r="Q72" s="672"/>
      <c r="R72" s="672"/>
      <c r="S72" s="672"/>
      <c r="T72" s="35"/>
      <c r="U72" s="35"/>
      <c r="V72" s="35"/>
    </row>
    <row r="73" spans="1:22" ht="12.75" customHeight="1" x14ac:dyDescent="0.15">
      <c r="A73" s="35"/>
      <c r="B73" s="1432"/>
      <c r="C73" s="14"/>
      <c r="D73" s="376" t="s">
        <v>165</v>
      </c>
      <c r="E73" s="934"/>
      <c r="F73" s="936"/>
      <c r="G73" s="434">
        <f t="shared" ref="G73:H78" si="34">F73*(1+$K$12)</f>
        <v>0</v>
      </c>
      <c r="H73" s="434">
        <f t="shared" si="34"/>
        <v>0</v>
      </c>
      <c r="I73" s="434">
        <f t="shared" si="33"/>
        <v>0</v>
      </c>
      <c r="J73" s="434">
        <f t="shared" si="33"/>
        <v>0</v>
      </c>
      <c r="K73" s="434">
        <f t="shared" si="33"/>
        <v>0</v>
      </c>
      <c r="L73" s="457"/>
      <c r="M73" s="35"/>
      <c r="N73" s="672"/>
      <c r="O73" s="672"/>
      <c r="P73" s="672"/>
      <c r="Q73" s="672"/>
      <c r="R73" s="672"/>
      <c r="S73" s="672"/>
      <c r="T73" s="35"/>
      <c r="U73" s="35"/>
      <c r="V73" s="35"/>
    </row>
    <row r="74" spans="1:22" ht="12.75" customHeight="1" x14ac:dyDescent="0.15">
      <c r="A74" s="35"/>
      <c r="B74" s="1432"/>
      <c r="C74" s="14"/>
      <c r="D74" s="376" t="s">
        <v>164</v>
      </c>
      <c r="E74" s="934"/>
      <c r="F74" s="936"/>
      <c r="G74" s="434">
        <f t="shared" si="34"/>
        <v>0</v>
      </c>
      <c r="H74" s="434">
        <f t="shared" si="34"/>
        <v>0</v>
      </c>
      <c r="I74" s="434">
        <f t="shared" si="33"/>
        <v>0</v>
      </c>
      <c r="J74" s="434">
        <f t="shared" si="33"/>
        <v>0</v>
      </c>
      <c r="K74" s="434">
        <f t="shared" si="33"/>
        <v>0</v>
      </c>
      <c r="L74" s="457"/>
      <c r="M74" s="35"/>
      <c r="N74" s="672"/>
      <c r="O74" s="672"/>
      <c r="P74" s="672"/>
      <c r="Q74" s="672"/>
      <c r="R74" s="672"/>
      <c r="S74" s="672"/>
      <c r="T74" s="35"/>
      <c r="U74" s="35"/>
      <c r="V74" s="35"/>
    </row>
    <row r="75" spans="1:22" ht="12.75" customHeight="1" x14ac:dyDescent="0.15">
      <c r="A75" s="35"/>
      <c r="B75" s="1432"/>
      <c r="C75" s="14"/>
      <c r="D75" s="376" t="s">
        <v>163</v>
      </c>
      <c r="E75" s="934"/>
      <c r="F75" s="936"/>
      <c r="G75" s="434">
        <f t="shared" si="34"/>
        <v>0</v>
      </c>
      <c r="H75" s="434">
        <f t="shared" si="34"/>
        <v>0</v>
      </c>
      <c r="I75" s="434">
        <f t="shared" si="33"/>
        <v>0</v>
      </c>
      <c r="J75" s="434">
        <f t="shared" si="33"/>
        <v>0</v>
      </c>
      <c r="K75" s="434">
        <f t="shared" si="33"/>
        <v>0</v>
      </c>
      <c r="L75" s="457"/>
      <c r="M75" s="35"/>
      <c r="N75" s="672"/>
      <c r="O75" s="672"/>
      <c r="P75" s="672"/>
      <c r="Q75" s="672"/>
      <c r="R75" s="672"/>
      <c r="S75" s="672"/>
      <c r="T75" s="35"/>
      <c r="U75" s="35"/>
      <c r="V75" s="35"/>
    </row>
    <row r="76" spans="1:22" ht="12.75" customHeight="1" x14ac:dyDescent="0.15">
      <c r="A76" s="35"/>
      <c r="B76" s="1432"/>
      <c r="C76" s="14"/>
      <c r="D76" s="376" t="s">
        <v>162</v>
      </c>
      <c r="E76" s="934"/>
      <c r="F76" s="936"/>
      <c r="G76" s="434">
        <f t="shared" si="34"/>
        <v>0</v>
      </c>
      <c r="H76" s="434">
        <f t="shared" si="34"/>
        <v>0</v>
      </c>
      <c r="I76" s="434">
        <f t="shared" si="33"/>
        <v>0</v>
      </c>
      <c r="J76" s="434">
        <f t="shared" si="33"/>
        <v>0</v>
      </c>
      <c r="K76" s="434">
        <f t="shared" si="33"/>
        <v>0</v>
      </c>
      <c r="L76" s="457"/>
      <c r="M76" s="35"/>
      <c r="N76" s="672"/>
      <c r="O76" s="672"/>
      <c r="P76" s="672"/>
      <c r="Q76" s="672"/>
      <c r="R76" s="672"/>
      <c r="S76" s="672"/>
      <c r="T76" s="35"/>
      <c r="U76" s="35"/>
      <c r="V76" s="35"/>
    </row>
    <row r="77" spans="1:22" ht="12.75" customHeight="1" x14ac:dyDescent="0.15">
      <c r="A77" s="35"/>
      <c r="B77" s="1432"/>
      <c r="C77" s="14"/>
      <c r="D77" s="376" t="s">
        <v>161</v>
      </c>
      <c r="E77" s="934"/>
      <c r="F77" s="936"/>
      <c r="G77" s="434">
        <f t="shared" si="34"/>
        <v>0</v>
      </c>
      <c r="H77" s="434">
        <f t="shared" si="34"/>
        <v>0</v>
      </c>
      <c r="I77" s="434">
        <f t="shared" si="33"/>
        <v>0</v>
      </c>
      <c r="J77" s="434">
        <f t="shared" si="33"/>
        <v>0</v>
      </c>
      <c r="K77" s="434">
        <f t="shared" si="33"/>
        <v>0</v>
      </c>
      <c r="L77" s="457"/>
      <c r="M77" s="35"/>
      <c r="N77" s="672"/>
      <c r="O77" s="672"/>
      <c r="P77" s="672"/>
      <c r="Q77" s="672"/>
      <c r="R77" s="672"/>
      <c r="S77" s="672"/>
      <c r="T77" s="35"/>
      <c r="U77" s="35"/>
      <c r="V77" s="35"/>
    </row>
    <row r="78" spans="1:22" ht="12.75" customHeight="1" x14ac:dyDescent="0.15">
      <c r="A78" s="35"/>
      <c r="B78" s="1432"/>
      <c r="C78" s="14"/>
      <c r="D78" s="376" t="s">
        <v>160</v>
      </c>
      <c r="E78" s="934"/>
      <c r="F78" s="936"/>
      <c r="G78" s="434">
        <f t="shared" si="34"/>
        <v>0</v>
      </c>
      <c r="H78" s="434">
        <f t="shared" si="34"/>
        <v>0</v>
      </c>
      <c r="I78" s="434">
        <f t="shared" si="33"/>
        <v>0</v>
      </c>
      <c r="J78" s="434">
        <f t="shared" si="33"/>
        <v>0</v>
      </c>
      <c r="K78" s="434">
        <f t="shared" si="33"/>
        <v>0</v>
      </c>
      <c r="L78" s="457"/>
      <c r="M78" s="35"/>
      <c r="N78" s="672"/>
      <c r="O78" s="672"/>
      <c r="P78" s="672"/>
      <c r="Q78" s="672"/>
      <c r="R78" s="672"/>
      <c r="S78" s="672"/>
      <c r="T78" s="35"/>
      <c r="U78" s="35"/>
      <c r="V78" s="35"/>
    </row>
    <row r="79" spans="1:22" ht="12.75" customHeight="1" x14ac:dyDescent="0.15">
      <c r="A79" s="35"/>
      <c r="B79" s="1432"/>
      <c r="C79" s="14"/>
      <c r="D79" s="376" t="s">
        <v>159</v>
      </c>
      <c r="E79" s="934"/>
      <c r="F79" s="936"/>
      <c r="G79" s="434">
        <f t="shared" ref="G79:G90" si="35">F79*(1+$K$12)</f>
        <v>0</v>
      </c>
      <c r="H79" s="434">
        <f t="shared" ref="H79:H90" si="36">G79*(1+$K$12)</f>
        <v>0</v>
      </c>
      <c r="I79" s="434">
        <f t="shared" ref="I79:I90" si="37">H79*(1+$K$12)</f>
        <v>0</v>
      </c>
      <c r="J79" s="434">
        <f t="shared" ref="J79:J90" si="38">I79*(1+$K$12)</f>
        <v>0</v>
      </c>
      <c r="K79" s="434">
        <f t="shared" ref="K79:K90" si="39">J79*(1+$K$12)</f>
        <v>0</v>
      </c>
      <c r="L79" s="457"/>
      <c r="M79" s="35"/>
      <c r="N79" s="672"/>
      <c r="O79" s="672"/>
      <c r="P79" s="672"/>
      <c r="Q79" s="672"/>
      <c r="R79" s="672"/>
      <c r="S79" s="672"/>
      <c r="T79" s="35"/>
      <c r="U79" s="35"/>
      <c r="V79" s="35"/>
    </row>
    <row r="80" spans="1:22" ht="12.75" customHeight="1" x14ac:dyDescent="0.15">
      <c r="A80" s="35"/>
      <c r="B80" s="1432"/>
      <c r="C80" s="14"/>
      <c r="D80" s="376" t="s">
        <v>158</v>
      </c>
      <c r="E80" s="934"/>
      <c r="F80" s="936"/>
      <c r="G80" s="434">
        <f t="shared" si="35"/>
        <v>0</v>
      </c>
      <c r="H80" s="434">
        <f t="shared" si="36"/>
        <v>0</v>
      </c>
      <c r="I80" s="434">
        <f t="shared" si="37"/>
        <v>0</v>
      </c>
      <c r="J80" s="434">
        <f t="shared" si="38"/>
        <v>0</v>
      </c>
      <c r="K80" s="434">
        <f t="shared" si="39"/>
        <v>0</v>
      </c>
      <c r="L80" s="457"/>
      <c r="M80" s="35"/>
      <c r="N80" s="672"/>
      <c r="O80" s="672"/>
      <c r="P80" s="672"/>
      <c r="Q80" s="672"/>
      <c r="R80" s="672"/>
      <c r="S80" s="672"/>
      <c r="T80" s="35"/>
      <c r="U80" s="35"/>
      <c r="V80" s="35"/>
    </row>
    <row r="81" spans="1:22" ht="12.75" customHeight="1" x14ac:dyDescent="0.15">
      <c r="A81" s="35"/>
      <c r="B81" s="1432"/>
      <c r="C81" s="14"/>
      <c r="D81" s="376" t="s">
        <v>157</v>
      </c>
      <c r="E81" s="934"/>
      <c r="F81" s="936"/>
      <c r="G81" s="434">
        <f t="shared" si="35"/>
        <v>0</v>
      </c>
      <c r="H81" s="434">
        <f t="shared" si="36"/>
        <v>0</v>
      </c>
      <c r="I81" s="434">
        <f t="shared" si="37"/>
        <v>0</v>
      </c>
      <c r="J81" s="434">
        <f t="shared" si="38"/>
        <v>0</v>
      </c>
      <c r="K81" s="434">
        <f t="shared" si="39"/>
        <v>0</v>
      </c>
      <c r="L81" s="457"/>
      <c r="M81" s="35"/>
      <c r="N81" s="672"/>
      <c r="O81" s="672"/>
      <c r="P81" s="672"/>
      <c r="Q81" s="672"/>
      <c r="R81" s="672"/>
      <c r="S81" s="672"/>
      <c r="T81" s="35"/>
      <c r="U81" s="35"/>
      <c r="V81" s="35"/>
    </row>
    <row r="82" spans="1:22" ht="12.75" customHeight="1" x14ac:dyDescent="0.15">
      <c r="A82" s="35"/>
      <c r="B82" s="1432"/>
      <c r="C82" s="14"/>
      <c r="D82" s="376" t="s">
        <v>156</v>
      </c>
      <c r="E82" s="934"/>
      <c r="F82" s="936"/>
      <c r="G82" s="434">
        <f t="shared" si="35"/>
        <v>0</v>
      </c>
      <c r="H82" s="434">
        <f t="shared" si="36"/>
        <v>0</v>
      </c>
      <c r="I82" s="434">
        <f t="shared" si="37"/>
        <v>0</v>
      </c>
      <c r="J82" s="434">
        <f t="shared" si="38"/>
        <v>0</v>
      </c>
      <c r="K82" s="434">
        <f t="shared" si="39"/>
        <v>0</v>
      </c>
      <c r="L82" s="457"/>
      <c r="M82" s="35"/>
      <c r="N82" s="672"/>
      <c r="O82" s="672"/>
      <c r="P82" s="672"/>
      <c r="Q82" s="672"/>
      <c r="R82" s="672"/>
      <c r="S82" s="672"/>
      <c r="T82" s="35"/>
      <c r="U82" s="35"/>
      <c r="V82" s="35"/>
    </row>
    <row r="83" spans="1:22" ht="12.75" customHeight="1" x14ac:dyDescent="0.15">
      <c r="A83" s="35"/>
      <c r="B83" s="1432"/>
      <c r="C83" s="14"/>
      <c r="D83" s="376" t="s">
        <v>155</v>
      </c>
      <c r="E83" s="934"/>
      <c r="F83" s="936"/>
      <c r="G83" s="434">
        <f t="shared" si="35"/>
        <v>0</v>
      </c>
      <c r="H83" s="434">
        <f t="shared" si="36"/>
        <v>0</v>
      </c>
      <c r="I83" s="434">
        <f t="shared" si="37"/>
        <v>0</v>
      </c>
      <c r="J83" s="434">
        <f t="shared" si="38"/>
        <v>0</v>
      </c>
      <c r="K83" s="434">
        <f t="shared" si="39"/>
        <v>0</v>
      </c>
      <c r="L83" s="457"/>
      <c r="M83" s="35"/>
      <c r="N83" s="672"/>
      <c r="O83" s="672"/>
      <c r="P83" s="672"/>
      <c r="Q83" s="672"/>
      <c r="R83" s="672"/>
      <c r="S83" s="672"/>
      <c r="T83" s="35"/>
      <c r="U83" s="35"/>
      <c r="V83" s="35"/>
    </row>
    <row r="84" spans="1:22" ht="12.75" customHeight="1" x14ac:dyDescent="0.15">
      <c r="A84" s="35"/>
      <c r="B84" s="1432"/>
      <c r="C84" s="14"/>
      <c r="D84" s="376" t="s">
        <v>245</v>
      </c>
      <c r="E84" s="934"/>
      <c r="F84" s="936"/>
      <c r="G84" s="434">
        <f t="shared" si="35"/>
        <v>0</v>
      </c>
      <c r="H84" s="434">
        <f t="shared" si="36"/>
        <v>0</v>
      </c>
      <c r="I84" s="434">
        <f t="shared" si="37"/>
        <v>0</v>
      </c>
      <c r="J84" s="434">
        <f t="shared" si="38"/>
        <v>0</v>
      </c>
      <c r="K84" s="434">
        <f t="shared" si="39"/>
        <v>0</v>
      </c>
      <c r="L84" s="457"/>
      <c r="M84" s="35"/>
      <c r="N84" s="672"/>
      <c r="O84" s="672"/>
      <c r="P84" s="672"/>
      <c r="Q84" s="672"/>
      <c r="R84" s="672"/>
      <c r="S84" s="672"/>
      <c r="T84" s="35"/>
      <c r="U84" s="35"/>
      <c r="V84" s="35"/>
    </row>
    <row r="85" spans="1:22" ht="12.75" customHeight="1" x14ac:dyDescent="0.15">
      <c r="A85" s="35"/>
      <c r="B85" s="1432"/>
      <c r="C85" s="14"/>
      <c r="D85" s="376" t="s">
        <v>244</v>
      </c>
      <c r="E85" s="934"/>
      <c r="F85" s="936"/>
      <c r="G85" s="434">
        <f t="shared" si="35"/>
        <v>0</v>
      </c>
      <c r="H85" s="434">
        <f t="shared" si="36"/>
        <v>0</v>
      </c>
      <c r="I85" s="434">
        <f t="shared" si="37"/>
        <v>0</v>
      </c>
      <c r="J85" s="434">
        <f t="shared" si="38"/>
        <v>0</v>
      </c>
      <c r="K85" s="434">
        <f t="shared" si="39"/>
        <v>0</v>
      </c>
      <c r="L85" s="457"/>
      <c r="M85" s="35"/>
      <c r="N85" s="672"/>
      <c r="O85" s="672"/>
      <c r="P85" s="672"/>
      <c r="Q85" s="672"/>
      <c r="R85" s="672"/>
      <c r="S85" s="672"/>
      <c r="T85" s="35"/>
      <c r="U85" s="35"/>
      <c r="V85" s="35"/>
    </row>
    <row r="86" spans="1:22" ht="12.75" customHeight="1" x14ac:dyDescent="0.15">
      <c r="A86" s="35"/>
      <c r="B86" s="1432"/>
      <c r="C86" s="14"/>
      <c r="D86" s="376" t="s">
        <v>243</v>
      </c>
      <c r="E86" s="934"/>
      <c r="F86" s="936"/>
      <c r="G86" s="434">
        <f t="shared" si="35"/>
        <v>0</v>
      </c>
      <c r="H86" s="434">
        <f t="shared" si="36"/>
        <v>0</v>
      </c>
      <c r="I86" s="434">
        <f t="shared" si="37"/>
        <v>0</v>
      </c>
      <c r="J86" s="434">
        <f t="shared" si="38"/>
        <v>0</v>
      </c>
      <c r="K86" s="434">
        <f t="shared" si="39"/>
        <v>0</v>
      </c>
      <c r="L86" s="457"/>
      <c r="M86" s="35"/>
      <c r="N86" s="672"/>
      <c r="O86" s="672"/>
      <c r="P86" s="672"/>
      <c r="Q86" s="672"/>
      <c r="R86" s="672"/>
      <c r="S86" s="672"/>
      <c r="T86" s="35"/>
      <c r="U86" s="35"/>
      <c r="V86" s="35"/>
    </row>
    <row r="87" spans="1:22" ht="12.75" customHeight="1" x14ac:dyDescent="0.15">
      <c r="A87" s="35"/>
      <c r="B87" s="1432"/>
      <c r="C87" s="14"/>
      <c r="D87" s="376" t="s">
        <v>242</v>
      </c>
      <c r="E87" s="934"/>
      <c r="F87" s="936"/>
      <c r="G87" s="434">
        <f t="shared" si="35"/>
        <v>0</v>
      </c>
      <c r="H87" s="434">
        <f t="shared" si="36"/>
        <v>0</v>
      </c>
      <c r="I87" s="434">
        <f t="shared" si="37"/>
        <v>0</v>
      </c>
      <c r="J87" s="434">
        <f t="shared" si="38"/>
        <v>0</v>
      </c>
      <c r="K87" s="434">
        <f t="shared" si="39"/>
        <v>0</v>
      </c>
      <c r="L87" s="457"/>
      <c r="M87" s="35"/>
      <c r="N87" s="672"/>
      <c r="O87" s="672"/>
      <c r="P87" s="672"/>
      <c r="Q87" s="672"/>
      <c r="R87" s="672"/>
      <c r="S87" s="672"/>
      <c r="T87" s="35"/>
      <c r="U87" s="35"/>
      <c r="V87" s="35"/>
    </row>
    <row r="88" spans="1:22" ht="12.75" customHeight="1" x14ac:dyDescent="0.15">
      <c r="A88" s="35"/>
      <c r="B88" s="1432"/>
      <c r="C88" s="14"/>
      <c r="D88" s="376" t="s">
        <v>194</v>
      </c>
      <c r="E88" s="934"/>
      <c r="F88" s="936"/>
      <c r="G88" s="434">
        <f t="shared" si="35"/>
        <v>0</v>
      </c>
      <c r="H88" s="434">
        <f t="shared" si="36"/>
        <v>0</v>
      </c>
      <c r="I88" s="434">
        <f t="shared" si="37"/>
        <v>0</v>
      </c>
      <c r="J88" s="434">
        <f t="shared" si="38"/>
        <v>0</v>
      </c>
      <c r="K88" s="434">
        <f t="shared" si="39"/>
        <v>0</v>
      </c>
      <c r="L88" s="457"/>
      <c r="M88" s="35"/>
      <c r="N88" s="672"/>
      <c r="O88" s="672"/>
      <c r="P88" s="672"/>
      <c r="Q88" s="672"/>
      <c r="R88" s="672"/>
      <c r="S88" s="672"/>
      <c r="T88" s="35"/>
      <c r="U88" s="35"/>
      <c r="V88" s="35"/>
    </row>
    <row r="89" spans="1:22" ht="12.75" customHeight="1" x14ac:dyDescent="0.15">
      <c r="A89" s="35"/>
      <c r="B89" s="1432"/>
      <c r="C89" s="14"/>
      <c r="D89" s="376" t="s">
        <v>241</v>
      </c>
      <c r="E89" s="934"/>
      <c r="F89" s="936"/>
      <c r="G89" s="434">
        <f t="shared" si="35"/>
        <v>0</v>
      </c>
      <c r="H89" s="434">
        <f t="shared" si="36"/>
        <v>0</v>
      </c>
      <c r="I89" s="434">
        <f t="shared" si="37"/>
        <v>0</v>
      </c>
      <c r="J89" s="434">
        <f t="shared" si="38"/>
        <v>0</v>
      </c>
      <c r="K89" s="434">
        <f t="shared" si="39"/>
        <v>0</v>
      </c>
      <c r="L89" s="457"/>
      <c r="M89" s="35"/>
      <c r="N89" s="672"/>
      <c r="O89" s="672"/>
      <c r="P89" s="672"/>
      <c r="Q89" s="672"/>
      <c r="R89" s="672"/>
      <c r="S89" s="672"/>
      <c r="T89" s="35"/>
      <c r="U89" s="35"/>
      <c r="V89" s="35"/>
    </row>
    <row r="90" spans="1:22" ht="12.75" customHeight="1" x14ac:dyDescent="0.15">
      <c r="A90" s="35"/>
      <c r="B90" s="1432"/>
      <c r="C90" s="14"/>
      <c r="D90" s="376" t="s">
        <v>240</v>
      </c>
      <c r="E90" s="934"/>
      <c r="F90" s="936"/>
      <c r="G90" s="434">
        <f t="shared" si="35"/>
        <v>0</v>
      </c>
      <c r="H90" s="434">
        <f t="shared" si="36"/>
        <v>0</v>
      </c>
      <c r="I90" s="434">
        <f t="shared" si="37"/>
        <v>0</v>
      </c>
      <c r="J90" s="434">
        <f t="shared" si="38"/>
        <v>0</v>
      </c>
      <c r="K90" s="434">
        <f t="shared" si="39"/>
        <v>0</v>
      </c>
      <c r="L90" s="457"/>
      <c r="M90" s="35"/>
      <c r="N90" s="672"/>
      <c r="O90" s="672"/>
      <c r="P90" s="672"/>
      <c r="Q90" s="672"/>
      <c r="R90" s="672"/>
      <c r="S90" s="672"/>
      <c r="T90" s="35"/>
      <c r="U90" s="35"/>
      <c r="V90" s="35"/>
    </row>
    <row r="91" spans="1:22" ht="12.75" customHeight="1" x14ac:dyDescent="0.15">
      <c r="A91" s="35"/>
      <c r="B91" s="1432"/>
      <c r="C91" s="14"/>
      <c r="D91" s="376" t="s">
        <v>238</v>
      </c>
      <c r="E91" s="1020" t="s">
        <v>239</v>
      </c>
      <c r="F91" s="1021">
        <f>'9'!I94</f>
        <v>0</v>
      </c>
      <c r="G91" s="1022">
        <f>$F$91</f>
        <v>0</v>
      </c>
      <c r="H91" s="1022">
        <f>$F$91</f>
        <v>0</v>
      </c>
      <c r="I91" s="1022">
        <f>$F$91</f>
        <v>0</v>
      </c>
      <c r="J91" s="1022">
        <f>$F$91</f>
        <v>0</v>
      </c>
      <c r="K91" s="1022">
        <f>$F$91</f>
        <v>0</v>
      </c>
      <c r="L91" s="457"/>
      <c r="M91" s="35"/>
      <c r="N91" s="672"/>
      <c r="O91" s="672"/>
      <c r="P91" s="672"/>
      <c r="Q91" s="672"/>
      <c r="R91" s="672"/>
      <c r="S91" s="672"/>
      <c r="T91" s="35"/>
      <c r="U91" s="35"/>
      <c r="V91" s="35"/>
    </row>
    <row r="92" spans="1:22" ht="13.5" customHeight="1" thickBot="1" x14ac:dyDescent="0.2">
      <c r="A92" s="35"/>
      <c r="B92" s="1432"/>
      <c r="C92" s="73"/>
      <c r="D92" s="890"/>
      <c r="E92" s="891"/>
      <c r="F92" s="900">
        <f t="shared" ref="F92:K92" si="40">SUM(F72:F91)</f>
        <v>0</v>
      </c>
      <c r="G92" s="784">
        <f t="shared" si="40"/>
        <v>0</v>
      </c>
      <c r="H92" s="784">
        <f t="shared" si="40"/>
        <v>0</v>
      </c>
      <c r="I92" s="784">
        <f t="shared" si="40"/>
        <v>0</v>
      </c>
      <c r="J92" s="784">
        <f t="shared" si="40"/>
        <v>0</v>
      </c>
      <c r="K92" s="784">
        <f t="shared" si="40"/>
        <v>0</v>
      </c>
      <c r="L92" s="465"/>
      <c r="M92" s="35"/>
      <c r="N92" s="672"/>
      <c r="O92" s="672"/>
      <c r="P92" s="672"/>
      <c r="Q92" s="672"/>
      <c r="R92" s="672"/>
      <c r="S92" s="672"/>
      <c r="T92" s="35"/>
      <c r="U92" s="35"/>
      <c r="V92" s="35"/>
    </row>
    <row r="93" spans="1:22" ht="13.5" customHeight="1" thickBot="1" x14ac:dyDescent="0.2">
      <c r="A93" s="35"/>
      <c r="B93" s="1432"/>
      <c r="C93" s="865" t="s">
        <v>237</v>
      </c>
      <c r="D93" s="778"/>
      <c r="E93" s="703"/>
      <c r="F93" s="901">
        <f t="shared" ref="F93:K93" si="41">F52-F69-F92</f>
        <v>0</v>
      </c>
      <c r="G93" s="902">
        <f t="shared" si="41"/>
        <v>0</v>
      </c>
      <c r="H93" s="902">
        <f t="shared" si="41"/>
        <v>0</v>
      </c>
      <c r="I93" s="902">
        <f t="shared" si="41"/>
        <v>0</v>
      </c>
      <c r="J93" s="902">
        <f t="shared" si="41"/>
        <v>0</v>
      </c>
      <c r="K93" s="903">
        <f t="shared" si="41"/>
        <v>0</v>
      </c>
      <c r="L93" s="789"/>
      <c r="M93" s="35"/>
      <c r="N93" s="672"/>
      <c r="O93" s="672"/>
      <c r="P93" s="672"/>
      <c r="Q93" s="672"/>
      <c r="R93" s="672"/>
      <c r="S93" s="672"/>
      <c r="T93" s="35"/>
      <c r="U93" s="35"/>
      <c r="V93" s="35"/>
    </row>
    <row r="94" spans="1:22" ht="12.75" customHeight="1" x14ac:dyDescent="0.15">
      <c r="A94" s="35"/>
      <c r="B94" s="1432"/>
      <c r="C94" s="771"/>
      <c r="D94" s="772"/>
      <c r="E94" s="773" t="s">
        <v>236</v>
      </c>
      <c r="F94" s="785" t="e">
        <f t="shared" ref="F94:K94" si="42">F92/F33</f>
        <v>#DIV/0!</v>
      </c>
      <c r="G94" s="785" t="e">
        <f t="shared" si="42"/>
        <v>#DIV/0!</v>
      </c>
      <c r="H94" s="785" t="e">
        <f t="shared" si="42"/>
        <v>#DIV/0!</v>
      </c>
      <c r="I94" s="785" t="e">
        <f t="shared" si="42"/>
        <v>#DIV/0!</v>
      </c>
      <c r="J94" s="785" t="e">
        <f t="shared" si="42"/>
        <v>#DIV/0!</v>
      </c>
      <c r="K94" s="785" t="e">
        <f t="shared" si="42"/>
        <v>#DIV/0!</v>
      </c>
      <c r="L94" s="457"/>
      <c r="M94" s="35"/>
      <c r="N94" s="672"/>
      <c r="O94" s="672"/>
      <c r="P94" s="672"/>
      <c r="Q94" s="672"/>
      <c r="R94" s="672"/>
      <c r="S94" s="672"/>
      <c r="T94" s="35"/>
      <c r="U94" s="35"/>
      <c r="V94" s="35"/>
    </row>
    <row r="95" spans="1:22" ht="3" customHeight="1" x14ac:dyDescent="0.15">
      <c r="A95" s="35"/>
      <c r="B95" s="1432"/>
      <c r="C95" s="365"/>
      <c r="D95" s="363"/>
      <c r="E95" s="377"/>
      <c r="F95" s="459"/>
      <c r="G95" s="20"/>
      <c r="H95" s="20"/>
      <c r="I95" s="20"/>
      <c r="J95" s="20"/>
      <c r="K95" s="20"/>
      <c r="L95" s="457"/>
      <c r="M95" s="35"/>
      <c r="N95" s="672"/>
      <c r="O95" s="672"/>
      <c r="P95" s="672"/>
      <c r="Q95" s="672"/>
      <c r="R95" s="672"/>
      <c r="S95" s="672"/>
      <c r="T95" s="35"/>
      <c r="U95" s="35"/>
      <c r="V95" s="35"/>
    </row>
    <row r="96" spans="1:22" ht="12.75" customHeight="1" thickBot="1" x14ac:dyDescent="0.2">
      <c r="A96" s="35"/>
      <c r="B96" s="1432"/>
      <c r="C96" s="350">
        <v>5</v>
      </c>
      <c r="D96" s="72"/>
      <c r="E96" s="893" t="s">
        <v>235</v>
      </c>
      <c r="F96" s="894" t="str">
        <f t="shared" ref="F96:K96" si="43">F71</f>
        <v>1. G-Jahr</v>
      </c>
      <c r="G96" s="894" t="str">
        <f t="shared" si="43"/>
        <v>2. G-Jahr</v>
      </c>
      <c r="H96" s="894" t="str">
        <f t="shared" si="43"/>
        <v>3. G-Jahr</v>
      </c>
      <c r="I96" s="894" t="str">
        <f t="shared" si="43"/>
        <v>4. G-Jahr</v>
      </c>
      <c r="J96" s="894" t="str">
        <f t="shared" si="43"/>
        <v>5. G-Jahr</v>
      </c>
      <c r="K96" s="894" t="str">
        <f t="shared" si="43"/>
        <v>6. G-Jahr</v>
      </c>
      <c r="L96" s="475"/>
      <c r="M96" s="35"/>
      <c r="N96" s="672"/>
      <c r="O96" s="672"/>
      <c r="P96" s="672"/>
      <c r="Q96" s="672"/>
      <c r="R96" s="672"/>
      <c r="S96" s="672"/>
      <c r="T96" s="35"/>
      <c r="U96" s="35"/>
      <c r="V96" s="35"/>
    </row>
    <row r="97" spans="1:22" ht="12.75" customHeight="1" x14ac:dyDescent="0.15">
      <c r="A97" s="35"/>
      <c r="B97" s="1432"/>
      <c r="C97" s="474"/>
      <c r="D97" s="897" t="s">
        <v>178</v>
      </c>
      <c r="E97" s="898" t="str">
        <f>'8G'!F30</f>
        <v xml:space="preserve">Investitionsgüter (&gt; 1000 Euro) </v>
      </c>
      <c r="F97" s="438">
        <f>'8G'!G17</f>
        <v>0</v>
      </c>
      <c r="G97" s="438">
        <f>'8G'!H17</f>
        <v>0</v>
      </c>
      <c r="H97" s="438">
        <f>'8G'!I17</f>
        <v>0</v>
      </c>
      <c r="I97" s="438">
        <f>'8G'!J17</f>
        <v>0</v>
      </c>
      <c r="J97" s="438">
        <f>'8G'!K17</f>
        <v>0</v>
      </c>
      <c r="K97" s="438">
        <f>'8G'!L17</f>
        <v>0</v>
      </c>
      <c r="L97" s="460"/>
      <c r="M97" s="35"/>
      <c r="N97" s="672"/>
      <c r="O97" s="672"/>
      <c r="P97" s="672"/>
      <c r="Q97" s="672"/>
      <c r="R97" s="672"/>
      <c r="S97" s="672"/>
      <c r="T97" s="35"/>
      <c r="U97" s="35"/>
      <c r="V97" s="35"/>
    </row>
    <row r="98" spans="1:22" ht="12.75" customHeight="1" x14ac:dyDescent="0.15">
      <c r="A98" s="35"/>
      <c r="B98" s="1432"/>
      <c r="C98" s="14"/>
      <c r="D98" s="93" t="s">
        <v>176</v>
      </c>
      <c r="E98" s="614" t="str">
        <f>'8G'!F31</f>
        <v>Grundstücke</v>
      </c>
      <c r="F98" s="434">
        <f>'8G'!G18</f>
        <v>0</v>
      </c>
      <c r="G98" s="434">
        <f>'8G'!H18</f>
        <v>0</v>
      </c>
      <c r="H98" s="434">
        <f>'8G'!I18</f>
        <v>0</v>
      </c>
      <c r="I98" s="434">
        <f>'8G'!J18</f>
        <v>0</v>
      </c>
      <c r="J98" s="434">
        <f>'8G'!K18</f>
        <v>0</v>
      </c>
      <c r="K98" s="434">
        <f>'8G'!L18</f>
        <v>0</v>
      </c>
      <c r="L98" s="457"/>
      <c r="M98" s="35"/>
      <c r="N98" s="672"/>
      <c r="O98" s="672"/>
      <c r="P98" s="672"/>
      <c r="Q98" s="672"/>
      <c r="R98" s="672"/>
      <c r="S98" s="672"/>
      <c r="T98" s="35"/>
      <c r="U98" s="35"/>
      <c r="V98" s="35"/>
    </row>
    <row r="99" spans="1:22" ht="12.75" customHeight="1" x14ac:dyDescent="0.15">
      <c r="A99" s="35"/>
      <c r="B99" s="1432"/>
      <c r="C99" s="14"/>
      <c r="D99" s="93" t="s">
        <v>174</v>
      </c>
      <c r="E99" s="614" t="str">
        <f>'8G'!F32</f>
        <v>Gebäude, Mietereinbauten (&gt; 1000 Euro)</v>
      </c>
      <c r="F99" s="434">
        <f>'8G'!G19</f>
        <v>0</v>
      </c>
      <c r="G99" s="434">
        <f>'8G'!H19</f>
        <v>0</v>
      </c>
      <c r="H99" s="434">
        <f>'8G'!I19</f>
        <v>0</v>
      </c>
      <c r="I99" s="434">
        <f>'8G'!J19</f>
        <v>0</v>
      </c>
      <c r="J99" s="434">
        <f>'8G'!K19</f>
        <v>0</v>
      </c>
      <c r="K99" s="434">
        <f>'8G'!L19</f>
        <v>0</v>
      </c>
      <c r="L99" s="457"/>
      <c r="M99" s="35"/>
      <c r="N99" s="672"/>
      <c r="O99" s="672"/>
      <c r="P99" s="672"/>
      <c r="Q99" s="672"/>
      <c r="R99" s="672"/>
      <c r="S99" s="672"/>
      <c r="T99" s="35"/>
      <c r="U99" s="35"/>
      <c r="V99" s="35"/>
    </row>
    <row r="100" spans="1:22" ht="12.75" customHeight="1" x14ac:dyDescent="0.15">
      <c r="A100" s="35"/>
      <c r="B100" s="1432"/>
      <c r="C100" s="14"/>
      <c r="D100" s="93" t="s">
        <v>173</v>
      </c>
      <c r="E100" s="614" t="str">
        <f>'8G'!F33</f>
        <v xml:space="preserve">Pool - Abschreibung ( von 250,01 bis 1.000 Euro) </v>
      </c>
      <c r="F100" s="434">
        <f>'8G'!G20</f>
        <v>0</v>
      </c>
      <c r="G100" s="434">
        <f>'8G'!H20</f>
        <v>0</v>
      </c>
      <c r="H100" s="434">
        <f>'8G'!I20</f>
        <v>0</v>
      </c>
      <c r="I100" s="434">
        <f>'8G'!J20</f>
        <v>0</v>
      </c>
      <c r="J100" s="434">
        <f>'8G'!K20</f>
        <v>0</v>
      </c>
      <c r="K100" s="434">
        <f>'8G'!L20</f>
        <v>0</v>
      </c>
      <c r="L100" s="457"/>
      <c r="M100" s="35"/>
      <c r="N100" s="672"/>
      <c r="O100" s="672"/>
      <c r="P100" s="672"/>
      <c r="Q100" s="672"/>
      <c r="R100" s="672"/>
      <c r="S100" s="672"/>
      <c r="T100" s="35"/>
      <c r="U100" s="35"/>
      <c r="V100" s="35"/>
    </row>
    <row r="101" spans="1:22" ht="12.75" customHeight="1" x14ac:dyDescent="0.15">
      <c r="A101" s="35"/>
      <c r="B101" s="1432"/>
      <c r="C101" s="14"/>
      <c r="D101" s="93" t="s">
        <v>170</v>
      </c>
      <c r="E101" s="614" t="str">
        <f>'8G'!F34</f>
        <v>GWG (&lt; 800,00 Euro) und digitale Wirtschaftsgüter</v>
      </c>
      <c r="F101" s="434">
        <f>'8G'!G21</f>
        <v>0</v>
      </c>
      <c r="G101" s="434">
        <f>'8G'!H21</f>
        <v>0</v>
      </c>
      <c r="H101" s="434">
        <f>'8G'!I21</f>
        <v>0</v>
      </c>
      <c r="I101" s="434">
        <f>'8G'!J21</f>
        <v>0</v>
      </c>
      <c r="J101" s="434">
        <f>'8G'!K21</f>
        <v>0</v>
      </c>
      <c r="K101" s="434">
        <f>'8G'!L21</f>
        <v>0</v>
      </c>
      <c r="L101" s="457"/>
      <c r="M101" s="35"/>
      <c r="N101" s="672"/>
      <c r="O101" s="672"/>
      <c r="P101" s="672"/>
      <c r="Q101" s="672"/>
      <c r="R101" s="672"/>
      <c r="S101" s="672"/>
      <c r="T101" s="35"/>
      <c r="U101" s="35"/>
      <c r="V101" s="35"/>
    </row>
    <row r="102" spans="1:22" ht="12.75" customHeight="1" x14ac:dyDescent="0.15">
      <c r="A102" s="35"/>
      <c r="B102" s="1432"/>
      <c r="C102" s="454"/>
      <c r="D102" s="93" t="s">
        <v>191</v>
      </c>
      <c r="E102" s="611" t="s">
        <v>234</v>
      </c>
      <c r="F102" s="466"/>
      <c r="G102" s="466"/>
      <c r="H102" s="466"/>
      <c r="I102" s="466"/>
      <c r="J102" s="466"/>
      <c r="K102" s="466"/>
      <c r="L102" s="465"/>
      <c r="M102" s="35"/>
      <c r="N102" s="672"/>
      <c r="O102" s="672"/>
      <c r="P102" s="672"/>
      <c r="Q102" s="672"/>
      <c r="R102" s="672"/>
      <c r="S102" s="672"/>
      <c r="T102" s="35"/>
      <c r="U102" s="35"/>
      <c r="V102" s="35"/>
    </row>
    <row r="103" spans="1:22" ht="12.75" customHeight="1" x14ac:dyDescent="0.15">
      <c r="A103" s="35"/>
      <c r="B103" s="1432"/>
      <c r="C103" s="454"/>
      <c r="D103" s="375" t="s">
        <v>210</v>
      </c>
      <c r="E103" s="612"/>
      <c r="F103" s="466"/>
      <c r="G103" s="466"/>
      <c r="H103" s="466"/>
      <c r="I103" s="466"/>
      <c r="J103" s="466"/>
      <c r="K103" s="466"/>
      <c r="L103" s="465"/>
      <c r="M103" s="35"/>
      <c r="N103" s="672"/>
      <c r="O103" s="672"/>
      <c r="P103" s="672"/>
      <c r="Q103" s="672"/>
      <c r="R103" s="672"/>
      <c r="S103" s="672"/>
      <c r="T103" s="35"/>
      <c r="U103" s="35"/>
      <c r="V103" s="35"/>
    </row>
    <row r="104" spans="1:22" ht="13.5" customHeight="1" thickBot="1" x14ac:dyDescent="0.2">
      <c r="A104" s="35"/>
      <c r="B104" s="1432"/>
      <c r="C104" s="73"/>
      <c r="D104" s="405"/>
      <c r="E104" s="72"/>
      <c r="F104" s="453">
        <f t="shared" ref="F104:K104" si="44">SUM(F97:F103)</f>
        <v>0</v>
      </c>
      <c r="G104" s="453">
        <f t="shared" si="44"/>
        <v>0</v>
      </c>
      <c r="H104" s="453">
        <f t="shared" si="44"/>
        <v>0</v>
      </c>
      <c r="I104" s="453">
        <f t="shared" si="44"/>
        <v>0</v>
      </c>
      <c r="J104" s="453">
        <f t="shared" si="44"/>
        <v>0</v>
      </c>
      <c r="K104" s="453">
        <f t="shared" si="44"/>
        <v>0</v>
      </c>
      <c r="L104" s="465"/>
      <c r="M104" s="35"/>
      <c r="N104" s="672"/>
      <c r="O104" s="672"/>
      <c r="P104" s="672"/>
      <c r="Q104" s="672"/>
      <c r="R104" s="672"/>
      <c r="S104" s="672"/>
      <c r="T104" s="35"/>
      <c r="U104" s="35"/>
      <c r="V104" s="35"/>
    </row>
    <row r="105" spans="1:22" ht="13.5" customHeight="1" thickBot="1" x14ac:dyDescent="0.2">
      <c r="A105" s="35"/>
      <c r="B105" s="1432"/>
      <c r="C105" s="779" t="s">
        <v>233</v>
      </c>
      <c r="D105" s="778"/>
      <c r="E105" s="776"/>
      <c r="F105" s="904">
        <f t="shared" ref="F105:K105" si="45">F93-F104</f>
        <v>0</v>
      </c>
      <c r="G105" s="451">
        <f t="shared" si="45"/>
        <v>0</v>
      </c>
      <c r="H105" s="451">
        <f t="shared" si="45"/>
        <v>0</v>
      </c>
      <c r="I105" s="451">
        <f t="shared" si="45"/>
        <v>0</v>
      </c>
      <c r="J105" s="451">
        <f t="shared" si="45"/>
        <v>0</v>
      </c>
      <c r="K105" s="905">
        <f t="shared" si="45"/>
        <v>0</v>
      </c>
      <c r="L105" s="789"/>
      <c r="M105" s="35"/>
      <c r="N105" s="672"/>
      <c r="O105" s="672"/>
      <c r="P105" s="672"/>
      <c r="Q105" s="672"/>
      <c r="R105" s="672"/>
      <c r="S105" s="672"/>
      <c r="T105" s="35"/>
      <c r="U105" s="35"/>
      <c r="V105" s="35"/>
    </row>
    <row r="106" spans="1:22" ht="12.75" customHeight="1" x14ac:dyDescent="0.15">
      <c r="A106" s="35"/>
      <c r="B106" s="1432"/>
      <c r="C106" s="373"/>
      <c r="D106" s="464"/>
      <c r="E106" s="463"/>
      <c r="F106" s="462"/>
      <c r="G106" s="461"/>
      <c r="H106" s="461"/>
      <c r="I106" s="461"/>
      <c r="J106" s="461"/>
      <c r="K106" s="461"/>
      <c r="L106" s="460"/>
      <c r="M106" s="35"/>
      <c r="N106" s="672"/>
      <c r="O106" s="672"/>
      <c r="P106" s="672"/>
      <c r="Q106" s="672"/>
      <c r="R106" s="672"/>
      <c r="S106" s="672"/>
      <c r="T106" s="35"/>
      <c r="U106" s="35"/>
      <c r="V106" s="35"/>
    </row>
    <row r="107" spans="1:22" ht="3" customHeight="1" x14ac:dyDescent="0.15">
      <c r="A107" s="35"/>
      <c r="B107" s="1432"/>
      <c r="C107" s="365"/>
      <c r="D107" s="363"/>
      <c r="E107" s="377"/>
      <c r="F107" s="459"/>
      <c r="G107" s="20"/>
      <c r="H107" s="20"/>
      <c r="I107" s="20"/>
      <c r="J107" s="20"/>
      <c r="K107" s="20"/>
      <c r="L107" s="457"/>
      <c r="M107" s="35"/>
      <c r="N107" s="672"/>
      <c r="O107" s="672"/>
      <c r="P107" s="672"/>
      <c r="Q107" s="672"/>
      <c r="R107" s="672"/>
      <c r="S107" s="672"/>
      <c r="T107" s="35"/>
      <c r="U107" s="35"/>
      <c r="V107" s="35"/>
    </row>
    <row r="108" spans="1:22" ht="12.75" customHeight="1" thickBot="1" x14ac:dyDescent="0.2">
      <c r="A108" s="35"/>
      <c r="B108" s="1432"/>
      <c r="C108" s="1047">
        <v>6</v>
      </c>
      <c r="D108" s="72"/>
      <c r="E108" s="893" t="s">
        <v>232</v>
      </c>
      <c r="F108" s="894" t="str">
        <f t="shared" ref="F108:K108" si="46">F96</f>
        <v>1. G-Jahr</v>
      </c>
      <c r="G108" s="894" t="str">
        <f t="shared" si="46"/>
        <v>2. G-Jahr</v>
      </c>
      <c r="H108" s="894" t="str">
        <f t="shared" si="46"/>
        <v>3. G-Jahr</v>
      </c>
      <c r="I108" s="894" t="str">
        <f t="shared" si="46"/>
        <v>4. G-Jahr</v>
      </c>
      <c r="J108" s="894" t="str">
        <f t="shared" si="46"/>
        <v>5. G-Jahr</v>
      </c>
      <c r="K108" s="894" t="str">
        <f t="shared" si="46"/>
        <v>6. G-Jahr</v>
      </c>
      <c r="L108" s="475"/>
      <c r="M108" s="35"/>
      <c r="N108" s="672"/>
      <c r="O108" s="672"/>
      <c r="P108" s="672"/>
      <c r="Q108" s="672"/>
      <c r="R108" s="672"/>
      <c r="S108" s="672"/>
      <c r="T108" s="35"/>
      <c r="U108" s="35"/>
      <c r="V108" s="35"/>
    </row>
    <row r="109" spans="1:22" ht="12.75" customHeight="1" x14ac:dyDescent="0.15">
      <c r="A109" s="35"/>
      <c r="B109" s="1432"/>
      <c r="C109" s="474"/>
      <c r="D109" s="896" t="s">
        <v>166</v>
      </c>
      <c r="E109" s="899" t="s">
        <v>231</v>
      </c>
      <c r="F109" s="438">
        <f>'5G'!O80</f>
        <v>0</v>
      </c>
      <c r="G109" s="438">
        <f>'5G'!P80</f>
        <v>0</v>
      </c>
      <c r="H109" s="438">
        <f>'5G'!Q80</f>
        <v>0</v>
      </c>
      <c r="I109" s="438">
        <f>'5G'!R80</f>
        <v>0</v>
      </c>
      <c r="J109" s="438">
        <f>'5G'!S80</f>
        <v>0</v>
      </c>
      <c r="K109" s="438">
        <f>'5G'!T80</f>
        <v>0</v>
      </c>
      <c r="L109" s="769"/>
      <c r="M109" s="35"/>
      <c r="N109" s="672"/>
      <c r="O109" s="672"/>
      <c r="P109" s="672"/>
      <c r="Q109" s="672"/>
      <c r="R109" s="672"/>
      <c r="S109" s="672"/>
      <c r="T109" s="35"/>
      <c r="U109" s="35"/>
      <c r="V109" s="35"/>
    </row>
    <row r="110" spans="1:22" ht="12.75" customHeight="1" x14ac:dyDescent="0.15">
      <c r="A110" s="35"/>
      <c r="B110" s="1432"/>
      <c r="C110" s="14"/>
      <c r="D110" s="376" t="s">
        <v>165</v>
      </c>
      <c r="E110" s="613" t="s">
        <v>477</v>
      </c>
      <c r="F110" s="434">
        <f>'5G'!H82</f>
        <v>0</v>
      </c>
      <c r="G110" s="434">
        <f>'5G'!I82</f>
        <v>0</v>
      </c>
      <c r="H110" s="434">
        <f>'5G'!J82</f>
        <v>0</v>
      </c>
      <c r="I110" s="434">
        <f>'5G'!K82</f>
        <v>0</v>
      </c>
      <c r="J110" s="434">
        <f>'5G'!L82</f>
        <v>0</v>
      </c>
      <c r="K110" s="434">
        <f>'5G'!M82</f>
        <v>0</v>
      </c>
      <c r="L110" s="455"/>
      <c r="M110" s="35"/>
      <c r="N110" s="672"/>
      <c r="O110" s="672"/>
      <c r="P110" s="672"/>
      <c r="Q110" s="672"/>
      <c r="R110" s="672"/>
      <c r="S110" s="672"/>
      <c r="T110" s="35"/>
      <c r="U110" s="35"/>
      <c r="V110" s="35"/>
    </row>
    <row r="111" spans="1:22" ht="12.75" customHeight="1" x14ac:dyDescent="0.15">
      <c r="A111" s="35"/>
      <c r="B111" s="1432"/>
      <c r="C111" s="14"/>
      <c r="D111" s="376" t="s">
        <v>164</v>
      </c>
      <c r="E111" s="1106" t="s">
        <v>467</v>
      </c>
      <c r="F111" s="1107">
        <f>'5G'!H83</f>
        <v>0</v>
      </c>
      <c r="G111" s="1107">
        <f>'5G'!I83</f>
        <v>0</v>
      </c>
      <c r="H111" s="1107">
        <f>'5G'!J83</f>
        <v>0</v>
      </c>
      <c r="I111" s="1107">
        <f>'5G'!K83</f>
        <v>0</v>
      </c>
      <c r="J111" s="1107">
        <f>'5G'!L83</f>
        <v>0</v>
      </c>
      <c r="K111" s="1107">
        <f>'5G'!M83</f>
        <v>0</v>
      </c>
      <c r="L111" s="455"/>
      <c r="M111" s="35"/>
      <c r="N111" s="672"/>
      <c r="O111" s="672"/>
      <c r="P111" s="672"/>
      <c r="Q111" s="672"/>
      <c r="R111" s="672"/>
      <c r="S111" s="672"/>
      <c r="T111" s="35"/>
      <c r="U111" s="35"/>
      <c r="V111" s="35"/>
    </row>
    <row r="112" spans="1:22" ht="12.75" customHeight="1" x14ac:dyDescent="0.15">
      <c r="A112" s="35"/>
      <c r="B112" s="1432"/>
      <c r="C112" s="14"/>
      <c r="D112" s="376" t="s">
        <v>163</v>
      </c>
      <c r="E112" s="613" t="s">
        <v>230</v>
      </c>
      <c r="F112" s="434" t="e">
        <f>'7G'!F27</f>
        <v>#DIV/0!</v>
      </c>
      <c r="G112" s="434" t="e">
        <f>'7G'!H27</f>
        <v>#DIV/0!</v>
      </c>
      <c r="H112" s="434" t="e">
        <f>'7G'!J27</f>
        <v>#DIV/0!</v>
      </c>
      <c r="I112" s="434" t="e">
        <f>'7G'!L27</f>
        <v>#DIV/0!</v>
      </c>
      <c r="J112" s="434" t="e">
        <f>'7G'!N27</f>
        <v>#DIV/0!</v>
      </c>
      <c r="K112" s="434" t="e">
        <f>'7G'!P27</f>
        <v>#DIV/0!</v>
      </c>
      <c r="L112" s="455"/>
      <c r="M112" s="35"/>
      <c r="N112" s="672"/>
      <c r="O112" s="672"/>
      <c r="P112" s="672"/>
      <c r="Q112" s="672"/>
      <c r="R112" s="672"/>
      <c r="S112" s="672"/>
      <c r="T112" s="35"/>
      <c r="U112" s="35"/>
      <c r="V112" s="35"/>
    </row>
    <row r="113" spans="1:22" ht="12.75" customHeight="1" x14ac:dyDescent="0.15">
      <c r="A113" s="35"/>
      <c r="B113" s="1432"/>
      <c r="C113" s="14"/>
      <c r="D113" s="376"/>
      <c r="E113" s="613" t="s">
        <v>533</v>
      </c>
      <c r="F113" s="1197" t="s">
        <v>527</v>
      </c>
      <c r="G113" s="1197" t="s">
        <v>528</v>
      </c>
      <c r="H113" s="1197" t="s">
        <v>529</v>
      </c>
      <c r="I113" s="1197" t="s">
        <v>530</v>
      </c>
      <c r="J113" s="1197" t="s">
        <v>531</v>
      </c>
      <c r="K113" s="1197" t="s">
        <v>532</v>
      </c>
      <c r="L113" s="455"/>
      <c r="M113" s="35"/>
      <c r="N113" s="672"/>
      <c r="O113" s="672"/>
      <c r="P113" s="672"/>
      <c r="Q113" s="672"/>
      <c r="R113" s="672"/>
      <c r="S113" s="672"/>
      <c r="T113" s="35"/>
      <c r="U113" s="35"/>
      <c r="V113" s="35"/>
    </row>
    <row r="114" spans="1:22" ht="12.75" customHeight="1" x14ac:dyDescent="0.15">
      <c r="A114" s="35"/>
      <c r="B114" s="1432"/>
      <c r="C114" s="14"/>
      <c r="D114" s="376" t="s">
        <v>162</v>
      </c>
      <c r="E114" s="1205"/>
      <c r="F114" s="1169">
        <f>$E$114*F113</f>
        <v>0</v>
      </c>
      <c r="G114" s="1169">
        <f t="shared" ref="G114:K114" si="47">$E$114*G113</f>
        <v>0</v>
      </c>
      <c r="H114" s="1169">
        <f t="shared" si="47"/>
        <v>0</v>
      </c>
      <c r="I114" s="1169">
        <f t="shared" si="47"/>
        <v>0</v>
      </c>
      <c r="J114" s="1169">
        <f t="shared" si="47"/>
        <v>0</v>
      </c>
      <c r="K114" s="1169">
        <f t="shared" si="47"/>
        <v>0</v>
      </c>
      <c r="L114" s="455"/>
      <c r="M114" s="35"/>
      <c r="N114" s="672"/>
      <c r="O114" s="672"/>
      <c r="P114" s="672"/>
      <c r="Q114" s="672"/>
      <c r="R114" s="672"/>
      <c r="S114" s="672"/>
      <c r="T114" s="35"/>
      <c r="U114" s="35"/>
      <c r="V114" s="35"/>
    </row>
    <row r="115" spans="1:22" ht="12.75" customHeight="1" x14ac:dyDescent="0.15">
      <c r="A115" s="35"/>
      <c r="B115" s="1432"/>
      <c r="C115" s="14"/>
      <c r="D115" s="376" t="s">
        <v>161</v>
      </c>
      <c r="E115" s="611"/>
      <c r="F115" s="456"/>
      <c r="G115" s="456"/>
      <c r="H115" s="456"/>
      <c r="I115" s="456"/>
      <c r="J115" s="456"/>
      <c r="K115" s="456"/>
      <c r="L115" s="455"/>
      <c r="M115" s="35"/>
      <c r="N115" s="672"/>
      <c r="O115" s="672"/>
      <c r="P115" s="672"/>
      <c r="Q115" s="672"/>
      <c r="R115" s="672"/>
      <c r="S115" s="672"/>
      <c r="T115" s="35"/>
      <c r="U115" s="35"/>
      <c r="V115" s="35"/>
    </row>
    <row r="116" spans="1:22" ht="12.75" customHeight="1" x14ac:dyDescent="0.15">
      <c r="A116" s="35"/>
      <c r="B116" s="1432"/>
      <c r="C116" s="14"/>
      <c r="D116" s="376" t="s">
        <v>160</v>
      </c>
      <c r="E116" s="611"/>
      <c r="F116" s="456"/>
      <c r="G116" s="456"/>
      <c r="H116" s="456"/>
      <c r="I116" s="456"/>
      <c r="J116" s="456"/>
      <c r="K116" s="456"/>
      <c r="L116" s="455"/>
      <c r="M116" s="35"/>
      <c r="N116" s="672"/>
      <c r="O116" s="672"/>
      <c r="P116" s="672"/>
      <c r="Q116" s="672"/>
      <c r="R116" s="672"/>
      <c r="S116" s="672"/>
      <c r="T116" s="35"/>
      <c r="U116" s="35"/>
      <c r="V116" s="35"/>
    </row>
    <row r="117" spans="1:22" ht="13.5" customHeight="1" thickBot="1" x14ac:dyDescent="0.2">
      <c r="A117" s="35"/>
      <c r="B117" s="1432"/>
      <c r="C117" s="454"/>
      <c r="D117" s="375"/>
      <c r="E117" s="364"/>
      <c r="F117" s="453" t="e">
        <f t="shared" ref="F117:K117" si="48">SUM(F109:F116)</f>
        <v>#DIV/0!</v>
      </c>
      <c r="G117" s="453" t="e">
        <f t="shared" si="48"/>
        <v>#DIV/0!</v>
      </c>
      <c r="H117" s="453" t="e">
        <f t="shared" si="48"/>
        <v>#DIV/0!</v>
      </c>
      <c r="I117" s="453" t="e">
        <f t="shared" si="48"/>
        <v>#DIV/0!</v>
      </c>
      <c r="J117" s="453" t="e">
        <f t="shared" si="48"/>
        <v>#DIV/0!</v>
      </c>
      <c r="K117" s="453" t="e">
        <f t="shared" si="48"/>
        <v>#DIV/0!</v>
      </c>
      <c r="L117" s="452"/>
      <c r="M117" s="35"/>
      <c r="N117" s="672"/>
      <c r="O117" s="672"/>
      <c r="P117" s="672"/>
      <c r="Q117" s="672"/>
      <c r="R117" s="672"/>
      <c r="S117" s="672"/>
      <c r="T117" s="35"/>
      <c r="U117" s="35"/>
      <c r="V117" s="35"/>
    </row>
    <row r="118" spans="1:22" ht="13.5" customHeight="1" thickBot="1" x14ac:dyDescent="0.2">
      <c r="A118" s="35"/>
      <c r="B118" s="1433"/>
      <c r="C118" s="779" t="s">
        <v>330</v>
      </c>
      <c r="D118" s="778"/>
      <c r="E118" s="776"/>
      <c r="F118" s="486" t="e">
        <f t="shared" ref="F118:K118" si="49">F105+F117</f>
        <v>#DIV/0!</v>
      </c>
      <c r="G118" s="451" t="e">
        <f t="shared" si="49"/>
        <v>#DIV/0!</v>
      </c>
      <c r="H118" s="451" t="e">
        <f t="shared" si="49"/>
        <v>#DIV/0!</v>
      </c>
      <c r="I118" s="451" t="e">
        <f t="shared" si="49"/>
        <v>#DIV/0!</v>
      </c>
      <c r="J118" s="450" t="e">
        <f t="shared" si="49"/>
        <v>#DIV/0!</v>
      </c>
      <c r="K118" s="788" t="e">
        <f t="shared" si="49"/>
        <v>#DIV/0!</v>
      </c>
      <c r="L118" s="787"/>
      <c r="M118" s="35"/>
      <c r="N118" s="672"/>
      <c r="O118" s="672"/>
      <c r="P118" s="672"/>
      <c r="Q118" s="672"/>
      <c r="R118" s="672"/>
      <c r="S118" s="672"/>
      <c r="T118" s="35"/>
      <c r="U118" s="35"/>
      <c r="V118" s="35"/>
    </row>
    <row r="119" spans="1:22" ht="9" customHeight="1" x14ac:dyDescent="1.1499999999999999">
      <c r="A119" s="35"/>
      <c r="B119" s="449"/>
      <c r="C119" s="448"/>
      <c r="D119" s="448"/>
      <c r="E119" s="447"/>
      <c r="F119" s="446"/>
      <c r="G119" s="446"/>
      <c r="H119" s="446"/>
      <c r="I119" s="446"/>
      <c r="J119" s="446"/>
      <c r="K119" s="446"/>
      <c r="L119" s="35"/>
      <c r="M119" s="35"/>
      <c r="N119" s="672"/>
      <c r="O119" s="672"/>
      <c r="P119" s="672"/>
      <c r="Q119" s="672"/>
      <c r="R119" s="672"/>
      <c r="S119" s="672"/>
      <c r="T119" s="35"/>
      <c r="U119" s="35"/>
      <c r="V119" s="35"/>
    </row>
    <row r="120" spans="1:22" ht="13.5" customHeight="1" x14ac:dyDescent="0.2">
      <c r="A120" s="35"/>
      <c r="B120" s="35"/>
      <c r="C120" s="3"/>
      <c r="D120" s="3"/>
      <c r="E120" s="806" t="s">
        <v>229</v>
      </c>
      <c r="F120" s="807" t="e">
        <f t="shared" ref="F120:K120" si="50">F69+F92+F104-F117</f>
        <v>#DIV/0!</v>
      </c>
      <c r="G120" s="807" t="e">
        <f t="shared" si="50"/>
        <v>#DIV/0!</v>
      </c>
      <c r="H120" s="807" t="e">
        <f t="shared" si="50"/>
        <v>#DIV/0!</v>
      </c>
      <c r="I120" s="807" t="e">
        <f t="shared" si="50"/>
        <v>#DIV/0!</v>
      </c>
      <c r="J120" s="807" t="e">
        <f t="shared" si="50"/>
        <v>#DIV/0!</v>
      </c>
      <c r="K120" s="807" t="e">
        <f t="shared" si="50"/>
        <v>#DIV/0!</v>
      </c>
      <c r="L120" s="3"/>
      <c r="M120" s="3"/>
      <c r="N120" s="672"/>
      <c r="O120" s="672"/>
      <c r="P120" s="672"/>
      <c r="Q120" s="672"/>
      <c r="R120" s="672"/>
      <c r="S120" s="672"/>
      <c r="T120" s="35"/>
      <c r="U120" s="35"/>
      <c r="V120" s="35"/>
    </row>
    <row r="121" spans="1:22" ht="13.5" customHeight="1" x14ac:dyDescent="0.2">
      <c r="C121" s="445"/>
      <c r="D121" s="445"/>
      <c r="E121" s="808" t="s">
        <v>228</v>
      </c>
      <c r="F121" s="809" t="e">
        <f t="shared" ref="F121:K121" si="51">F33/F52*F120</f>
        <v>#DIV/0!</v>
      </c>
      <c r="G121" s="809" t="e">
        <f t="shared" si="51"/>
        <v>#DIV/0!</v>
      </c>
      <c r="H121" s="809" t="e">
        <f t="shared" si="51"/>
        <v>#DIV/0!</v>
      </c>
      <c r="I121" s="809" t="e">
        <f t="shared" si="51"/>
        <v>#DIV/0!</v>
      </c>
      <c r="J121" s="809" t="e">
        <f t="shared" si="51"/>
        <v>#DIV/0!</v>
      </c>
      <c r="K121" s="809" t="e">
        <f t="shared" si="51"/>
        <v>#DIV/0!</v>
      </c>
      <c r="L121" s="445"/>
      <c r="M121" s="445"/>
      <c r="N121" s="672"/>
      <c r="O121" s="672"/>
      <c r="P121" s="672"/>
      <c r="Q121" s="672"/>
      <c r="R121" s="672"/>
      <c r="S121" s="672"/>
      <c r="T121" s="35"/>
      <c r="U121" s="35"/>
      <c r="V121" s="35"/>
    </row>
    <row r="122" spans="1:22" ht="13.5" customHeight="1" x14ac:dyDescent="0.2">
      <c r="C122" s="445"/>
      <c r="D122" s="445"/>
      <c r="E122" s="810"/>
      <c r="F122" s="811"/>
      <c r="G122" s="811"/>
      <c r="H122" s="811"/>
      <c r="I122" s="811"/>
      <c r="J122" s="811"/>
      <c r="K122" s="811"/>
      <c r="L122" s="445"/>
      <c r="M122" s="445"/>
      <c r="N122" s="672"/>
      <c r="O122" s="672"/>
      <c r="P122" s="672"/>
      <c r="Q122" s="672"/>
      <c r="R122" s="672"/>
      <c r="S122" s="672"/>
      <c r="T122" s="35"/>
      <c r="U122" s="35"/>
      <c r="V122" s="35"/>
    </row>
    <row r="123" spans="1:22" ht="13.5" customHeight="1" x14ac:dyDescent="0.2">
      <c r="C123" s="445"/>
      <c r="D123" s="445"/>
      <c r="E123" s="810" t="s">
        <v>227</v>
      </c>
      <c r="F123" s="812" t="e">
        <f t="shared" ref="F123:K123" si="52">F33/F124</f>
        <v>#DIV/0!</v>
      </c>
      <c r="G123" s="812" t="e">
        <f t="shared" si="52"/>
        <v>#DIV/0!</v>
      </c>
      <c r="H123" s="812" t="e">
        <f t="shared" si="52"/>
        <v>#DIV/0!</v>
      </c>
      <c r="I123" s="812" t="e">
        <f t="shared" si="52"/>
        <v>#DIV/0!</v>
      </c>
      <c r="J123" s="812" t="e">
        <f t="shared" si="52"/>
        <v>#DIV/0!</v>
      </c>
      <c r="K123" s="812" t="e">
        <f t="shared" si="52"/>
        <v>#DIV/0!</v>
      </c>
      <c r="L123" s="445"/>
      <c r="M123" s="445"/>
      <c r="N123" s="672"/>
      <c r="O123" s="672"/>
      <c r="P123" s="672"/>
      <c r="Q123" s="672"/>
      <c r="R123" s="672"/>
      <c r="S123" s="672"/>
      <c r="T123" s="35"/>
      <c r="U123" s="35"/>
      <c r="V123" s="35"/>
    </row>
    <row r="124" spans="1:22" ht="13.5" customHeight="1" x14ac:dyDescent="0.2">
      <c r="C124" s="445"/>
      <c r="D124" s="445"/>
      <c r="E124" s="56" t="s">
        <v>226</v>
      </c>
      <c r="F124" s="812"/>
      <c r="G124" s="812"/>
      <c r="H124" s="812"/>
      <c r="I124" s="812"/>
      <c r="J124" s="812"/>
      <c r="K124" s="812"/>
      <c r="L124" s="445"/>
      <c r="M124" s="445"/>
      <c r="N124" s="672"/>
      <c r="O124" s="672"/>
      <c r="P124" s="672"/>
      <c r="Q124" s="672"/>
      <c r="R124" s="672"/>
      <c r="S124" s="672"/>
      <c r="T124" s="35"/>
      <c r="U124" s="35"/>
      <c r="V124" s="35"/>
    </row>
    <row r="125" spans="1:22" ht="13.5" customHeight="1" x14ac:dyDescent="0.2">
      <c r="C125" s="445"/>
      <c r="D125" s="445"/>
      <c r="E125" s="56" t="s">
        <v>334</v>
      </c>
      <c r="F125" s="812" t="e">
        <f t="shared" ref="F125:K125" si="53">F118-F114</f>
        <v>#DIV/0!</v>
      </c>
      <c r="G125" s="812" t="e">
        <f t="shared" si="53"/>
        <v>#DIV/0!</v>
      </c>
      <c r="H125" s="812" t="e">
        <f t="shared" si="53"/>
        <v>#DIV/0!</v>
      </c>
      <c r="I125" s="812" t="e">
        <f t="shared" si="53"/>
        <v>#DIV/0!</v>
      </c>
      <c r="J125" s="812" t="e">
        <f t="shared" si="53"/>
        <v>#DIV/0!</v>
      </c>
      <c r="K125" s="812" t="e">
        <f t="shared" si="53"/>
        <v>#DIV/0!</v>
      </c>
      <c r="L125" s="445"/>
      <c r="M125" s="445"/>
      <c r="N125" s="672"/>
      <c r="O125" s="672"/>
      <c r="P125" s="672"/>
      <c r="Q125" s="672"/>
      <c r="R125" s="672"/>
      <c r="S125" s="672"/>
      <c r="T125" s="35"/>
      <c r="U125" s="35"/>
      <c r="V125" s="35"/>
    </row>
    <row r="126" spans="1:22" ht="13.5" customHeight="1" x14ac:dyDescent="0.2">
      <c r="E126" s="56" t="s">
        <v>333</v>
      </c>
      <c r="F126" s="812" t="e">
        <f t="shared" ref="F126:K126" si="54">F118-F114+F104</f>
        <v>#DIV/0!</v>
      </c>
      <c r="G126" s="812" t="e">
        <f t="shared" si="54"/>
        <v>#DIV/0!</v>
      </c>
      <c r="H126" s="812" t="e">
        <f t="shared" si="54"/>
        <v>#DIV/0!</v>
      </c>
      <c r="I126" s="812" t="e">
        <f t="shared" si="54"/>
        <v>#DIV/0!</v>
      </c>
      <c r="J126" s="812" t="e">
        <f t="shared" si="54"/>
        <v>#DIV/0!</v>
      </c>
      <c r="K126" s="812" t="e">
        <f t="shared" si="54"/>
        <v>#DIV/0!</v>
      </c>
      <c r="N126" s="672"/>
      <c r="O126" s="672"/>
      <c r="P126" s="672"/>
      <c r="Q126" s="672"/>
      <c r="R126" s="672"/>
      <c r="S126" s="672"/>
      <c r="T126" s="35"/>
      <c r="U126" s="35"/>
      <c r="V126" s="35"/>
    </row>
    <row r="127" spans="1:22" ht="13.5" customHeight="1" x14ac:dyDescent="0.2">
      <c r="E127" s="813" t="s">
        <v>225</v>
      </c>
      <c r="F127" s="812" t="e">
        <f t="shared" ref="F127:K127" si="55">F118+F104</f>
        <v>#DIV/0!</v>
      </c>
      <c r="G127" s="812" t="e">
        <f t="shared" si="55"/>
        <v>#DIV/0!</v>
      </c>
      <c r="H127" s="812" t="e">
        <f t="shared" si="55"/>
        <v>#DIV/0!</v>
      </c>
      <c r="I127" s="812" t="e">
        <f t="shared" si="55"/>
        <v>#DIV/0!</v>
      </c>
      <c r="J127" s="812" t="e">
        <f t="shared" si="55"/>
        <v>#DIV/0!</v>
      </c>
      <c r="K127" s="812" t="e">
        <f t="shared" si="55"/>
        <v>#DIV/0!</v>
      </c>
      <c r="N127" s="672"/>
      <c r="O127" s="672"/>
      <c r="P127" s="672"/>
      <c r="Q127" s="672"/>
      <c r="R127" s="672"/>
      <c r="S127" s="672"/>
      <c r="T127" s="35"/>
      <c r="U127" s="35"/>
      <c r="V127" s="35"/>
    </row>
    <row r="128" spans="1:22" ht="13.5" customHeight="1" x14ac:dyDescent="0.2">
      <c r="E128" s="813" t="s">
        <v>224</v>
      </c>
      <c r="F128" s="812" t="e">
        <f t="shared" ref="F128:K128" si="56">F127/F33</f>
        <v>#DIV/0!</v>
      </c>
      <c r="G128" s="812" t="e">
        <f t="shared" si="56"/>
        <v>#DIV/0!</v>
      </c>
      <c r="H128" s="812" t="e">
        <f t="shared" si="56"/>
        <v>#DIV/0!</v>
      </c>
      <c r="I128" s="812" t="e">
        <f t="shared" si="56"/>
        <v>#DIV/0!</v>
      </c>
      <c r="J128" s="812" t="e">
        <f t="shared" si="56"/>
        <v>#DIV/0!</v>
      </c>
      <c r="K128" s="812" t="e">
        <f t="shared" si="56"/>
        <v>#DIV/0!</v>
      </c>
      <c r="N128" s="672"/>
      <c r="O128" s="672"/>
      <c r="P128" s="672"/>
      <c r="Q128" s="672"/>
      <c r="R128" s="672"/>
      <c r="S128" s="672"/>
      <c r="T128" s="35"/>
      <c r="U128" s="35"/>
      <c r="V128" s="35"/>
    </row>
    <row r="129" spans="1:22" s="444" customFormat="1" ht="13.5" customHeight="1" x14ac:dyDescent="0.25">
      <c r="E129" s="814" t="s">
        <v>335</v>
      </c>
      <c r="F129" s="815" t="e">
        <f>SUM(F118:K118)</f>
        <v>#DIV/0!</v>
      </c>
      <c r="N129" s="676"/>
      <c r="O129" s="676"/>
      <c r="P129" s="676"/>
      <c r="Q129" s="676"/>
      <c r="R129" s="676"/>
      <c r="S129" s="676"/>
      <c r="T129" s="677"/>
      <c r="U129" s="677"/>
      <c r="V129" s="677"/>
    </row>
    <row r="130" spans="1:22" s="444" customFormat="1" ht="13.5" customHeight="1" x14ac:dyDescent="0.25">
      <c r="E130" s="814" t="s">
        <v>336</v>
      </c>
      <c r="F130" s="815" t="e">
        <f>SUM(F118:K118)-SUM(F114:K114)</f>
        <v>#DIV/0!</v>
      </c>
      <c r="N130" s="676"/>
      <c r="O130" s="676"/>
      <c r="P130" s="676"/>
      <c r="Q130" s="676"/>
      <c r="R130" s="676"/>
      <c r="S130" s="676"/>
      <c r="T130" s="677"/>
      <c r="U130" s="677"/>
      <c r="V130" s="677"/>
    </row>
    <row r="131" spans="1:22" x14ac:dyDescent="0.15">
      <c r="A131" s="672"/>
      <c r="B131" s="672"/>
      <c r="C131" s="672"/>
      <c r="D131" s="672"/>
      <c r="E131" s="672"/>
      <c r="F131" s="672"/>
      <c r="G131" s="672"/>
      <c r="H131" s="672"/>
      <c r="I131" s="672"/>
      <c r="J131" s="672"/>
      <c r="K131" s="672"/>
      <c r="L131" s="672"/>
      <c r="M131" s="672"/>
      <c r="N131" s="672"/>
      <c r="O131" s="672"/>
      <c r="P131" s="672"/>
      <c r="Q131" s="672"/>
      <c r="R131" s="37"/>
      <c r="S131" s="37"/>
    </row>
    <row r="132" spans="1:22" ht="12.75" customHeight="1" x14ac:dyDescent="0.15">
      <c r="A132" s="672"/>
      <c r="B132" s="672"/>
      <c r="C132" s="672"/>
      <c r="D132" s="672"/>
      <c r="E132" s="672"/>
      <c r="F132" s="672"/>
      <c r="G132" s="672"/>
      <c r="H132" s="672"/>
      <c r="I132" s="672"/>
      <c r="J132" s="672"/>
      <c r="K132" s="672"/>
      <c r="L132" s="672"/>
      <c r="M132" s="672"/>
      <c r="N132" s="672"/>
      <c r="O132" s="672"/>
      <c r="P132" s="672"/>
      <c r="Q132" s="672"/>
      <c r="R132" s="37"/>
      <c r="S132" s="37"/>
    </row>
    <row r="133" spans="1:22" x14ac:dyDescent="0.15">
      <c r="A133" s="672"/>
      <c r="B133" s="672"/>
      <c r="C133" s="672"/>
      <c r="D133" s="672"/>
      <c r="E133" s="672"/>
      <c r="F133" s="672"/>
      <c r="G133" s="672"/>
      <c r="H133" s="672"/>
      <c r="I133" s="672"/>
      <c r="J133" s="672"/>
      <c r="K133" s="672"/>
      <c r="L133" s="672"/>
      <c r="M133" s="672"/>
      <c r="N133" s="672"/>
      <c r="O133" s="672"/>
      <c r="P133" s="672"/>
      <c r="Q133" s="672"/>
      <c r="R133" s="37"/>
      <c r="S133" s="37"/>
    </row>
  </sheetData>
  <mergeCells count="5">
    <mergeCell ref="B17:B118"/>
    <mergeCell ref="J4:L4"/>
    <mergeCell ref="K7:L7"/>
    <mergeCell ref="K8:L8"/>
    <mergeCell ref="G7:J7"/>
  </mergeCells>
  <conditionalFormatting sqref="F105:K105 F118:K119">
    <cfRule type="cellIs" dxfId="12" priority="1" stopIfTrue="1" operator="lessThan">
      <formula>0</formula>
    </cfRule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58" orientation="portrait" r:id="rId1"/>
  <headerFooter alignWithMargins="0"/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belle27">
    <tabColor theme="0"/>
  </sheetPr>
  <dimension ref="A1:AH123"/>
  <sheetViews>
    <sheetView showGridLines="0" topLeftCell="A62" zoomScale="90" zoomScaleNormal="90" zoomScaleSheetLayoutView="100" workbookViewId="0">
      <selection activeCell="F30" sqref="F30:G30"/>
    </sheetView>
  </sheetViews>
  <sheetFormatPr baseColWidth="10" defaultColWidth="11.42578125" defaultRowHeight="12.75" x14ac:dyDescent="0.2"/>
  <cols>
    <col min="1" max="2" width="2.7109375" style="916" customWidth="1"/>
    <col min="3" max="3" width="27" style="916" customWidth="1"/>
    <col min="4" max="4" width="9.7109375" style="916" customWidth="1"/>
    <col min="5" max="5" width="8.42578125" style="916" customWidth="1"/>
    <col min="6" max="12" width="8.7109375" style="916" customWidth="1"/>
    <col min="13" max="13" width="8.85546875" style="916" customWidth="1"/>
    <col min="14" max="17" width="8.7109375" style="916" customWidth="1"/>
    <col min="18" max="18" width="3.7109375" style="916" customWidth="1"/>
    <col min="19" max="19" width="11.42578125" style="916"/>
    <col min="20" max="20" width="9.28515625" style="916" customWidth="1"/>
    <col min="21" max="21" width="10.140625" style="916" customWidth="1"/>
    <col min="22" max="22" width="7.42578125" style="916" customWidth="1"/>
    <col min="23" max="26" width="11.42578125" style="916"/>
    <col min="27" max="27" width="9.5703125" style="916" customWidth="1"/>
    <col min="28" max="28" width="9" style="916" customWidth="1"/>
    <col min="29" max="29" width="22.85546875" style="916" customWidth="1"/>
    <col min="30" max="16384" width="11.42578125" style="916"/>
  </cols>
  <sheetData>
    <row r="1" spans="2:29" s="917" customFormat="1" x14ac:dyDescent="0.2">
      <c r="Q1" s="918"/>
    </row>
    <row r="2" spans="2:29" s="917" customFormat="1" ht="13.5" thickBot="1" x14ac:dyDescent="0.25">
      <c r="Q2" s="918"/>
    </row>
    <row r="3" spans="2:29" s="917" customFormat="1" x14ac:dyDescent="0.2">
      <c r="C3" s="483" t="str">
        <f>IF('1'!D15&lt;&gt;"",'1'!D15,"")</f>
        <v/>
      </c>
      <c r="D3" s="482"/>
      <c r="E3" s="481"/>
      <c r="O3" s="483" t="s">
        <v>353</v>
      </c>
      <c r="P3" s="482"/>
      <c r="Q3" s="481"/>
    </row>
    <row r="4" spans="2:29" s="917" customFormat="1" ht="13.5" thickBot="1" x14ac:dyDescent="0.25">
      <c r="C4" s="480" t="str">
        <f>IF('1'!D17&lt;&gt;"",'1'!D17,"")</f>
        <v/>
      </c>
      <c r="D4" s="479"/>
      <c r="E4" s="478"/>
      <c r="O4" s="480" t="s">
        <v>359</v>
      </c>
      <c r="P4" s="479"/>
      <c r="Q4" s="478"/>
    </row>
    <row r="5" spans="2:29" s="917" customFormat="1" ht="13.5" thickBot="1" x14ac:dyDescent="0.25">
      <c r="Q5" s="28" t="s">
        <v>463</v>
      </c>
    </row>
    <row r="6" spans="2:29" s="917" customFormat="1" ht="14.25" customHeight="1" thickBot="1" x14ac:dyDescent="0.25">
      <c r="B6" s="1046" t="s">
        <v>367</v>
      </c>
      <c r="C6" s="1045"/>
      <c r="D6" s="774"/>
      <c r="E6" s="774"/>
      <c r="F6" s="774"/>
      <c r="G6" s="783"/>
      <c r="H6" s="783"/>
      <c r="I6" s="783"/>
      <c r="J6" s="783"/>
      <c r="K6" s="783"/>
      <c r="L6" s="783"/>
      <c r="M6" s="774"/>
      <c r="N6" s="774"/>
      <c r="O6" s="783"/>
      <c r="P6" s="783"/>
      <c r="Q6" s="921"/>
      <c r="S6" s="1046" t="s">
        <v>460</v>
      </c>
      <c r="T6" s="1045"/>
      <c r="U6" s="774"/>
    </row>
    <row r="7" spans="2:29" s="917" customFormat="1" ht="13.5" hidden="1" thickBot="1" x14ac:dyDescent="0.25">
      <c r="B7" s="999"/>
      <c r="C7" s="940"/>
      <c r="D7" s="940"/>
      <c r="E7" s="942"/>
      <c r="S7" s="1005"/>
      <c r="T7" s="1005"/>
      <c r="U7" s="1005"/>
      <c r="V7" s="1005"/>
      <c r="W7" s="1005"/>
      <c r="X7" s="1005"/>
      <c r="Y7" s="1005"/>
      <c r="Z7" s="1005"/>
    </row>
    <row r="8" spans="2:29" s="917" customFormat="1" x14ac:dyDescent="0.2">
      <c r="B8" s="938">
        <v>1</v>
      </c>
      <c r="C8" s="939" t="s">
        <v>354</v>
      </c>
      <c r="D8" s="939"/>
      <c r="E8" s="942" t="s">
        <v>350</v>
      </c>
      <c r="F8" s="1000">
        <f>'1'!D19</f>
        <v>0</v>
      </c>
      <c r="G8" s="1000">
        <f>DATE(YEAR(F8),MONTH(F8)+1,1)</f>
        <v>32</v>
      </c>
      <c r="H8" s="1000">
        <f t="shared" ref="H8:Q8" si="0">DATE(YEAR(G8),MONTH(G8)+1,1)</f>
        <v>61</v>
      </c>
      <c r="I8" s="1000">
        <f t="shared" si="0"/>
        <v>92</v>
      </c>
      <c r="J8" s="1000">
        <f t="shared" si="0"/>
        <v>122</v>
      </c>
      <c r="K8" s="1000">
        <f t="shared" si="0"/>
        <v>153</v>
      </c>
      <c r="L8" s="1000">
        <f t="shared" si="0"/>
        <v>183</v>
      </c>
      <c r="M8" s="1000">
        <f t="shared" si="0"/>
        <v>214</v>
      </c>
      <c r="N8" s="1000">
        <f t="shared" si="0"/>
        <v>245</v>
      </c>
      <c r="O8" s="1000">
        <f t="shared" si="0"/>
        <v>275</v>
      </c>
      <c r="P8" s="1000">
        <f t="shared" si="0"/>
        <v>306</v>
      </c>
      <c r="Q8" s="1000">
        <f t="shared" si="0"/>
        <v>336</v>
      </c>
      <c r="S8" s="1061"/>
      <c r="T8" s="1054"/>
      <c r="U8" s="1055"/>
      <c r="W8" s="941"/>
      <c r="X8" s="941"/>
      <c r="Y8" s="941"/>
      <c r="Z8" s="941"/>
      <c r="AA8" s="941"/>
      <c r="AB8" s="941"/>
      <c r="AC8" s="941"/>
    </row>
    <row r="9" spans="2:29" s="917" customFormat="1" x14ac:dyDescent="0.2">
      <c r="B9" s="984" t="s">
        <v>166</v>
      </c>
      <c r="C9" s="992">
        <f>'10'!E21</f>
        <v>0</v>
      </c>
      <c r="D9" s="993"/>
      <c r="E9" s="962">
        <v>7.0000000000000007E-2</v>
      </c>
      <c r="F9" s="953"/>
      <c r="G9" s="953"/>
      <c r="H9" s="953"/>
      <c r="I9" s="953"/>
      <c r="J9" s="953"/>
      <c r="K9" s="953"/>
      <c r="L9" s="953"/>
      <c r="M9" s="953"/>
      <c r="N9" s="953"/>
      <c r="O9" s="953"/>
      <c r="P9" s="953"/>
      <c r="Q9" s="954"/>
      <c r="S9" s="1056"/>
      <c r="U9" s="1057"/>
      <c r="W9" s="1216" t="s">
        <v>391</v>
      </c>
      <c r="X9" s="1216"/>
      <c r="Y9" s="1216"/>
      <c r="Z9" s="1216"/>
      <c r="AA9" s="1216"/>
      <c r="AB9" s="1216"/>
      <c r="AC9" s="1217"/>
    </row>
    <row r="10" spans="2:29" s="917" customFormat="1" x14ac:dyDescent="0.2">
      <c r="B10" s="984" t="s">
        <v>165</v>
      </c>
      <c r="C10" s="992">
        <f>'10'!E22</f>
        <v>0</v>
      </c>
      <c r="D10" s="993"/>
      <c r="E10" s="962">
        <v>0</v>
      </c>
      <c r="F10" s="953"/>
      <c r="G10" s="953"/>
      <c r="H10" s="953"/>
      <c r="I10" s="953"/>
      <c r="J10" s="953"/>
      <c r="K10" s="953"/>
      <c r="L10" s="953"/>
      <c r="M10" s="953"/>
      <c r="N10" s="953"/>
      <c r="O10" s="953"/>
      <c r="P10" s="953"/>
      <c r="Q10" s="954"/>
      <c r="S10" s="1056"/>
      <c r="U10" s="1057"/>
      <c r="W10" s="1216" t="s">
        <v>392</v>
      </c>
      <c r="X10" s="1216"/>
      <c r="Y10" s="1216"/>
      <c r="Z10" s="1216"/>
      <c r="AA10" s="1216"/>
      <c r="AB10" s="1216"/>
      <c r="AC10" s="1217"/>
    </row>
    <row r="11" spans="2:29" s="917" customFormat="1" x14ac:dyDescent="0.2">
      <c r="B11" s="984" t="s">
        <v>164</v>
      </c>
      <c r="C11" s="992">
        <f>'10'!E23</f>
        <v>0</v>
      </c>
      <c r="D11" s="993"/>
      <c r="E11" s="962">
        <v>0.19</v>
      </c>
      <c r="F11" s="953"/>
      <c r="G11" s="953"/>
      <c r="H11" s="953"/>
      <c r="I11" s="953"/>
      <c r="J11" s="953"/>
      <c r="K11" s="953"/>
      <c r="L11" s="953"/>
      <c r="M11" s="953"/>
      <c r="N11" s="953"/>
      <c r="O11" s="953"/>
      <c r="P11" s="953"/>
      <c r="Q11" s="954"/>
      <c r="S11" s="1056"/>
      <c r="U11" s="1057"/>
      <c r="W11" s="1218" t="s">
        <v>393</v>
      </c>
      <c r="X11" s="1216"/>
      <c r="Y11" s="1216"/>
      <c r="Z11" s="1216"/>
      <c r="AA11" s="1216"/>
      <c r="AB11" s="1216"/>
      <c r="AC11" s="1217"/>
    </row>
    <row r="12" spans="2:29" s="917" customFormat="1" x14ac:dyDescent="0.2">
      <c r="B12" s="984" t="s">
        <v>163</v>
      </c>
      <c r="C12" s="992">
        <f>'10'!E24</f>
        <v>0</v>
      </c>
      <c r="D12" s="993"/>
      <c r="E12" s="962">
        <v>7.0000000000000007E-2</v>
      </c>
      <c r="F12" s="953"/>
      <c r="G12" s="953"/>
      <c r="H12" s="953"/>
      <c r="I12" s="953"/>
      <c r="J12" s="953"/>
      <c r="K12" s="953"/>
      <c r="L12" s="953"/>
      <c r="M12" s="953"/>
      <c r="N12" s="953"/>
      <c r="O12" s="953"/>
      <c r="P12" s="953"/>
      <c r="Q12" s="954"/>
      <c r="S12" s="1056"/>
      <c r="U12" s="1057"/>
      <c r="W12" s="1218" t="s">
        <v>394</v>
      </c>
      <c r="X12" s="1216"/>
      <c r="Y12" s="1216"/>
      <c r="Z12" s="1216"/>
      <c r="AA12" s="1216"/>
      <c r="AB12" s="1216"/>
      <c r="AC12" s="1217"/>
    </row>
    <row r="13" spans="2:29" s="917" customFormat="1" x14ac:dyDescent="0.2">
      <c r="B13" s="984" t="s">
        <v>162</v>
      </c>
      <c r="C13" s="992">
        <f>'10'!E25</f>
        <v>0</v>
      </c>
      <c r="D13" s="993"/>
      <c r="E13" s="962"/>
      <c r="F13" s="953"/>
      <c r="G13" s="953"/>
      <c r="H13" s="953"/>
      <c r="I13" s="953"/>
      <c r="J13" s="953"/>
      <c r="K13" s="953"/>
      <c r="L13" s="953"/>
      <c r="M13" s="953"/>
      <c r="N13" s="953"/>
      <c r="O13" s="953"/>
      <c r="P13" s="953"/>
      <c r="Q13" s="954"/>
      <c r="S13" s="1056"/>
      <c r="U13" s="1057"/>
      <c r="W13" s="1218" t="s">
        <v>395</v>
      </c>
      <c r="X13" s="1216"/>
      <c r="Y13" s="1216"/>
      <c r="Z13" s="1216"/>
      <c r="AA13" s="1216"/>
      <c r="AB13" s="1216"/>
      <c r="AC13" s="1217"/>
    </row>
    <row r="14" spans="2:29" s="917" customFormat="1" x14ac:dyDescent="0.2">
      <c r="B14" s="984" t="s">
        <v>161</v>
      </c>
      <c r="C14" s="992">
        <f>'10'!E26</f>
        <v>0</v>
      </c>
      <c r="D14" s="993"/>
      <c r="E14" s="962"/>
      <c r="F14" s="953"/>
      <c r="G14" s="953"/>
      <c r="H14" s="953"/>
      <c r="I14" s="953"/>
      <c r="J14" s="953"/>
      <c r="K14" s="953"/>
      <c r="L14" s="953"/>
      <c r="M14" s="953"/>
      <c r="N14" s="953"/>
      <c r="O14" s="953"/>
      <c r="P14" s="953"/>
      <c r="Q14" s="954"/>
      <c r="S14" s="1056"/>
      <c r="U14" s="1057"/>
      <c r="W14" s="1218" t="s">
        <v>397</v>
      </c>
      <c r="X14" s="1216"/>
      <c r="Y14" s="1216"/>
      <c r="Z14" s="1216"/>
      <c r="AA14" s="1216"/>
      <c r="AB14" s="1216"/>
      <c r="AC14" s="1217"/>
    </row>
    <row r="15" spans="2:29" s="917" customFormat="1" x14ac:dyDescent="0.2">
      <c r="B15" s="984" t="s">
        <v>160</v>
      </c>
      <c r="C15" s="992">
        <f>'10'!E27</f>
        <v>0</v>
      </c>
      <c r="D15" s="993"/>
      <c r="E15" s="962"/>
      <c r="F15" s="953"/>
      <c r="G15" s="953"/>
      <c r="H15" s="953"/>
      <c r="I15" s="953"/>
      <c r="J15" s="953"/>
      <c r="K15" s="953"/>
      <c r="L15" s="953"/>
      <c r="M15" s="953"/>
      <c r="N15" s="953"/>
      <c r="O15" s="953"/>
      <c r="P15" s="953"/>
      <c r="Q15" s="954"/>
      <c r="S15" s="1056"/>
      <c r="U15" s="1057"/>
      <c r="W15" s="1218" t="s">
        <v>396</v>
      </c>
      <c r="X15" s="1216"/>
      <c r="Y15" s="1216"/>
      <c r="Z15" s="1216"/>
      <c r="AA15" s="1216"/>
      <c r="AB15" s="1216"/>
      <c r="AC15" s="1217"/>
    </row>
    <row r="16" spans="2:29" s="917" customFormat="1" x14ac:dyDescent="0.2">
      <c r="B16" s="984" t="s">
        <v>159</v>
      </c>
      <c r="C16" s="992">
        <f>'10'!E28</f>
        <v>0</v>
      </c>
      <c r="D16" s="993"/>
      <c r="E16" s="962"/>
      <c r="F16" s="953"/>
      <c r="G16" s="953"/>
      <c r="H16" s="953"/>
      <c r="I16" s="953"/>
      <c r="J16" s="953"/>
      <c r="K16" s="953"/>
      <c r="L16" s="953"/>
      <c r="M16" s="953"/>
      <c r="N16" s="953"/>
      <c r="O16" s="953"/>
      <c r="P16" s="953"/>
      <c r="Q16" s="954"/>
      <c r="S16" s="1056"/>
      <c r="U16" s="1057"/>
      <c r="W16" s="1218" t="s">
        <v>398</v>
      </c>
      <c r="X16" s="1216"/>
      <c r="Y16" s="1216"/>
      <c r="Z16" s="1216"/>
      <c r="AA16" s="1216"/>
      <c r="AB16" s="1216"/>
      <c r="AC16" s="1217"/>
    </row>
    <row r="17" spans="1:29" s="917" customFormat="1" x14ac:dyDescent="0.2">
      <c r="B17" s="984" t="s">
        <v>158</v>
      </c>
      <c r="C17" s="992">
        <f>'10'!E29</f>
        <v>0</v>
      </c>
      <c r="D17" s="993"/>
      <c r="E17" s="962"/>
      <c r="F17" s="953"/>
      <c r="G17" s="953"/>
      <c r="H17" s="953"/>
      <c r="I17" s="953"/>
      <c r="J17" s="953"/>
      <c r="K17" s="953"/>
      <c r="L17" s="953"/>
      <c r="M17" s="953"/>
      <c r="N17" s="953"/>
      <c r="O17" s="953"/>
      <c r="P17" s="953"/>
      <c r="Q17" s="954"/>
      <c r="S17" s="1056"/>
      <c r="U17" s="1057"/>
      <c r="W17" s="1218"/>
      <c r="X17" s="1216"/>
      <c r="Y17" s="1216"/>
      <c r="Z17" s="1216"/>
      <c r="AA17" s="1216"/>
      <c r="AB17" s="1216"/>
      <c r="AC17" s="1217"/>
    </row>
    <row r="18" spans="1:29" s="917" customFormat="1" x14ac:dyDescent="0.2">
      <c r="B18" s="984" t="s">
        <v>157</v>
      </c>
      <c r="C18" s="992">
        <f>'10'!E30</f>
        <v>0</v>
      </c>
      <c r="D18" s="993"/>
      <c r="E18" s="962"/>
      <c r="F18" s="953"/>
      <c r="G18" s="953"/>
      <c r="H18" s="953"/>
      <c r="I18" s="953"/>
      <c r="J18" s="953"/>
      <c r="K18" s="953"/>
      <c r="L18" s="953"/>
      <c r="M18" s="953"/>
      <c r="N18" s="953"/>
      <c r="O18" s="953"/>
      <c r="P18" s="953"/>
      <c r="Q18" s="954"/>
      <c r="S18" s="1056"/>
      <c r="U18" s="1057"/>
      <c r="W18" s="1218"/>
      <c r="X18" s="1216"/>
      <c r="Y18" s="1216"/>
      <c r="Z18" s="1216"/>
      <c r="AA18" s="1216"/>
      <c r="AB18" s="1216"/>
      <c r="AC18" s="1217"/>
    </row>
    <row r="19" spans="1:29" s="917" customFormat="1" x14ac:dyDescent="0.2">
      <c r="B19" s="984" t="s">
        <v>156</v>
      </c>
      <c r="C19" s="992">
        <f>'10'!E31</f>
        <v>0</v>
      </c>
      <c r="D19" s="993"/>
      <c r="E19" s="962"/>
      <c r="F19" s="953"/>
      <c r="G19" s="953"/>
      <c r="H19" s="953"/>
      <c r="I19" s="953"/>
      <c r="J19" s="953"/>
      <c r="K19" s="953"/>
      <c r="L19" s="953"/>
      <c r="M19" s="953"/>
      <c r="N19" s="953"/>
      <c r="O19" s="953"/>
      <c r="P19" s="953"/>
      <c r="Q19" s="954"/>
      <c r="S19" s="1056"/>
      <c r="U19" s="1057"/>
      <c r="W19" s="1218"/>
      <c r="X19" s="1216"/>
      <c r="Y19" s="1216"/>
      <c r="Z19" s="1216"/>
      <c r="AA19" s="1216"/>
      <c r="AB19" s="1216"/>
      <c r="AC19" s="1217"/>
    </row>
    <row r="20" spans="1:29" s="917" customFormat="1" x14ac:dyDescent="0.2">
      <c r="B20" s="984" t="s">
        <v>155</v>
      </c>
      <c r="C20" s="992">
        <f>'10'!E32</f>
        <v>0</v>
      </c>
      <c r="D20" s="993"/>
      <c r="E20" s="962"/>
      <c r="F20" s="953"/>
      <c r="G20" s="953"/>
      <c r="H20" s="953"/>
      <c r="I20" s="953"/>
      <c r="J20" s="953"/>
      <c r="K20" s="953"/>
      <c r="L20" s="953"/>
      <c r="M20" s="953"/>
      <c r="N20" s="953"/>
      <c r="O20" s="953"/>
      <c r="P20" s="953"/>
      <c r="Q20" s="954"/>
      <c r="S20" s="1056"/>
      <c r="U20" s="1057"/>
      <c r="W20" s="1218"/>
      <c r="X20" s="1216"/>
      <c r="Y20" s="1216"/>
      <c r="Z20" s="1216"/>
      <c r="AA20" s="1216"/>
      <c r="AB20" s="1216"/>
      <c r="AC20" s="1217"/>
    </row>
    <row r="21" spans="1:29" s="917" customFormat="1" x14ac:dyDescent="0.2">
      <c r="B21" s="984"/>
      <c r="C21" s="1071" t="s">
        <v>376</v>
      </c>
      <c r="D21" s="993"/>
      <c r="E21" s="986"/>
      <c r="F21" s="985">
        <f t="shared" ref="F21:Q21" si="1">F9*$E$9+F10*$E$10+F11*$E$11+F12*$E$12+F13*$E$13+F14*$E$14+F15*$E$15+F16*$E$16+F17*$E$17+F18*$E$18+F19*$E$19+F20*$E$20</f>
        <v>0</v>
      </c>
      <c r="G21" s="985">
        <f t="shared" si="1"/>
        <v>0</v>
      </c>
      <c r="H21" s="985">
        <f t="shared" si="1"/>
        <v>0</v>
      </c>
      <c r="I21" s="985">
        <f t="shared" si="1"/>
        <v>0</v>
      </c>
      <c r="J21" s="985">
        <f t="shared" si="1"/>
        <v>0</v>
      </c>
      <c r="K21" s="985">
        <f t="shared" si="1"/>
        <v>0</v>
      </c>
      <c r="L21" s="985">
        <f t="shared" si="1"/>
        <v>0</v>
      </c>
      <c r="M21" s="985">
        <f t="shared" si="1"/>
        <v>0</v>
      </c>
      <c r="N21" s="985">
        <f t="shared" si="1"/>
        <v>0</v>
      </c>
      <c r="O21" s="985">
        <f t="shared" si="1"/>
        <v>0</v>
      </c>
      <c r="P21" s="985">
        <f t="shared" si="1"/>
        <v>0</v>
      </c>
      <c r="Q21" s="998">
        <f t="shared" si="1"/>
        <v>0</v>
      </c>
      <c r="S21" s="1056"/>
      <c r="U21" s="1057"/>
      <c r="W21" s="1218" t="s">
        <v>412</v>
      </c>
      <c r="X21" s="1216"/>
      <c r="Y21" s="1216"/>
      <c r="Z21" s="1216"/>
      <c r="AA21" s="1216"/>
      <c r="AB21" s="1216"/>
      <c r="AC21" s="1217"/>
    </row>
    <row r="22" spans="1:29" s="917" customFormat="1" x14ac:dyDescent="0.2">
      <c r="B22" s="987"/>
      <c r="C22" s="937"/>
      <c r="D22" s="937"/>
      <c r="E22" s="937"/>
      <c r="F22" s="946">
        <f>SUM(F9:F20)</f>
        <v>0</v>
      </c>
      <c r="G22" s="946">
        <f t="shared" ref="G22:Q22" si="2">SUM(G9:G20)</f>
        <v>0</v>
      </c>
      <c r="H22" s="946">
        <f t="shared" si="2"/>
        <v>0</v>
      </c>
      <c r="I22" s="946">
        <f t="shared" si="2"/>
        <v>0</v>
      </c>
      <c r="J22" s="946">
        <f t="shared" si="2"/>
        <v>0</v>
      </c>
      <c r="K22" s="946">
        <f t="shared" si="2"/>
        <v>0</v>
      </c>
      <c r="L22" s="946">
        <f t="shared" si="2"/>
        <v>0</v>
      </c>
      <c r="M22" s="946">
        <f t="shared" si="2"/>
        <v>0</v>
      </c>
      <c r="N22" s="946">
        <f t="shared" si="2"/>
        <v>0</v>
      </c>
      <c r="O22" s="946">
        <f t="shared" si="2"/>
        <v>0</v>
      </c>
      <c r="P22" s="946">
        <f t="shared" si="2"/>
        <v>0</v>
      </c>
      <c r="Q22" s="1002">
        <f t="shared" si="2"/>
        <v>0</v>
      </c>
      <c r="R22" s="988"/>
      <c r="S22" s="1058"/>
      <c r="T22" s="1059"/>
      <c r="U22" s="1060"/>
      <c r="W22" s="1219">
        <f>SUM(F9:Q20)-'10'!F21</f>
        <v>0</v>
      </c>
      <c r="X22" s="1216" t="s">
        <v>428</v>
      </c>
      <c r="Y22" s="1216"/>
      <c r="Z22" s="1216"/>
      <c r="AA22" s="1216"/>
      <c r="AB22" s="1216"/>
      <c r="AC22" s="1217"/>
    </row>
    <row r="23" spans="1:29" s="917" customFormat="1" ht="13.5" thickBot="1" x14ac:dyDescent="0.25">
      <c r="B23" s="922"/>
      <c r="C23" s="918"/>
      <c r="D23" s="918"/>
      <c r="E23" s="918"/>
      <c r="F23" s="918"/>
      <c r="G23" s="918"/>
      <c r="H23" s="918"/>
      <c r="I23" s="918"/>
      <c r="J23" s="918"/>
      <c r="K23" s="918"/>
      <c r="L23" s="918"/>
      <c r="M23" s="918"/>
      <c r="N23" s="918"/>
      <c r="O23" s="918"/>
      <c r="P23" s="918"/>
      <c r="Q23" s="923"/>
      <c r="W23" s="1216"/>
      <c r="X23" s="1216"/>
      <c r="Y23" s="1216"/>
      <c r="Z23" s="1216"/>
      <c r="AA23" s="1216"/>
      <c r="AB23" s="1216"/>
      <c r="AC23" s="1217"/>
    </row>
    <row r="24" spans="1:29" s="917" customFormat="1" x14ac:dyDescent="0.2">
      <c r="B24" s="938">
        <v>2</v>
      </c>
      <c r="C24" s="939" t="s">
        <v>355</v>
      </c>
      <c r="D24" s="939"/>
      <c r="E24" s="940"/>
      <c r="F24" s="941"/>
      <c r="G24" s="941"/>
      <c r="H24" s="941"/>
      <c r="I24" s="941"/>
      <c r="J24" s="941"/>
      <c r="K24" s="941"/>
      <c r="L24" s="941"/>
      <c r="M24" s="941"/>
      <c r="N24" s="941"/>
      <c r="O24" s="942"/>
      <c r="P24" s="942"/>
      <c r="Q24" s="943"/>
      <c r="S24" s="1062" t="s">
        <v>460</v>
      </c>
      <c r="T24" s="710"/>
      <c r="U24" s="759"/>
      <c r="W24" s="940"/>
      <c r="X24" s="940"/>
      <c r="Y24" s="940"/>
      <c r="Z24" s="940"/>
      <c r="AA24" s="940"/>
      <c r="AB24" s="940"/>
      <c r="AC24" s="940"/>
    </row>
    <row r="25" spans="1:29" ht="13.5" customHeight="1" x14ac:dyDescent="0.2">
      <c r="A25" s="917"/>
      <c r="B25" s="944" t="s">
        <v>166</v>
      </c>
      <c r="C25" s="994" t="s">
        <v>476</v>
      </c>
      <c r="D25" s="992"/>
      <c r="E25" s="946"/>
      <c r="F25" s="947">
        <f>SUM(DatenquellenG!K471:K530)</f>
        <v>0</v>
      </c>
      <c r="G25" s="947">
        <f>SUM(DatenquellenG!L471:L530)</f>
        <v>0</v>
      </c>
      <c r="H25" s="947">
        <f>SUM(DatenquellenG!M471:M530)</f>
        <v>0</v>
      </c>
      <c r="I25" s="947">
        <f>SUM(DatenquellenG!N471:N530)</f>
        <v>0</v>
      </c>
      <c r="J25" s="947">
        <f>SUM(DatenquellenG!O471:O530)</f>
        <v>0</v>
      </c>
      <c r="K25" s="947">
        <f>SUM(DatenquellenG!P471:P530)</f>
        <v>0</v>
      </c>
      <c r="L25" s="947">
        <f>SUM(DatenquellenG!Q471:Q530)</f>
        <v>0</v>
      </c>
      <c r="M25" s="947">
        <f>SUM(DatenquellenG!R471:R530)</f>
        <v>0</v>
      </c>
      <c r="N25" s="947">
        <f>SUM(DatenquellenG!S471:S530)</f>
        <v>0</v>
      </c>
      <c r="O25" s="947">
        <f>SUM(DatenquellenG!T471:T530)</f>
        <v>0</v>
      </c>
      <c r="P25" s="947">
        <f>SUM(DatenquellenG!U471:U530)</f>
        <v>0</v>
      </c>
      <c r="Q25" s="948">
        <f>SUM(DatenquellenG!V471:V530)</f>
        <v>0</v>
      </c>
      <c r="S25" s="1063"/>
      <c r="T25" s="1064"/>
      <c r="U25" s="1065"/>
      <c r="W25" s="1007" t="s">
        <v>385</v>
      </c>
      <c r="X25" s="1007"/>
      <c r="Y25" s="1007"/>
      <c r="Z25" s="1007"/>
      <c r="AA25" s="1007"/>
      <c r="AB25" s="1007"/>
      <c r="AC25" s="1008"/>
    </row>
    <row r="26" spans="1:29" ht="12.75" customHeight="1" x14ac:dyDescent="0.2">
      <c r="A26" s="917"/>
      <c r="B26" s="944" t="s">
        <v>165</v>
      </c>
      <c r="C26" s="994" t="s">
        <v>356</v>
      </c>
      <c r="D26" s="993"/>
      <c r="E26" s="946"/>
      <c r="F26" s="947">
        <f>SUM(DatenquellenG!K345:K404)</f>
        <v>0</v>
      </c>
      <c r="G26" s="947">
        <f>SUM(DatenquellenG!L345:L404)</f>
        <v>0</v>
      </c>
      <c r="H26" s="947">
        <f>SUM(DatenquellenG!M345:M404)</f>
        <v>0</v>
      </c>
      <c r="I26" s="947">
        <f>SUM(DatenquellenG!N345:N404)</f>
        <v>0</v>
      </c>
      <c r="J26" s="947">
        <f>SUM(DatenquellenG!O345:O404)</f>
        <v>0</v>
      </c>
      <c r="K26" s="947">
        <f>SUM(DatenquellenG!P345:P404)</f>
        <v>0</v>
      </c>
      <c r="L26" s="947">
        <f>SUM(DatenquellenG!Q345:Q404)</f>
        <v>0</v>
      </c>
      <c r="M26" s="947">
        <f>SUM(DatenquellenG!R345:R404)</f>
        <v>0</v>
      </c>
      <c r="N26" s="947">
        <f>SUM(DatenquellenG!S345:S404)</f>
        <v>0</v>
      </c>
      <c r="O26" s="947">
        <f>SUM(DatenquellenG!T345:T404)</f>
        <v>0</v>
      </c>
      <c r="P26" s="947">
        <f>SUM(DatenquellenG!U345:U404)</f>
        <v>0</v>
      </c>
      <c r="Q26" s="948">
        <f>SUM(DatenquellenG!V345:V404)</f>
        <v>0</v>
      </c>
      <c r="S26" s="1066"/>
      <c r="U26" s="1067"/>
      <c r="W26" s="1220"/>
      <c r="X26" s="1220"/>
      <c r="Y26" s="1220"/>
      <c r="Z26" s="1220"/>
      <c r="AA26" s="1220"/>
      <c r="AB26" s="1220"/>
      <c r="AC26" s="1221"/>
    </row>
    <row r="27" spans="1:29" ht="12.75" customHeight="1" x14ac:dyDescent="0.2">
      <c r="A27" s="917"/>
      <c r="B27" s="944" t="s">
        <v>164</v>
      </c>
      <c r="C27" s="994" t="s">
        <v>357</v>
      </c>
      <c r="D27" s="993"/>
      <c r="E27" s="946"/>
      <c r="F27" s="947" t="e">
        <f>DatenquellenG!K614*'7G'!$K$19</f>
        <v>#DIV/0!</v>
      </c>
      <c r="G27" s="947" t="e">
        <f>DatenquellenG!L614*'7G'!$K$19</f>
        <v>#DIV/0!</v>
      </c>
      <c r="H27" s="947" t="e">
        <f>DatenquellenG!M614*'7G'!$K$19</f>
        <v>#DIV/0!</v>
      </c>
      <c r="I27" s="947" t="e">
        <f>DatenquellenG!N614*'7G'!$K$19</f>
        <v>#DIV/0!</v>
      </c>
      <c r="J27" s="947" t="e">
        <f>DatenquellenG!O614*'7G'!$K$19</f>
        <v>#DIV/0!</v>
      </c>
      <c r="K27" s="947" t="e">
        <f>DatenquellenG!P614*'7G'!$K$19</f>
        <v>#DIV/0!</v>
      </c>
      <c r="L27" s="947" t="e">
        <f>DatenquellenG!Q614*'7G'!$K$19</f>
        <v>#DIV/0!</v>
      </c>
      <c r="M27" s="947" t="e">
        <f>DatenquellenG!R614*'7G'!$K$19</f>
        <v>#DIV/0!</v>
      </c>
      <c r="N27" s="947" t="e">
        <f>DatenquellenG!S614*'7G'!$K$19</f>
        <v>#DIV/0!</v>
      </c>
      <c r="O27" s="947" t="e">
        <f>DatenquellenG!T614*'7G'!$K$19</f>
        <v>#DIV/0!</v>
      </c>
      <c r="P27" s="947" t="e">
        <f>DatenquellenG!U614*'7G'!$K$19</f>
        <v>#DIV/0!</v>
      </c>
      <c r="Q27" s="948" t="e">
        <f>DatenquellenG!V614*'7G'!$K$19</f>
        <v>#DIV/0!</v>
      </c>
      <c r="S27" s="1066"/>
      <c r="U27" s="1067"/>
      <c r="W27" s="1220"/>
      <c r="X27" s="1220"/>
      <c r="Y27" s="1220"/>
      <c r="Z27" s="1220"/>
      <c r="AA27" s="1220"/>
      <c r="AB27" s="1220"/>
      <c r="AC27" s="1221"/>
    </row>
    <row r="28" spans="1:29" s="917" customFormat="1" x14ac:dyDescent="0.2">
      <c r="B28" s="944" t="s">
        <v>163</v>
      </c>
      <c r="C28" s="994" t="s">
        <v>358</v>
      </c>
      <c r="D28" s="993"/>
      <c r="E28" s="946"/>
      <c r="F28" s="953"/>
      <c r="G28" s="953"/>
      <c r="H28" s="953"/>
      <c r="I28" s="953"/>
      <c r="J28" s="953"/>
      <c r="K28" s="953"/>
      <c r="L28" s="953"/>
      <c r="M28" s="953"/>
      <c r="N28" s="953"/>
      <c r="O28" s="953"/>
      <c r="P28" s="953"/>
      <c r="Q28" s="954"/>
      <c r="S28" s="1056"/>
      <c r="U28" s="1057"/>
      <c r="W28" s="1216"/>
      <c r="X28" s="1216"/>
      <c r="Y28" s="1216"/>
      <c r="Z28" s="1216"/>
      <c r="AA28" s="1216"/>
      <c r="AB28" s="1216"/>
      <c r="AC28" s="1217"/>
    </row>
    <row r="29" spans="1:29" s="917" customFormat="1" x14ac:dyDescent="0.2">
      <c r="B29" s="944" t="s">
        <v>162</v>
      </c>
      <c r="C29" s="945"/>
      <c r="D29" s="949"/>
      <c r="E29" s="953"/>
      <c r="F29" s="953"/>
      <c r="G29" s="953"/>
      <c r="H29" s="953"/>
      <c r="I29" s="953"/>
      <c r="J29" s="953"/>
      <c r="K29" s="953"/>
      <c r="L29" s="953"/>
      <c r="M29" s="953"/>
      <c r="N29" s="953"/>
      <c r="O29" s="953"/>
      <c r="P29" s="953"/>
      <c r="Q29" s="954"/>
      <c r="S29" s="1056"/>
      <c r="U29" s="1057"/>
      <c r="W29" s="1216"/>
      <c r="X29" s="1216"/>
      <c r="Y29" s="1216"/>
      <c r="Z29" s="1216"/>
      <c r="AA29" s="1216"/>
      <c r="AB29" s="1216"/>
      <c r="AC29" s="1217"/>
    </row>
    <row r="30" spans="1:29" s="917" customFormat="1" x14ac:dyDescent="0.2">
      <c r="B30" s="950"/>
      <c r="C30" s="995" t="s">
        <v>365</v>
      </c>
      <c r="D30" s="996"/>
      <c r="E30" s="341"/>
      <c r="F30" s="907" t="e">
        <f>SUM(F25:F29)</f>
        <v>#DIV/0!</v>
      </c>
      <c r="G30" s="907" t="e">
        <f t="shared" ref="G30:Q30" si="3">SUM(G25:G29)</f>
        <v>#DIV/0!</v>
      </c>
      <c r="H30" s="907" t="e">
        <f t="shared" si="3"/>
        <v>#DIV/0!</v>
      </c>
      <c r="I30" s="907" t="e">
        <f t="shared" si="3"/>
        <v>#DIV/0!</v>
      </c>
      <c r="J30" s="907" t="e">
        <f t="shared" si="3"/>
        <v>#DIV/0!</v>
      </c>
      <c r="K30" s="907" t="e">
        <f t="shared" si="3"/>
        <v>#DIV/0!</v>
      </c>
      <c r="L30" s="907" t="e">
        <f t="shared" si="3"/>
        <v>#DIV/0!</v>
      </c>
      <c r="M30" s="907" t="e">
        <f t="shared" si="3"/>
        <v>#DIV/0!</v>
      </c>
      <c r="N30" s="907" t="e">
        <f t="shared" si="3"/>
        <v>#DIV/0!</v>
      </c>
      <c r="O30" s="907" t="e">
        <f t="shared" si="3"/>
        <v>#DIV/0!</v>
      </c>
      <c r="P30" s="907" t="e">
        <f t="shared" si="3"/>
        <v>#DIV/0!</v>
      </c>
      <c r="Q30" s="908" t="e">
        <f t="shared" si="3"/>
        <v>#DIV/0!</v>
      </c>
      <c r="S30" s="1056"/>
      <c r="U30" s="1057"/>
      <c r="W30" s="1219" t="e">
        <f>SUM(F30:Q30)-SUM('10'!F109:F116)</f>
        <v>#DIV/0!</v>
      </c>
      <c r="X30" s="1216" t="s">
        <v>429</v>
      </c>
      <c r="Y30" s="1216"/>
      <c r="Z30" s="1216"/>
      <c r="AA30" s="1216"/>
      <c r="AB30" s="1216"/>
      <c r="AC30" s="1217"/>
    </row>
    <row r="31" spans="1:29" s="917" customFormat="1" ht="12" customHeight="1" x14ac:dyDescent="0.2">
      <c r="B31" s="951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952"/>
      <c r="S31" s="1056"/>
      <c r="U31" s="1057"/>
      <c r="W31" s="1216"/>
      <c r="X31" s="1216"/>
      <c r="Y31" s="1216"/>
      <c r="Z31" s="1216"/>
      <c r="AA31" s="1216"/>
      <c r="AB31" s="1216"/>
      <c r="AC31" s="1217"/>
    </row>
    <row r="32" spans="1:29" s="917" customFormat="1" x14ac:dyDescent="0.2">
      <c r="B32" s="938">
        <v>3</v>
      </c>
      <c r="C32" s="939" t="s">
        <v>360</v>
      </c>
      <c r="D32" s="939"/>
      <c r="E32" s="940"/>
      <c r="F32" s="941"/>
      <c r="G32" s="941"/>
      <c r="H32" s="941"/>
      <c r="I32" s="941"/>
      <c r="J32" s="941"/>
      <c r="K32" s="941"/>
      <c r="L32" s="941"/>
      <c r="M32" s="941"/>
      <c r="N32" s="941"/>
      <c r="O32" s="942"/>
      <c r="P32" s="942"/>
      <c r="Q32" s="943"/>
      <c r="S32" s="1056"/>
      <c r="U32" s="1057"/>
      <c r="W32" s="941"/>
      <c r="X32" s="941"/>
      <c r="Y32" s="941"/>
      <c r="Z32" s="941"/>
      <c r="AA32" s="941"/>
      <c r="AB32" s="941"/>
      <c r="AC32" s="941"/>
    </row>
    <row r="33" spans="1:29" s="917" customFormat="1" x14ac:dyDescent="0.2">
      <c r="B33" s="944" t="s">
        <v>166</v>
      </c>
      <c r="C33" s="992" t="s">
        <v>361</v>
      </c>
      <c r="D33" s="992"/>
      <c r="E33" s="946">
        <f>'9'!G70</f>
        <v>0</v>
      </c>
      <c r="F33" s="985"/>
      <c r="G33" s="985"/>
      <c r="H33" s="985"/>
      <c r="I33" s="985"/>
      <c r="J33" s="985"/>
      <c r="K33" s="985"/>
      <c r="L33" s="985"/>
      <c r="M33" s="985"/>
      <c r="N33" s="985"/>
      <c r="O33" s="985"/>
      <c r="P33" s="985"/>
      <c r="Q33" s="998"/>
      <c r="S33" s="1056"/>
      <c r="U33" s="1057"/>
      <c r="W33" s="1006" t="s">
        <v>399</v>
      </c>
      <c r="X33" s="1006"/>
      <c r="Y33" s="1006"/>
      <c r="Z33" s="1006"/>
      <c r="AA33" s="1006"/>
      <c r="AB33" s="1006"/>
      <c r="AC33" s="1005"/>
    </row>
    <row r="34" spans="1:29" s="917" customFormat="1" x14ac:dyDescent="0.2">
      <c r="B34" s="944" t="s">
        <v>165</v>
      </c>
      <c r="C34" s="992" t="s">
        <v>362</v>
      </c>
      <c r="D34" s="992"/>
      <c r="E34" s="946">
        <f>'9'!G74</f>
        <v>0</v>
      </c>
      <c r="F34" s="985"/>
      <c r="G34" s="985"/>
      <c r="H34" s="985"/>
      <c r="I34" s="985"/>
      <c r="J34" s="985"/>
      <c r="K34" s="985"/>
      <c r="L34" s="985"/>
      <c r="M34" s="985"/>
      <c r="N34" s="985"/>
      <c r="O34" s="985"/>
      <c r="P34" s="985"/>
      <c r="Q34" s="998"/>
      <c r="S34" s="1056"/>
      <c r="U34" s="1057"/>
      <c r="W34" s="1006"/>
      <c r="X34" s="1006"/>
      <c r="Y34" s="1006"/>
      <c r="Z34" s="1006"/>
      <c r="AA34" s="1006"/>
      <c r="AB34" s="1006"/>
      <c r="AC34" s="1005"/>
    </row>
    <row r="35" spans="1:29" s="917" customFormat="1" x14ac:dyDescent="0.2">
      <c r="B35" s="944" t="s">
        <v>164</v>
      </c>
      <c r="C35" s="992" t="s">
        <v>438</v>
      </c>
      <c r="D35" s="992"/>
      <c r="E35" s="946">
        <f>SUM('9'!G79:G81)</f>
        <v>0</v>
      </c>
      <c r="F35" s="985"/>
      <c r="G35" s="985"/>
      <c r="H35" s="985"/>
      <c r="I35" s="985"/>
      <c r="J35" s="985"/>
      <c r="K35" s="985"/>
      <c r="L35" s="985"/>
      <c r="M35" s="985"/>
      <c r="N35" s="985"/>
      <c r="O35" s="985"/>
      <c r="P35" s="985"/>
      <c r="Q35" s="998"/>
      <c r="S35" s="1056"/>
      <c r="U35" s="1057"/>
      <c r="W35" s="1006"/>
      <c r="X35" s="1006"/>
      <c r="Y35" s="1006"/>
      <c r="Z35" s="1006"/>
      <c r="AA35" s="1006"/>
      <c r="AB35" s="1006"/>
      <c r="AC35" s="1005"/>
    </row>
    <row r="36" spans="1:29" s="917" customFormat="1" x14ac:dyDescent="0.2">
      <c r="B36" s="944" t="s">
        <v>163</v>
      </c>
      <c r="C36" s="992" t="s">
        <v>363</v>
      </c>
      <c r="D36" s="992"/>
      <c r="E36" s="946">
        <f>SUM('9'!G88:G90)</f>
        <v>0</v>
      </c>
      <c r="F36" s="985"/>
      <c r="G36" s="985"/>
      <c r="H36" s="985"/>
      <c r="I36" s="985"/>
      <c r="J36" s="985"/>
      <c r="K36" s="985"/>
      <c r="L36" s="985"/>
      <c r="M36" s="985"/>
      <c r="N36" s="985"/>
      <c r="O36" s="985"/>
      <c r="P36" s="985"/>
      <c r="Q36" s="998"/>
      <c r="S36" s="1056"/>
      <c r="U36" s="1057"/>
      <c r="W36" s="1006"/>
      <c r="X36" s="1006"/>
      <c r="Y36" s="1006"/>
      <c r="Z36" s="1006"/>
      <c r="AA36" s="1006"/>
      <c r="AB36" s="1006"/>
      <c r="AC36" s="1005"/>
    </row>
    <row r="37" spans="1:29" s="917" customFormat="1" x14ac:dyDescent="0.2">
      <c r="B37" s="944" t="s">
        <v>162</v>
      </c>
      <c r="C37" s="992" t="str">
        <f>IF('9'!K20="x","Investitionszuschuss Aktion Mensch","")</f>
        <v/>
      </c>
      <c r="D37" s="992"/>
      <c r="E37" s="946" t="str">
        <f>IF('9'!K20="x",'9'!G85,"")</f>
        <v/>
      </c>
      <c r="F37" s="953"/>
      <c r="G37" s="953"/>
      <c r="H37" s="953"/>
      <c r="I37" s="953"/>
      <c r="J37" s="953"/>
      <c r="K37" s="953"/>
      <c r="L37" s="953"/>
      <c r="M37" s="953"/>
      <c r="N37" s="953"/>
      <c r="O37" s="953"/>
      <c r="P37" s="953"/>
      <c r="Q37" s="954"/>
      <c r="S37" s="1056"/>
      <c r="U37" s="1057"/>
      <c r="W37" s="1006"/>
      <c r="X37" s="1006"/>
      <c r="Y37" s="1006"/>
      <c r="Z37" s="1006"/>
      <c r="AA37" s="1006"/>
      <c r="AB37" s="1006"/>
      <c r="AC37" s="1005"/>
    </row>
    <row r="38" spans="1:29" s="917" customFormat="1" x14ac:dyDescent="0.2">
      <c r="B38" s="950" t="s">
        <v>161</v>
      </c>
      <c r="C38" s="955" t="s">
        <v>364</v>
      </c>
      <c r="D38" s="955"/>
      <c r="E38" s="956"/>
      <c r="F38" s="957"/>
      <c r="G38" s="957"/>
      <c r="H38" s="957"/>
      <c r="I38" s="957"/>
      <c r="J38" s="957"/>
      <c r="K38" s="957"/>
      <c r="L38" s="957"/>
      <c r="M38" s="957"/>
      <c r="N38" s="957"/>
      <c r="O38" s="957"/>
      <c r="P38" s="957"/>
      <c r="Q38" s="958"/>
      <c r="S38" s="1056"/>
      <c r="U38" s="1057"/>
      <c r="W38" s="1006"/>
      <c r="X38" s="1006"/>
      <c r="Y38" s="1006"/>
      <c r="Z38" s="1006"/>
      <c r="AA38" s="1006"/>
      <c r="AB38" s="1006"/>
      <c r="AC38" s="1005"/>
    </row>
    <row r="39" spans="1:29" s="917" customFormat="1" x14ac:dyDescent="0.2">
      <c r="B39" s="950"/>
      <c r="C39" s="995" t="s">
        <v>366</v>
      </c>
      <c r="D39" s="996"/>
      <c r="E39" s="997">
        <f>SUM(E33:E38)</f>
        <v>0</v>
      </c>
      <c r="F39" s="919">
        <f>SUM(F33:F38)</f>
        <v>0</v>
      </c>
      <c r="G39" s="919">
        <f t="shared" ref="G39" si="4">SUM(G33:G38)</f>
        <v>0</v>
      </c>
      <c r="H39" s="919">
        <f t="shared" ref="H39" si="5">SUM(H33:H38)</f>
        <v>0</v>
      </c>
      <c r="I39" s="919">
        <f t="shared" ref="I39" si="6">SUM(I33:I38)</f>
        <v>0</v>
      </c>
      <c r="J39" s="919">
        <f t="shared" ref="J39" si="7">SUM(J33:J38)</f>
        <v>0</v>
      </c>
      <c r="K39" s="919">
        <f t="shared" ref="K39" si="8">SUM(K33:K38)</f>
        <v>0</v>
      </c>
      <c r="L39" s="919">
        <f t="shared" ref="L39" si="9">SUM(L33:L38)</f>
        <v>0</v>
      </c>
      <c r="M39" s="919">
        <f t="shared" ref="M39" si="10">SUM(M33:M38)</f>
        <v>0</v>
      </c>
      <c r="N39" s="919">
        <f t="shared" ref="N39" si="11">SUM(N33:N38)</f>
        <v>0</v>
      </c>
      <c r="O39" s="919">
        <f t="shared" ref="O39" si="12">SUM(O33:O38)</f>
        <v>0</v>
      </c>
      <c r="P39" s="919">
        <f t="shared" ref="P39" si="13">SUM(P33:P38)</f>
        <v>0</v>
      </c>
      <c r="Q39" s="920">
        <f t="shared" ref="Q39" si="14">SUM(Q33:Q38)</f>
        <v>0</v>
      </c>
      <c r="S39" s="1058"/>
      <c r="T39" s="1059"/>
      <c r="U39" s="1060"/>
      <c r="W39" s="1006"/>
      <c r="X39" s="1006"/>
      <c r="Y39" s="1006"/>
      <c r="Z39" s="1006"/>
      <c r="AA39" s="1006"/>
      <c r="AB39" s="1006"/>
      <c r="AC39" s="1005"/>
    </row>
    <row r="40" spans="1:29" s="917" customFormat="1" x14ac:dyDescent="0.2"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43"/>
      <c r="W40" s="1006"/>
      <c r="X40" s="1006"/>
      <c r="Y40" s="1006"/>
      <c r="Z40" s="1006"/>
      <c r="AA40" s="1006"/>
      <c r="AB40" s="1006"/>
      <c r="AC40" s="1005"/>
    </row>
    <row r="41" spans="1:29" ht="12.75" customHeight="1" thickBot="1" x14ac:dyDescent="0.25">
      <c r="A41" s="917"/>
      <c r="B41" s="33"/>
      <c r="C41" s="33"/>
      <c r="D41" s="33"/>
      <c r="E41" s="33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679"/>
      <c r="Q41" s="679"/>
      <c r="W41" s="1007"/>
      <c r="X41" s="1007"/>
      <c r="Y41" s="1007"/>
      <c r="Z41" s="1007"/>
      <c r="AA41" s="1007"/>
      <c r="AB41" s="1007"/>
      <c r="AC41" s="1008"/>
    </row>
    <row r="42" spans="1:29" ht="15.75" customHeight="1" thickBot="1" x14ac:dyDescent="0.25">
      <c r="A42" s="917"/>
      <c r="B42" s="1045" t="s">
        <v>368</v>
      </c>
      <c r="C42" s="751"/>
      <c r="D42" s="774"/>
      <c r="E42" s="774"/>
      <c r="F42" s="774"/>
      <c r="G42" s="783"/>
      <c r="H42" s="783"/>
      <c r="I42" s="783"/>
      <c r="J42" s="783"/>
      <c r="K42" s="783"/>
      <c r="L42" s="783"/>
      <c r="M42" s="774"/>
      <c r="N42" s="774"/>
      <c r="O42" s="783"/>
      <c r="P42" s="783"/>
      <c r="Q42" s="921"/>
      <c r="S42" s="1062" t="s">
        <v>460</v>
      </c>
      <c r="T42" s="710"/>
      <c r="U42" s="759"/>
      <c r="W42" s="1007"/>
      <c r="X42" s="1007"/>
      <c r="Y42" s="1007"/>
      <c r="Z42" s="1007"/>
      <c r="AA42" s="1007"/>
      <c r="AB42" s="1007"/>
      <c r="AC42" s="1008"/>
    </row>
    <row r="43" spans="1:29" ht="12.75" customHeight="1" x14ac:dyDescent="0.2">
      <c r="A43" s="917"/>
      <c r="B43" s="960">
        <v>1</v>
      </c>
      <c r="C43" s="939" t="s">
        <v>370</v>
      </c>
      <c r="D43" s="939"/>
      <c r="E43" s="942" t="s">
        <v>350</v>
      </c>
      <c r="F43" s="1038">
        <f t="shared" ref="F43:Q43" si="15">F8</f>
        <v>0</v>
      </c>
      <c r="G43" s="1038">
        <f t="shared" si="15"/>
        <v>32</v>
      </c>
      <c r="H43" s="1038">
        <f t="shared" si="15"/>
        <v>61</v>
      </c>
      <c r="I43" s="1038">
        <f t="shared" si="15"/>
        <v>92</v>
      </c>
      <c r="J43" s="1038">
        <f t="shared" si="15"/>
        <v>122</v>
      </c>
      <c r="K43" s="1038">
        <f t="shared" si="15"/>
        <v>153</v>
      </c>
      <c r="L43" s="1038">
        <f t="shared" si="15"/>
        <v>183</v>
      </c>
      <c r="M43" s="1038">
        <f t="shared" si="15"/>
        <v>214</v>
      </c>
      <c r="N43" s="1038">
        <f t="shared" si="15"/>
        <v>245</v>
      </c>
      <c r="O43" s="1038">
        <f t="shared" si="15"/>
        <v>275</v>
      </c>
      <c r="P43" s="1038">
        <f t="shared" si="15"/>
        <v>306</v>
      </c>
      <c r="Q43" s="1042">
        <f t="shared" si="15"/>
        <v>336</v>
      </c>
      <c r="S43" s="1063"/>
      <c r="T43" s="1064"/>
      <c r="U43" s="1065"/>
      <c r="W43" s="941"/>
      <c r="X43" s="941"/>
      <c r="Y43" s="941"/>
      <c r="Z43" s="941"/>
      <c r="AA43" s="941"/>
      <c r="AB43" s="941"/>
      <c r="AC43" s="941"/>
    </row>
    <row r="44" spans="1:29" ht="12.75" customHeight="1" x14ac:dyDescent="0.2">
      <c r="A44" s="917"/>
      <c r="B44" s="961" t="s">
        <v>166</v>
      </c>
      <c r="C44" s="994">
        <f>'10'!E36</f>
        <v>0</v>
      </c>
      <c r="D44" s="993"/>
      <c r="E44" s="962">
        <v>0.19</v>
      </c>
      <c r="F44" s="953"/>
      <c r="G44" s="953"/>
      <c r="H44" s="953"/>
      <c r="I44" s="953"/>
      <c r="J44" s="953"/>
      <c r="K44" s="953"/>
      <c r="L44" s="953"/>
      <c r="M44" s="953"/>
      <c r="N44" s="953"/>
      <c r="O44" s="953"/>
      <c r="P44" s="953"/>
      <c r="Q44" s="954"/>
      <c r="S44" s="1066"/>
      <c r="U44" s="1067"/>
      <c r="W44" s="1220" t="s">
        <v>409</v>
      </c>
      <c r="X44" s="1220"/>
      <c r="Y44" s="1220"/>
      <c r="Z44" s="1220"/>
      <c r="AA44" s="1220"/>
      <c r="AB44" s="1220"/>
      <c r="AC44" s="1221"/>
    </row>
    <row r="45" spans="1:29" ht="12.75" customHeight="1" x14ac:dyDescent="0.2">
      <c r="A45" s="917"/>
      <c r="B45" s="961" t="s">
        <v>165</v>
      </c>
      <c r="C45" s="994">
        <f>'10'!E37</f>
        <v>0</v>
      </c>
      <c r="D45" s="993"/>
      <c r="E45" s="962">
        <v>0.19</v>
      </c>
      <c r="F45" s="953"/>
      <c r="G45" s="953"/>
      <c r="H45" s="953"/>
      <c r="I45" s="953"/>
      <c r="J45" s="953"/>
      <c r="K45" s="953"/>
      <c r="L45" s="953"/>
      <c r="M45" s="953"/>
      <c r="N45" s="953"/>
      <c r="O45" s="953"/>
      <c r="P45" s="953"/>
      <c r="Q45" s="954"/>
      <c r="S45" s="1066"/>
      <c r="U45" s="1067"/>
      <c r="W45" s="1220" t="s">
        <v>410</v>
      </c>
      <c r="X45" s="1220"/>
      <c r="Y45" s="1220"/>
      <c r="Z45" s="1220"/>
      <c r="AA45" s="1220"/>
      <c r="AB45" s="1220"/>
      <c r="AC45" s="1221"/>
    </row>
    <row r="46" spans="1:29" ht="12.75" customHeight="1" x14ac:dyDescent="0.2">
      <c r="A46" s="917"/>
      <c r="B46" s="961" t="s">
        <v>164</v>
      </c>
      <c r="C46" s="994">
        <f>'10'!E38</f>
        <v>0</v>
      </c>
      <c r="D46" s="993"/>
      <c r="E46" s="962">
        <v>0.19</v>
      </c>
      <c r="F46" s="953"/>
      <c r="G46" s="953"/>
      <c r="H46" s="953"/>
      <c r="I46" s="953"/>
      <c r="J46" s="953"/>
      <c r="K46" s="953"/>
      <c r="L46" s="953"/>
      <c r="M46" s="953"/>
      <c r="N46" s="953"/>
      <c r="O46" s="953"/>
      <c r="P46" s="953"/>
      <c r="Q46" s="954"/>
      <c r="S46" s="1066"/>
      <c r="U46" s="1067"/>
      <c r="W46" s="1220" t="s">
        <v>427</v>
      </c>
      <c r="X46" s="1220"/>
      <c r="Y46" s="1220"/>
      <c r="Z46" s="1220"/>
      <c r="AA46" s="1220"/>
      <c r="AB46" s="1220"/>
      <c r="AC46" s="1221"/>
    </row>
    <row r="47" spans="1:29" ht="12.75" customHeight="1" x14ac:dyDescent="0.2">
      <c r="A47" s="917"/>
      <c r="B47" s="961" t="s">
        <v>163</v>
      </c>
      <c r="C47" s="994">
        <f>'10'!E39</f>
        <v>0</v>
      </c>
      <c r="D47" s="993"/>
      <c r="E47" s="962">
        <v>0.19</v>
      </c>
      <c r="F47" s="953"/>
      <c r="G47" s="953"/>
      <c r="H47" s="953"/>
      <c r="I47" s="953"/>
      <c r="J47" s="953"/>
      <c r="K47" s="953"/>
      <c r="L47" s="953"/>
      <c r="M47" s="953"/>
      <c r="N47" s="953"/>
      <c r="O47" s="953"/>
      <c r="P47" s="953"/>
      <c r="Q47" s="954"/>
      <c r="S47" s="1066"/>
      <c r="U47" s="1067"/>
      <c r="W47" s="1007"/>
      <c r="X47" s="1007"/>
      <c r="Y47" s="1007"/>
      <c r="Z47" s="1007"/>
      <c r="AA47" s="1007"/>
      <c r="AB47" s="1007"/>
      <c r="AC47" s="1008"/>
    </row>
    <row r="48" spans="1:29" ht="12.75" customHeight="1" x14ac:dyDescent="0.2">
      <c r="A48" s="917"/>
      <c r="B48" s="961" t="s">
        <v>162</v>
      </c>
      <c r="C48" s="994">
        <f>'10'!E40</f>
        <v>0</v>
      </c>
      <c r="D48" s="993"/>
      <c r="E48" s="962">
        <v>0.19</v>
      </c>
      <c r="F48" s="953"/>
      <c r="G48" s="953"/>
      <c r="H48" s="953"/>
      <c r="I48" s="953"/>
      <c r="J48" s="953"/>
      <c r="K48" s="953"/>
      <c r="L48" s="953"/>
      <c r="M48" s="953"/>
      <c r="N48" s="953"/>
      <c r="O48" s="953"/>
      <c r="P48" s="953"/>
      <c r="Q48" s="954"/>
      <c r="S48" s="1066"/>
      <c r="U48" s="1067"/>
      <c r="W48" s="1007"/>
      <c r="X48" s="1007"/>
      <c r="Y48" s="1007"/>
      <c r="Z48" s="1007"/>
      <c r="AA48" s="1007"/>
      <c r="AB48" s="1007"/>
      <c r="AC48" s="1008"/>
    </row>
    <row r="49" spans="1:34" ht="12.75" customHeight="1" x14ac:dyDescent="0.2">
      <c r="A49" s="917"/>
      <c r="B49" s="961" t="s">
        <v>161</v>
      </c>
      <c r="C49" s="1004">
        <f>'10'!E41</f>
        <v>0</v>
      </c>
      <c r="D49" s="993"/>
      <c r="E49" s="962"/>
      <c r="F49" s="953"/>
      <c r="G49" s="953"/>
      <c r="H49" s="953"/>
      <c r="I49" s="953"/>
      <c r="J49" s="953"/>
      <c r="K49" s="953"/>
      <c r="L49" s="953"/>
      <c r="M49" s="953"/>
      <c r="N49" s="953"/>
      <c r="O49" s="953"/>
      <c r="P49" s="953"/>
      <c r="Q49" s="954"/>
      <c r="S49" s="1066"/>
      <c r="U49" s="1067"/>
      <c r="W49" s="1007"/>
      <c r="X49" s="1007"/>
      <c r="Y49" s="1007"/>
      <c r="Z49" s="1007"/>
      <c r="AA49" s="1007"/>
      <c r="AB49" s="1007"/>
      <c r="AC49" s="1008"/>
    </row>
    <row r="50" spans="1:34" ht="12.75" customHeight="1" x14ac:dyDescent="0.2">
      <c r="A50" s="917"/>
      <c r="B50" s="961" t="s">
        <v>160</v>
      </c>
      <c r="C50" s="1004">
        <f>'10'!E42</f>
        <v>0</v>
      </c>
      <c r="D50" s="993"/>
      <c r="E50" s="962"/>
      <c r="F50" s="953"/>
      <c r="G50" s="953"/>
      <c r="H50" s="953"/>
      <c r="I50" s="953"/>
      <c r="J50" s="953"/>
      <c r="K50" s="953"/>
      <c r="L50" s="953"/>
      <c r="M50" s="953"/>
      <c r="N50" s="953"/>
      <c r="O50" s="953"/>
      <c r="P50" s="953"/>
      <c r="Q50" s="954"/>
      <c r="S50" s="1066"/>
      <c r="U50" s="1067"/>
      <c r="W50" s="1007"/>
      <c r="X50" s="1007"/>
      <c r="Y50" s="1007"/>
      <c r="Z50" s="1007"/>
      <c r="AA50" s="1007"/>
      <c r="AB50" s="1007"/>
      <c r="AC50" s="1008"/>
    </row>
    <row r="51" spans="1:34" ht="12.75" customHeight="1" x14ac:dyDescent="0.2">
      <c r="A51" s="917"/>
      <c r="B51" s="961" t="s">
        <v>159</v>
      </c>
      <c r="C51" s="1004">
        <f>'10'!E43</f>
        <v>0</v>
      </c>
      <c r="D51" s="993"/>
      <c r="E51" s="962"/>
      <c r="F51" s="953"/>
      <c r="G51" s="953"/>
      <c r="H51" s="953"/>
      <c r="I51" s="953"/>
      <c r="J51" s="953"/>
      <c r="K51" s="953"/>
      <c r="L51" s="953"/>
      <c r="M51" s="953"/>
      <c r="N51" s="953"/>
      <c r="O51" s="953"/>
      <c r="P51" s="953"/>
      <c r="Q51" s="954"/>
      <c r="S51" s="1066"/>
      <c r="U51" s="1067"/>
      <c r="W51" s="1007"/>
      <c r="X51" s="1007"/>
      <c r="Y51" s="1007"/>
      <c r="Z51" s="1007"/>
      <c r="AA51" s="1007"/>
      <c r="AB51" s="1007"/>
      <c r="AC51" s="1008"/>
    </row>
    <row r="52" spans="1:34" ht="12.75" customHeight="1" x14ac:dyDescent="0.2">
      <c r="A52" s="917"/>
      <c r="B52" s="961" t="s">
        <v>158</v>
      </c>
      <c r="C52" s="1004">
        <f>'10'!E44</f>
        <v>0</v>
      </c>
      <c r="D52" s="993"/>
      <c r="E52" s="962"/>
      <c r="F52" s="953"/>
      <c r="G52" s="953"/>
      <c r="H52" s="953"/>
      <c r="I52" s="953"/>
      <c r="J52" s="953"/>
      <c r="K52" s="953"/>
      <c r="L52" s="953"/>
      <c r="M52" s="953"/>
      <c r="N52" s="953"/>
      <c r="O52" s="953"/>
      <c r="P52" s="953"/>
      <c r="Q52" s="954"/>
      <c r="S52" s="1066"/>
      <c r="U52" s="1067"/>
      <c r="W52" s="1007"/>
      <c r="X52" s="1007"/>
      <c r="Y52" s="1007"/>
      <c r="Z52" s="1007"/>
      <c r="AA52" s="1007"/>
      <c r="AB52" s="1007"/>
      <c r="AC52" s="1008"/>
    </row>
    <row r="53" spans="1:34" ht="12.75" customHeight="1" x14ac:dyDescent="0.2">
      <c r="A53" s="917"/>
      <c r="B53" s="961" t="s">
        <v>157</v>
      </c>
      <c r="C53" s="1004">
        <f>'10'!E45</f>
        <v>0</v>
      </c>
      <c r="D53" s="993"/>
      <c r="E53" s="962"/>
      <c r="F53" s="953"/>
      <c r="G53" s="953"/>
      <c r="H53" s="953"/>
      <c r="I53" s="953"/>
      <c r="J53" s="953"/>
      <c r="K53" s="953"/>
      <c r="L53" s="953"/>
      <c r="M53" s="953"/>
      <c r="N53" s="953"/>
      <c r="O53" s="953"/>
      <c r="P53" s="953"/>
      <c r="Q53" s="954"/>
      <c r="S53" s="1066"/>
      <c r="U53" s="1067"/>
      <c r="W53" s="1007"/>
      <c r="X53" s="1007"/>
      <c r="Y53" s="1007"/>
      <c r="Z53" s="1007"/>
      <c r="AA53" s="1007"/>
      <c r="AB53" s="1007"/>
      <c r="AC53" s="1008"/>
    </row>
    <row r="54" spans="1:34" ht="12.75" customHeight="1" x14ac:dyDescent="0.2">
      <c r="A54" s="917"/>
      <c r="B54" s="961" t="s">
        <v>156</v>
      </c>
      <c r="C54" s="1004">
        <f>'10'!E46</f>
        <v>0</v>
      </c>
      <c r="D54" s="993"/>
      <c r="E54" s="962"/>
      <c r="F54" s="953"/>
      <c r="G54" s="953"/>
      <c r="H54" s="953"/>
      <c r="I54" s="953"/>
      <c r="J54" s="953"/>
      <c r="K54" s="953"/>
      <c r="L54" s="953"/>
      <c r="M54" s="953"/>
      <c r="N54" s="953"/>
      <c r="O54" s="953"/>
      <c r="P54" s="953"/>
      <c r="Q54" s="954"/>
      <c r="S54" s="1066"/>
      <c r="U54" s="1067"/>
      <c r="W54" s="1007"/>
      <c r="X54" s="1007"/>
      <c r="Y54" s="1007"/>
      <c r="Z54" s="1007"/>
      <c r="AA54" s="1007"/>
      <c r="AB54" s="1007"/>
      <c r="AC54" s="1008"/>
    </row>
    <row r="55" spans="1:34" ht="12.75" customHeight="1" x14ac:dyDescent="0.2">
      <c r="A55" s="917"/>
      <c r="B55" s="961" t="s">
        <v>155</v>
      </c>
      <c r="C55" s="1004">
        <f>'10'!E47</f>
        <v>0</v>
      </c>
      <c r="D55" s="993"/>
      <c r="E55" s="962"/>
      <c r="F55" s="953"/>
      <c r="G55" s="953"/>
      <c r="H55" s="953"/>
      <c r="I55" s="953"/>
      <c r="J55" s="953"/>
      <c r="K55" s="953"/>
      <c r="L55" s="953"/>
      <c r="M55" s="953"/>
      <c r="N55" s="953"/>
      <c r="O55" s="953"/>
      <c r="P55" s="953"/>
      <c r="Q55" s="954"/>
      <c r="S55" s="1066"/>
      <c r="U55" s="1067"/>
      <c r="W55" s="1007"/>
      <c r="X55" s="1007"/>
      <c r="Y55" s="1007"/>
      <c r="Z55" s="1007"/>
      <c r="AA55" s="1007"/>
      <c r="AB55" s="1007"/>
      <c r="AC55" s="1008"/>
    </row>
    <row r="56" spans="1:34" ht="12.75" customHeight="1" x14ac:dyDescent="0.2">
      <c r="A56" s="917"/>
      <c r="B56" s="961"/>
      <c r="C56" s="1044" t="s">
        <v>380</v>
      </c>
      <c r="D56" s="993"/>
      <c r="E56" s="963"/>
      <c r="F56" s="985">
        <f>F44*$E$44+F45*$E$45+F46*$E$46+F47*$E$47+F48*$E$48+F49*$E$49+F50*$E$50+F51*$E$51+F52*$E$52+F53*$E$53+F54*$E$54+F55*$E$55</f>
        <v>0</v>
      </c>
      <c r="G56" s="985">
        <f t="shared" ref="G56:Q56" si="16">G44*$E$44+G45*$E$45+G46*$E$46+G47*$E$47+G48*$E$48+G49*$E$49+G50*$E$50+G51*$E$51+G52*$E$52+G53*$E$53+G54*$E$54+G55*$E$55</f>
        <v>0</v>
      </c>
      <c r="H56" s="985">
        <f t="shared" si="16"/>
        <v>0</v>
      </c>
      <c r="I56" s="985">
        <f t="shared" si="16"/>
        <v>0</v>
      </c>
      <c r="J56" s="985">
        <f t="shared" si="16"/>
        <v>0</v>
      </c>
      <c r="K56" s="985">
        <f t="shared" si="16"/>
        <v>0</v>
      </c>
      <c r="L56" s="985">
        <f t="shared" si="16"/>
        <v>0</v>
      </c>
      <c r="M56" s="985">
        <f t="shared" si="16"/>
        <v>0</v>
      </c>
      <c r="N56" s="985">
        <f t="shared" si="16"/>
        <v>0</v>
      </c>
      <c r="O56" s="985">
        <f t="shared" si="16"/>
        <v>0</v>
      </c>
      <c r="P56" s="985">
        <f t="shared" si="16"/>
        <v>0</v>
      </c>
      <c r="Q56" s="998">
        <f t="shared" si="16"/>
        <v>0</v>
      </c>
      <c r="S56" s="1066"/>
      <c r="U56" s="1067"/>
      <c r="W56" s="1007"/>
      <c r="X56" s="1007"/>
      <c r="Y56" s="1007"/>
      <c r="Z56" s="1007"/>
      <c r="AA56" s="1007"/>
      <c r="AB56" s="1007"/>
      <c r="AC56" s="1008"/>
    </row>
    <row r="57" spans="1:34" ht="12.75" customHeight="1" x14ac:dyDescent="0.2">
      <c r="A57" s="917"/>
      <c r="B57" s="1011"/>
      <c r="C57" s="1012"/>
      <c r="D57" s="1012"/>
      <c r="E57" s="1012"/>
      <c r="F57" s="956">
        <f>SUM(F44:F55)</f>
        <v>0</v>
      </c>
      <c r="G57" s="956">
        <f t="shared" ref="G57:Q57" si="17">SUM(G44:G55)</f>
        <v>0</v>
      </c>
      <c r="H57" s="956">
        <f t="shared" si="17"/>
        <v>0</v>
      </c>
      <c r="I57" s="956">
        <f t="shared" si="17"/>
        <v>0</v>
      </c>
      <c r="J57" s="956">
        <f t="shared" si="17"/>
        <v>0</v>
      </c>
      <c r="K57" s="956">
        <f t="shared" si="17"/>
        <v>0</v>
      </c>
      <c r="L57" s="956">
        <f t="shared" si="17"/>
        <v>0</v>
      </c>
      <c r="M57" s="956">
        <f t="shared" si="17"/>
        <v>0</v>
      </c>
      <c r="N57" s="956">
        <f t="shared" si="17"/>
        <v>0</v>
      </c>
      <c r="O57" s="956">
        <f t="shared" si="17"/>
        <v>0</v>
      </c>
      <c r="P57" s="956">
        <f t="shared" si="17"/>
        <v>0</v>
      </c>
      <c r="Q57" s="1050">
        <f t="shared" si="17"/>
        <v>0</v>
      </c>
      <c r="S57" s="1068"/>
      <c r="T57" s="1069"/>
      <c r="U57" s="1070"/>
      <c r="W57" s="1017">
        <f>SUM(F57:Q57)-'10'!F48</f>
        <v>0</v>
      </c>
      <c r="X57" s="1008"/>
      <c r="Y57" s="1007"/>
      <c r="Z57" s="1007"/>
      <c r="AA57" s="1007"/>
      <c r="AB57" s="1007"/>
      <c r="AC57" s="1008"/>
    </row>
    <row r="58" spans="1:34" ht="12.75" customHeight="1" thickBot="1" x14ac:dyDescent="0.25">
      <c r="A58" s="917"/>
      <c r="B58" s="35"/>
      <c r="C58" s="43"/>
      <c r="D58" s="43"/>
      <c r="E58" s="43"/>
      <c r="F58" s="965"/>
      <c r="G58" s="965"/>
      <c r="H58" s="965"/>
      <c r="I58" s="965"/>
      <c r="J58" s="965"/>
      <c r="K58" s="965"/>
      <c r="L58" s="965"/>
      <c r="M58" s="965"/>
      <c r="N58" s="965"/>
      <c r="O58" s="965"/>
      <c r="P58" s="965"/>
      <c r="Q58" s="965"/>
      <c r="W58" s="1007"/>
      <c r="X58" s="1007"/>
      <c r="Y58" s="1007"/>
      <c r="Z58" s="1007"/>
      <c r="AA58" s="1007"/>
      <c r="AB58" s="1007"/>
      <c r="AC58" s="1008"/>
    </row>
    <row r="59" spans="1:34" ht="12.75" customHeight="1" x14ac:dyDescent="0.2">
      <c r="A59" s="917"/>
      <c r="B59" s="1013">
        <v>2</v>
      </c>
      <c r="C59" s="1014" t="s">
        <v>371</v>
      </c>
      <c r="D59" s="1014"/>
      <c r="E59" s="1015"/>
      <c r="F59" s="1039">
        <f>F43</f>
        <v>0</v>
      </c>
      <c r="G59" s="1039">
        <f t="shared" ref="G59:Q59" si="18">G43</f>
        <v>32</v>
      </c>
      <c r="H59" s="1039">
        <f t="shared" si="18"/>
        <v>61</v>
      </c>
      <c r="I59" s="1039">
        <f t="shared" si="18"/>
        <v>92</v>
      </c>
      <c r="J59" s="1039">
        <f t="shared" si="18"/>
        <v>122</v>
      </c>
      <c r="K59" s="1039">
        <f t="shared" si="18"/>
        <v>153</v>
      </c>
      <c r="L59" s="1039">
        <f t="shared" si="18"/>
        <v>183</v>
      </c>
      <c r="M59" s="1039">
        <f t="shared" si="18"/>
        <v>214</v>
      </c>
      <c r="N59" s="1039">
        <f t="shared" si="18"/>
        <v>245</v>
      </c>
      <c r="O59" s="1039">
        <f t="shared" si="18"/>
        <v>275</v>
      </c>
      <c r="P59" s="1039">
        <f t="shared" si="18"/>
        <v>306</v>
      </c>
      <c r="Q59" s="1041">
        <f t="shared" si="18"/>
        <v>336</v>
      </c>
      <c r="S59" s="1062" t="s">
        <v>460</v>
      </c>
      <c r="T59" s="710"/>
      <c r="U59" s="759"/>
      <c r="W59" s="942"/>
      <c r="X59" s="942"/>
      <c r="Y59" s="942"/>
      <c r="Z59" s="942"/>
      <c r="AA59" s="942"/>
      <c r="AB59" s="942"/>
      <c r="AC59" s="943"/>
      <c r="AD59" s="1019"/>
      <c r="AE59" s="1019"/>
      <c r="AF59" s="1019"/>
      <c r="AG59" s="1019"/>
      <c r="AH59" s="1019"/>
    </row>
    <row r="60" spans="1:34" ht="12.75" customHeight="1" x14ac:dyDescent="0.2">
      <c r="A60" s="917"/>
      <c r="B60" s="961">
        <v>1</v>
      </c>
      <c r="C60" s="994">
        <f>'2'!D26</f>
        <v>0</v>
      </c>
      <c r="D60" s="993"/>
      <c r="E60" s="946"/>
      <c r="F60" s="953"/>
      <c r="G60" s="953"/>
      <c r="H60" s="953"/>
      <c r="I60" s="953"/>
      <c r="J60" s="953"/>
      <c r="K60" s="953"/>
      <c r="L60" s="953"/>
      <c r="M60" s="953"/>
      <c r="N60" s="953"/>
      <c r="O60" s="953"/>
      <c r="P60" s="953"/>
      <c r="Q60" s="954"/>
      <c r="S60" s="1063"/>
      <c r="T60" s="1064"/>
      <c r="U60" s="1065"/>
      <c r="W60" s="1220" t="s">
        <v>387</v>
      </c>
      <c r="X60" s="1220"/>
      <c r="Y60" s="1220"/>
      <c r="Z60" s="1220"/>
      <c r="AA60" s="1220"/>
      <c r="AB60" s="1220"/>
      <c r="AC60" s="1222"/>
      <c r="AD60" s="1007" t="s">
        <v>404</v>
      </c>
      <c r="AE60" s="1008"/>
      <c r="AF60" s="1008"/>
      <c r="AG60" s="1008"/>
      <c r="AH60" s="1008"/>
    </row>
    <row r="61" spans="1:34" ht="12.75" customHeight="1" x14ac:dyDescent="0.2">
      <c r="A61" s="917"/>
      <c r="B61" s="961">
        <v>2</v>
      </c>
      <c r="C61" s="1004">
        <f>'2'!D27</f>
        <v>0</v>
      </c>
      <c r="D61" s="993"/>
      <c r="E61" s="946"/>
      <c r="F61" s="953"/>
      <c r="G61" s="953"/>
      <c r="H61" s="953"/>
      <c r="I61" s="953"/>
      <c r="J61" s="953"/>
      <c r="K61" s="953"/>
      <c r="L61" s="953"/>
      <c r="M61" s="953"/>
      <c r="N61" s="953"/>
      <c r="O61" s="953"/>
      <c r="P61" s="953"/>
      <c r="Q61" s="954"/>
      <c r="S61" s="1066"/>
      <c r="U61" s="1067"/>
      <c r="W61" s="1223" t="s">
        <v>388</v>
      </c>
      <c r="X61" s="1220"/>
      <c r="Y61" s="1220"/>
      <c r="Z61" s="1220"/>
      <c r="AA61" s="1220"/>
      <c r="AB61" s="1220"/>
      <c r="AC61" s="1222"/>
      <c r="AD61" s="1025" t="s">
        <v>403</v>
      </c>
      <c r="AE61" s="1025"/>
      <c r="AF61" s="1026"/>
      <c r="AG61" s="1027"/>
      <c r="AH61" s="1027"/>
    </row>
    <row r="62" spans="1:34" ht="12.75" customHeight="1" x14ac:dyDescent="0.2">
      <c r="A62" s="917"/>
      <c r="B62" s="961">
        <v>3</v>
      </c>
      <c r="C62" s="1004">
        <f>'2'!D28</f>
        <v>0</v>
      </c>
      <c r="D62" s="993"/>
      <c r="E62" s="946"/>
      <c r="F62" s="953"/>
      <c r="G62" s="953"/>
      <c r="H62" s="953"/>
      <c r="I62" s="953"/>
      <c r="J62" s="953"/>
      <c r="K62" s="953"/>
      <c r="L62" s="953"/>
      <c r="M62" s="953"/>
      <c r="N62" s="953"/>
      <c r="O62" s="953"/>
      <c r="P62" s="953"/>
      <c r="Q62" s="954"/>
      <c r="S62" s="1066"/>
      <c r="U62" s="1067"/>
      <c r="W62" s="1223" t="s">
        <v>389</v>
      </c>
      <c r="X62" s="1220"/>
      <c r="Y62" s="1220"/>
      <c r="Z62" s="1220"/>
      <c r="AA62" s="1220"/>
      <c r="AB62" s="1220"/>
      <c r="AC62" s="1222"/>
      <c r="AD62" s="1030" t="s">
        <v>402</v>
      </c>
      <c r="AE62" s="1031"/>
      <c r="AF62" s="1032"/>
      <c r="AG62" s="1033" t="s">
        <v>400</v>
      </c>
      <c r="AH62" s="1033" t="s">
        <v>401</v>
      </c>
    </row>
    <row r="63" spans="1:34" ht="12.75" customHeight="1" x14ac:dyDescent="0.2">
      <c r="A63" s="917"/>
      <c r="B63" s="961">
        <v>4</v>
      </c>
      <c r="C63" s="1004">
        <f>'2'!D29</f>
        <v>0</v>
      </c>
      <c r="D63" s="993"/>
      <c r="E63" s="946"/>
      <c r="F63" s="953"/>
      <c r="G63" s="953"/>
      <c r="H63" s="953"/>
      <c r="I63" s="953"/>
      <c r="J63" s="953"/>
      <c r="K63" s="953"/>
      <c r="L63" s="953"/>
      <c r="M63" s="953"/>
      <c r="N63" s="953"/>
      <c r="O63" s="953"/>
      <c r="P63" s="953"/>
      <c r="Q63" s="954"/>
      <c r="S63" s="1066"/>
      <c r="U63" s="1067"/>
      <c r="W63" s="1223" t="s">
        <v>390</v>
      </c>
      <c r="X63" s="1220"/>
      <c r="Y63" s="1220"/>
      <c r="Z63" s="1220"/>
      <c r="AA63" s="1220"/>
      <c r="AB63" s="1220"/>
      <c r="AC63" s="1222"/>
      <c r="AD63" s="1025">
        <f t="shared" ref="AD63:AD71" si="19">C60</f>
        <v>0</v>
      </c>
      <c r="AE63" s="1008"/>
      <c r="AF63" s="1028">
        <f>'4'!F23+('4'!F23*'4'!$E$32)</f>
        <v>0</v>
      </c>
      <c r="AG63" s="1029">
        <f>'4'!$F$27*(1+'4'!$E$32)</f>
        <v>0</v>
      </c>
      <c r="AH63" s="1029">
        <f>'4'!$F$28*(1+'4'!$E$32)</f>
        <v>0</v>
      </c>
    </row>
    <row r="64" spans="1:34" ht="12.75" customHeight="1" x14ac:dyDescent="0.2">
      <c r="A64" s="917"/>
      <c r="B64" s="961">
        <v>5</v>
      </c>
      <c r="C64" s="1004">
        <f>'2'!D30</f>
        <v>0</v>
      </c>
      <c r="D64" s="993"/>
      <c r="E64" s="946"/>
      <c r="F64" s="953"/>
      <c r="G64" s="953"/>
      <c r="H64" s="953"/>
      <c r="I64" s="953"/>
      <c r="J64" s="953"/>
      <c r="K64" s="953"/>
      <c r="L64" s="953"/>
      <c r="M64" s="953"/>
      <c r="N64" s="953"/>
      <c r="O64" s="953"/>
      <c r="P64" s="953"/>
      <c r="Q64" s="954"/>
      <c r="S64" s="1066"/>
      <c r="U64" s="1067"/>
      <c r="W64" s="1223" t="s">
        <v>414</v>
      </c>
      <c r="X64" s="1220"/>
      <c r="Y64" s="1220"/>
      <c r="Z64" s="1220"/>
      <c r="AA64" s="1220"/>
      <c r="AB64" s="1220"/>
      <c r="AC64" s="1222"/>
      <c r="AD64" s="1025">
        <f t="shared" si="19"/>
        <v>0</v>
      </c>
      <c r="AE64" s="1008"/>
      <c r="AF64" s="1028">
        <f>'4'!G23+('4'!G23*'4'!$E$32)</f>
        <v>0</v>
      </c>
      <c r="AG64" s="1029">
        <f>'4'!$G$27*(1+'4'!$E$32)</f>
        <v>0</v>
      </c>
      <c r="AH64" s="1029">
        <f>'4'!$G$28*(1+'4'!$E$32)</f>
        <v>0</v>
      </c>
    </row>
    <row r="65" spans="1:34" ht="12.75" customHeight="1" x14ac:dyDescent="0.2">
      <c r="A65" s="917"/>
      <c r="B65" s="961">
        <v>6</v>
      </c>
      <c r="C65" s="1004">
        <f>'2'!D31</f>
        <v>0</v>
      </c>
      <c r="D65" s="993"/>
      <c r="E65" s="946"/>
      <c r="F65" s="953"/>
      <c r="G65" s="953"/>
      <c r="H65" s="953"/>
      <c r="I65" s="953"/>
      <c r="J65" s="953"/>
      <c r="K65" s="953"/>
      <c r="L65" s="953"/>
      <c r="M65" s="953"/>
      <c r="N65" s="953"/>
      <c r="O65" s="953"/>
      <c r="P65" s="953"/>
      <c r="Q65" s="954"/>
      <c r="S65" s="1066"/>
      <c r="U65" s="1067"/>
      <c r="W65" s="1223" t="s">
        <v>415</v>
      </c>
      <c r="X65" s="1220"/>
      <c r="Y65" s="1220"/>
      <c r="Z65" s="1220"/>
      <c r="AA65" s="1220"/>
      <c r="AB65" s="1220"/>
      <c r="AC65" s="1222"/>
      <c r="AD65" s="1025">
        <f t="shared" si="19"/>
        <v>0</v>
      </c>
      <c r="AE65" s="1008"/>
      <c r="AF65" s="1028">
        <f>'4'!H23+('4'!H23*'4'!$E$32)</f>
        <v>0</v>
      </c>
      <c r="AG65" s="1029">
        <f>'4'!$H$27*(1+'4'!$E$32)</f>
        <v>0</v>
      </c>
      <c r="AH65" s="1029">
        <f>'4'!$H$28*(1+'4'!$E$32)</f>
        <v>0</v>
      </c>
    </row>
    <row r="66" spans="1:34" ht="12.75" customHeight="1" x14ac:dyDescent="0.2">
      <c r="A66" s="917"/>
      <c r="B66" s="961">
        <v>7</v>
      </c>
      <c r="C66" s="1004">
        <f>'2'!D32</f>
        <v>0</v>
      </c>
      <c r="D66" s="993"/>
      <c r="E66" s="946"/>
      <c r="F66" s="953"/>
      <c r="G66" s="953"/>
      <c r="H66" s="953"/>
      <c r="I66" s="953"/>
      <c r="J66" s="953"/>
      <c r="K66" s="953"/>
      <c r="L66" s="953"/>
      <c r="M66" s="953"/>
      <c r="N66" s="953"/>
      <c r="O66" s="953"/>
      <c r="P66" s="953"/>
      <c r="Q66" s="954"/>
      <c r="S66" s="1066"/>
      <c r="U66" s="1067"/>
      <c r="W66" s="1009"/>
      <c r="X66" s="1007"/>
      <c r="Y66" s="1007"/>
      <c r="Z66" s="1007"/>
      <c r="AA66" s="1007"/>
      <c r="AB66" s="1007"/>
      <c r="AC66" s="1023"/>
      <c r="AD66" s="1025">
        <f t="shared" si="19"/>
        <v>0</v>
      </c>
      <c r="AE66" s="1008"/>
      <c r="AF66" s="1028">
        <f>'4'!I23+('4'!I23*'4'!E32)</f>
        <v>0</v>
      </c>
      <c r="AG66" s="1029">
        <f>'4'!$I$27*(1+'4'!$E$32)</f>
        <v>0</v>
      </c>
      <c r="AH66" s="1029">
        <f>'4'!$I$28*(1+'4'!$E$32)</f>
        <v>0</v>
      </c>
    </row>
    <row r="67" spans="1:34" ht="12.75" customHeight="1" x14ac:dyDescent="0.2">
      <c r="A67" s="917"/>
      <c r="B67" s="961">
        <v>8</v>
      </c>
      <c r="C67" s="1004">
        <f>'2'!D33</f>
        <v>0</v>
      </c>
      <c r="D67" s="993"/>
      <c r="E67" s="946"/>
      <c r="F67" s="953"/>
      <c r="G67" s="953"/>
      <c r="H67" s="953"/>
      <c r="I67" s="953"/>
      <c r="J67" s="953"/>
      <c r="K67" s="953"/>
      <c r="L67" s="953"/>
      <c r="M67" s="953"/>
      <c r="N67" s="953"/>
      <c r="O67" s="953"/>
      <c r="P67" s="953"/>
      <c r="Q67" s="954"/>
      <c r="S67" s="1066"/>
      <c r="U67" s="1067"/>
      <c r="W67" s="1009"/>
      <c r="X67" s="1007"/>
      <c r="Y67" s="1007"/>
      <c r="Z67" s="1007"/>
      <c r="AA67" s="1007"/>
      <c r="AB67" s="1007"/>
      <c r="AC67" s="1023"/>
      <c r="AD67" s="1025">
        <f t="shared" si="19"/>
        <v>0</v>
      </c>
      <c r="AE67" s="1008"/>
      <c r="AF67" s="1028">
        <f>'4'!J23+('4'!J23*'4'!E32)</f>
        <v>0</v>
      </c>
      <c r="AG67" s="1029">
        <f>'4'!$J$27*(1+'4'!$E$32)</f>
        <v>0</v>
      </c>
      <c r="AH67" s="1029">
        <f>'4'!$J$28*(1+'4'!$E$32)</f>
        <v>0</v>
      </c>
    </row>
    <row r="68" spans="1:34" ht="12.75" customHeight="1" x14ac:dyDescent="0.2">
      <c r="A68" s="917"/>
      <c r="B68" s="961">
        <v>9</v>
      </c>
      <c r="C68" s="1004">
        <f>'2'!D34</f>
        <v>0</v>
      </c>
      <c r="D68" s="993"/>
      <c r="E68" s="946"/>
      <c r="F68" s="953"/>
      <c r="G68" s="953"/>
      <c r="H68" s="953"/>
      <c r="I68" s="953"/>
      <c r="J68" s="953"/>
      <c r="K68" s="953"/>
      <c r="L68" s="953"/>
      <c r="M68" s="953"/>
      <c r="N68" s="953"/>
      <c r="O68" s="953"/>
      <c r="P68" s="953"/>
      <c r="Q68" s="954"/>
      <c r="S68" s="1066"/>
      <c r="U68" s="1067"/>
      <c r="W68" s="1009"/>
      <c r="X68" s="1007"/>
      <c r="Y68" s="1007"/>
      <c r="Z68" s="1007"/>
      <c r="AA68" s="1007"/>
      <c r="AB68" s="1007"/>
      <c r="AC68" s="1023"/>
      <c r="AD68" s="1025">
        <f t="shared" si="19"/>
        <v>0</v>
      </c>
      <c r="AE68" s="1008"/>
      <c r="AF68" s="1028">
        <f>'4'!K23+('4'!K23*'4'!E32)</f>
        <v>0</v>
      </c>
      <c r="AG68" s="1029">
        <f>'4'!$K$27*(1+'4'!$E$32)</f>
        <v>0</v>
      </c>
      <c r="AH68" s="1029">
        <f>'4'!$K$28*(1+'4'!$E$32)</f>
        <v>0</v>
      </c>
    </row>
    <row r="69" spans="1:34" ht="12.75" customHeight="1" x14ac:dyDescent="0.2">
      <c r="A69" s="917"/>
      <c r="B69" s="961">
        <v>12</v>
      </c>
      <c r="C69" s="1004">
        <f>'2'!D35</f>
        <v>0</v>
      </c>
      <c r="D69" s="993"/>
      <c r="E69" s="946"/>
      <c r="F69" s="953"/>
      <c r="G69" s="953"/>
      <c r="H69" s="953"/>
      <c r="I69" s="953"/>
      <c r="J69" s="953"/>
      <c r="K69" s="953"/>
      <c r="L69" s="953"/>
      <c r="M69" s="953"/>
      <c r="N69" s="953"/>
      <c r="O69" s="953"/>
      <c r="P69" s="953"/>
      <c r="Q69" s="954"/>
      <c r="S69" s="1066"/>
      <c r="U69" s="1067"/>
      <c r="W69" s="1009"/>
      <c r="X69" s="1007"/>
      <c r="Y69" s="1007"/>
      <c r="Z69" s="1007"/>
      <c r="AA69" s="1007"/>
      <c r="AB69" s="1007"/>
      <c r="AC69" s="1023"/>
      <c r="AD69" s="1025">
        <f t="shared" si="19"/>
        <v>0</v>
      </c>
      <c r="AE69" s="1008"/>
      <c r="AF69" s="1028">
        <f>'4'!L23+('4'!L23*'4'!E32)</f>
        <v>0</v>
      </c>
      <c r="AG69" s="1029">
        <f>'4'!$L$27*(1+'4'!$E$32)</f>
        <v>0</v>
      </c>
      <c r="AH69" s="1029">
        <f>'4'!$L$28*(1+'4'!$E$32)</f>
        <v>0</v>
      </c>
    </row>
    <row r="70" spans="1:34" ht="12.75" customHeight="1" x14ac:dyDescent="0.2">
      <c r="A70" s="917"/>
      <c r="B70" s="961">
        <v>11</v>
      </c>
      <c r="C70" s="1004">
        <f>'2'!D36</f>
        <v>0</v>
      </c>
      <c r="D70" s="993"/>
      <c r="E70" s="946"/>
      <c r="F70" s="953"/>
      <c r="G70" s="953"/>
      <c r="H70" s="953"/>
      <c r="I70" s="953"/>
      <c r="J70" s="953"/>
      <c r="K70" s="953"/>
      <c r="L70" s="953"/>
      <c r="M70" s="953"/>
      <c r="N70" s="953"/>
      <c r="O70" s="953"/>
      <c r="P70" s="953"/>
      <c r="Q70" s="954"/>
      <c r="S70" s="1066"/>
      <c r="U70" s="1067"/>
      <c r="W70" s="1009"/>
      <c r="X70" s="1007"/>
      <c r="Y70" s="1007"/>
      <c r="Z70" s="1007"/>
      <c r="AA70" s="1007"/>
      <c r="AB70" s="1007"/>
      <c r="AC70" s="1023"/>
      <c r="AD70" s="1025">
        <f t="shared" si="19"/>
        <v>0</v>
      </c>
      <c r="AE70" s="1008"/>
      <c r="AF70" s="1028">
        <f>'4'!M23+('4'!M23*'4'!E32)</f>
        <v>0</v>
      </c>
      <c r="AG70" s="1029">
        <f>'4'!$M$27*(1+'4'!$E$32)</f>
        <v>0</v>
      </c>
      <c r="AH70" s="1029">
        <f>'4'!$M$28*(1+'4'!$E$32)</f>
        <v>0</v>
      </c>
    </row>
    <row r="71" spans="1:34" ht="12.75" customHeight="1" x14ac:dyDescent="0.2">
      <c r="A71" s="917"/>
      <c r="B71" s="961">
        <v>12</v>
      </c>
      <c r="C71" s="994" t="str">
        <f>'2'!D37</f>
        <v>Geringfügig Beschäftigte</v>
      </c>
      <c r="D71" s="993"/>
      <c r="E71" s="946"/>
      <c r="F71" s="953"/>
      <c r="G71" s="953"/>
      <c r="H71" s="953"/>
      <c r="I71" s="953"/>
      <c r="J71" s="953"/>
      <c r="K71" s="953"/>
      <c r="L71" s="953"/>
      <c r="M71" s="953"/>
      <c r="N71" s="953"/>
      <c r="O71" s="953"/>
      <c r="P71" s="953"/>
      <c r="Q71" s="954"/>
      <c r="S71" s="1066"/>
      <c r="U71" s="1067"/>
      <c r="W71" s="1009"/>
      <c r="X71" s="1007"/>
      <c r="Y71" s="1007"/>
      <c r="Z71" s="1007"/>
      <c r="AA71" s="1007"/>
      <c r="AB71" s="1007"/>
      <c r="AC71" s="1023"/>
      <c r="AD71" s="1025">
        <f t="shared" si="19"/>
        <v>0</v>
      </c>
      <c r="AE71" s="1008"/>
      <c r="AF71" s="1028">
        <f>'4'!N23+('4'!N23*'4'!E32)</f>
        <v>0</v>
      </c>
      <c r="AG71" s="1029">
        <f>'4'!$N$27*(1+'4'!$E$32)</f>
        <v>0</v>
      </c>
      <c r="AH71" s="1029">
        <f>'4'!$N$28*(1+'4'!$E$32)</f>
        <v>0</v>
      </c>
    </row>
    <row r="72" spans="1:34" ht="12.75" customHeight="1" x14ac:dyDescent="0.2">
      <c r="A72" s="917"/>
      <c r="B72" s="961"/>
      <c r="C72" s="945" t="s">
        <v>459</v>
      </c>
      <c r="D72" s="949"/>
      <c r="E72" s="946"/>
      <c r="F72" s="953"/>
      <c r="G72" s="953"/>
      <c r="H72" s="953"/>
      <c r="I72" s="953"/>
      <c r="J72" s="953"/>
      <c r="K72" s="953"/>
      <c r="L72" s="953"/>
      <c r="M72" s="953"/>
      <c r="N72" s="953"/>
      <c r="O72" s="953"/>
      <c r="P72" s="953"/>
      <c r="Q72" s="954"/>
      <c r="S72" s="1066"/>
      <c r="U72" s="1067"/>
      <c r="W72" s="1009"/>
      <c r="X72" s="1007"/>
      <c r="Y72" s="1007"/>
      <c r="Z72" s="1007"/>
      <c r="AA72" s="1007"/>
      <c r="AB72" s="1007"/>
      <c r="AC72" s="1023"/>
      <c r="AD72" s="1025"/>
      <c r="AE72" s="1008"/>
      <c r="AF72" s="1028"/>
      <c r="AG72" s="1029"/>
      <c r="AH72" s="1029"/>
    </row>
    <row r="73" spans="1:34" ht="12.75" customHeight="1" x14ac:dyDescent="0.2">
      <c r="A73" s="917"/>
      <c r="B73" s="961"/>
      <c r="C73" s="945" t="s">
        <v>352</v>
      </c>
      <c r="D73" s="949"/>
      <c r="E73" s="946"/>
      <c r="F73" s="953"/>
      <c r="G73" s="953"/>
      <c r="H73" s="953"/>
      <c r="I73" s="953"/>
      <c r="J73" s="953"/>
      <c r="K73" s="953"/>
      <c r="L73" s="953"/>
      <c r="M73" s="953"/>
      <c r="N73" s="953"/>
      <c r="O73" s="953"/>
      <c r="P73" s="953"/>
      <c r="Q73" s="954"/>
      <c r="S73" s="1066"/>
      <c r="U73" s="1067"/>
      <c r="W73" s="1009"/>
      <c r="X73" s="1007"/>
      <c r="Y73" s="1007"/>
      <c r="Z73" s="1007"/>
      <c r="AA73" s="1007"/>
      <c r="AB73" s="1007"/>
      <c r="AC73" s="1023"/>
      <c r="AD73" s="1025">
        <f>C69</f>
        <v>0</v>
      </c>
      <c r="AE73" s="1008"/>
      <c r="AF73" s="1028">
        <f>'4'!O23+('4'!O23*'4'!E32)</f>
        <v>0</v>
      </c>
      <c r="AG73" s="1029">
        <f>'4'!$O$27*(1+'4'!$E$32)</f>
        <v>0</v>
      </c>
      <c r="AH73" s="1029">
        <f>'4'!$O$28*(1+'4'!$E$32)</f>
        <v>0</v>
      </c>
    </row>
    <row r="74" spans="1:34" ht="13.5" customHeight="1" x14ac:dyDescent="0.2">
      <c r="A74" s="917"/>
      <c r="B74" s="964"/>
      <c r="C74" s="937"/>
      <c r="D74" s="937"/>
      <c r="E74" s="937"/>
      <c r="F74" s="946">
        <f t="shared" ref="F74:Q74" si="20">SUM(F60:F73)</f>
        <v>0</v>
      </c>
      <c r="G74" s="946">
        <f t="shared" si="20"/>
        <v>0</v>
      </c>
      <c r="H74" s="946">
        <f t="shared" si="20"/>
        <v>0</v>
      </c>
      <c r="I74" s="946">
        <f t="shared" si="20"/>
        <v>0</v>
      </c>
      <c r="J74" s="946">
        <f t="shared" si="20"/>
        <v>0</v>
      </c>
      <c r="K74" s="946">
        <f t="shared" si="20"/>
        <v>0</v>
      </c>
      <c r="L74" s="946">
        <f t="shared" si="20"/>
        <v>0</v>
      </c>
      <c r="M74" s="946">
        <f t="shared" si="20"/>
        <v>0</v>
      </c>
      <c r="N74" s="946">
        <f t="shared" si="20"/>
        <v>0</v>
      </c>
      <c r="O74" s="946">
        <f t="shared" si="20"/>
        <v>0</v>
      </c>
      <c r="P74" s="946">
        <f t="shared" si="20"/>
        <v>0</v>
      </c>
      <c r="Q74" s="1002">
        <f t="shared" si="20"/>
        <v>0</v>
      </c>
      <c r="S74" s="1068"/>
      <c r="T74" s="1069"/>
      <c r="U74" s="1070"/>
      <c r="W74" s="1016">
        <f>SUM(F60:Q73)-'10'!F69</f>
        <v>0</v>
      </c>
      <c r="X74" s="1006" t="s">
        <v>422</v>
      </c>
      <c r="Y74" s="1007"/>
      <c r="Z74" s="1007"/>
      <c r="AA74" s="1007"/>
      <c r="AB74" s="1007"/>
      <c r="AC74" s="1023"/>
      <c r="AD74" s="1025">
        <f>C70</f>
        <v>0</v>
      </c>
      <c r="AE74" s="1008"/>
      <c r="AF74" s="1028">
        <f>'4'!P23+('4'!P23*'4'!E32)</f>
        <v>0</v>
      </c>
      <c r="AG74" s="1029">
        <f>'4'!$P$27*(1+'4'!$E$32)</f>
        <v>0</v>
      </c>
      <c r="AH74" s="1029">
        <f>'4'!$P$28*(1+'4'!$E$32)</f>
        <v>0</v>
      </c>
    </row>
    <row r="75" spans="1:34" ht="12.75" customHeight="1" thickBot="1" x14ac:dyDescent="0.25">
      <c r="A75" s="917"/>
      <c r="B75" s="966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967"/>
      <c r="W75" s="1007"/>
      <c r="X75" s="1007"/>
      <c r="Y75" s="1007"/>
      <c r="Z75" s="1007"/>
      <c r="AA75" s="1007"/>
      <c r="AB75" s="1007"/>
      <c r="AC75" s="1023"/>
      <c r="AD75" s="1025" t="str">
        <f>C71</f>
        <v>Geringfügig Beschäftigte</v>
      </c>
      <c r="AE75" s="1008"/>
      <c r="AF75" s="1028">
        <f>'4'!Q23+('4'!Q23*'4'!E32)</f>
        <v>0</v>
      </c>
      <c r="AG75" s="1029">
        <f>'4'!$Q$27*(1+'4'!$E$32)</f>
        <v>0</v>
      </c>
      <c r="AH75" s="1029">
        <f>'4'!$Q$28*(1+'4'!$E$32)</f>
        <v>0</v>
      </c>
    </row>
    <row r="76" spans="1:34" ht="12.75" customHeight="1" x14ac:dyDescent="0.2">
      <c r="A76" s="917"/>
      <c r="B76" s="960">
        <v>3</v>
      </c>
      <c r="C76" s="939" t="s">
        <v>369</v>
      </c>
      <c r="D76" s="939"/>
      <c r="E76" s="942" t="s">
        <v>350</v>
      </c>
      <c r="F76" s="1038">
        <f>F59</f>
        <v>0</v>
      </c>
      <c r="G76" s="1038">
        <f t="shared" ref="G76:Q76" si="21">G59</f>
        <v>32</v>
      </c>
      <c r="H76" s="1038">
        <f t="shared" si="21"/>
        <v>61</v>
      </c>
      <c r="I76" s="1038">
        <f t="shared" si="21"/>
        <v>92</v>
      </c>
      <c r="J76" s="1038">
        <f t="shared" si="21"/>
        <v>122</v>
      </c>
      <c r="K76" s="1038">
        <f t="shared" si="21"/>
        <v>153</v>
      </c>
      <c r="L76" s="1038">
        <f t="shared" si="21"/>
        <v>183</v>
      </c>
      <c r="M76" s="1038">
        <f t="shared" si="21"/>
        <v>214</v>
      </c>
      <c r="N76" s="1038">
        <f t="shared" si="21"/>
        <v>245</v>
      </c>
      <c r="O76" s="1038">
        <f t="shared" si="21"/>
        <v>275</v>
      </c>
      <c r="P76" s="1038">
        <f t="shared" si="21"/>
        <v>306</v>
      </c>
      <c r="Q76" s="1038">
        <f t="shared" si="21"/>
        <v>336</v>
      </c>
      <c r="S76" s="1062" t="s">
        <v>460</v>
      </c>
      <c r="T76" s="710"/>
      <c r="U76" s="759"/>
      <c r="W76" s="1018"/>
      <c r="X76" s="1018"/>
      <c r="Y76" s="1018"/>
      <c r="Z76" s="1018"/>
      <c r="AA76" s="1018"/>
      <c r="AB76" s="1018"/>
      <c r="AC76" s="1024"/>
      <c r="AD76" s="1019"/>
      <c r="AE76" s="1019"/>
      <c r="AF76" s="1019"/>
      <c r="AG76" s="1019"/>
      <c r="AH76" s="1019"/>
    </row>
    <row r="77" spans="1:34" ht="12.75" customHeight="1" x14ac:dyDescent="0.2">
      <c r="A77" s="917"/>
      <c r="B77" s="961" t="s">
        <v>166</v>
      </c>
      <c r="C77" s="994">
        <f>'10'!E72</f>
        <v>0</v>
      </c>
      <c r="D77" s="992"/>
      <c r="E77" s="1048">
        <v>0.19</v>
      </c>
      <c r="F77" s="953"/>
      <c r="G77" s="953"/>
      <c r="H77" s="953"/>
      <c r="I77" s="953"/>
      <c r="J77" s="953"/>
      <c r="K77" s="953"/>
      <c r="L77" s="953"/>
      <c r="M77" s="953"/>
      <c r="N77" s="953"/>
      <c r="O77" s="953"/>
      <c r="P77" s="953"/>
      <c r="Q77" s="954"/>
      <c r="S77" s="1063"/>
      <c r="T77" s="1064"/>
      <c r="U77" s="1065"/>
      <c r="W77" s="1220" t="s">
        <v>416</v>
      </c>
      <c r="X77" s="1220"/>
      <c r="Y77" s="1220"/>
      <c r="Z77" s="1220"/>
      <c r="AA77" s="1220"/>
      <c r="AB77" s="1220"/>
      <c r="AC77" s="1221"/>
    </row>
    <row r="78" spans="1:34" ht="12.75" customHeight="1" x14ac:dyDescent="0.2">
      <c r="A78" s="917"/>
      <c r="B78" s="961" t="s">
        <v>165</v>
      </c>
      <c r="C78" s="994">
        <f>'10'!E73</f>
        <v>0</v>
      </c>
      <c r="D78" s="992"/>
      <c r="E78" s="1048"/>
      <c r="F78" s="953"/>
      <c r="G78" s="953"/>
      <c r="H78" s="953"/>
      <c r="I78" s="953"/>
      <c r="J78" s="953"/>
      <c r="K78" s="953"/>
      <c r="L78" s="953"/>
      <c r="M78" s="953"/>
      <c r="N78" s="953"/>
      <c r="O78" s="953"/>
      <c r="P78" s="953"/>
      <c r="Q78" s="971"/>
      <c r="S78" s="1066"/>
      <c r="U78" s="1067"/>
      <c r="W78" s="1223" t="s">
        <v>417</v>
      </c>
      <c r="X78" s="1223"/>
      <c r="Y78" s="1223"/>
      <c r="Z78" s="1223"/>
      <c r="AA78" s="1223"/>
      <c r="AB78" s="1223"/>
      <c r="AC78" s="1224"/>
    </row>
    <row r="79" spans="1:34" ht="12.75" customHeight="1" x14ac:dyDescent="0.2">
      <c r="A79" s="917"/>
      <c r="B79" s="961" t="s">
        <v>164</v>
      </c>
      <c r="C79" s="994">
        <f>'10'!E74</f>
        <v>0</v>
      </c>
      <c r="D79" s="992"/>
      <c r="E79" s="1048"/>
      <c r="F79" s="953"/>
      <c r="G79" s="953"/>
      <c r="H79" s="953"/>
      <c r="I79" s="953"/>
      <c r="J79" s="953"/>
      <c r="K79" s="953"/>
      <c r="L79" s="953"/>
      <c r="M79" s="953"/>
      <c r="N79" s="953"/>
      <c r="O79" s="953"/>
      <c r="P79" s="953"/>
      <c r="Q79" s="971"/>
      <c r="S79" s="1066"/>
      <c r="U79" s="1067"/>
      <c r="W79" s="1223" t="s">
        <v>418</v>
      </c>
      <c r="X79" s="1223"/>
      <c r="Y79" s="1223"/>
      <c r="Z79" s="1223"/>
      <c r="AA79" s="1223"/>
      <c r="AB79" s="1223"/>
      <c r="AC79" s="1224"/>
    </row>
    <row r="80" spans="1:34" ht="12.75" customHeight="1" x14ac:dyDescent="0.2">
      <c r="A80" s="917"/>
      <c r="B80" s="961" t="s">
        <v>163</v>
      </c>
      <c r="C80" s="994">
        <f>'10'!E75</f>
        <v>0</v>
      </c>
      <c r="D80" s="992"/>
      <c r="E80" s="1048"/>
      <c r="F80" s="953"/>
      <c r="G80" s="953"/>
      <c r="H80" s="953"/>
      <c r="I80" s="953"/>
      <c r="J80" s="953"/>
      <c r="K80" s="953"/>
      <c r="L80" s="953"/>
      <c r="M80" s="953"/>
      <c r="N80" s="953"/>
      <c r="O80" s="953"/>
      <c r="P80" s="953"/>
      <c r="Q80" s="971"/>
      <c r="S80" s="1066"/>
      <c r="U80" s="1067"/>
      <c r="W80" s="1223" t="s">
        <v>419</v>
      </c>
      <c r="X80" s="1223"/>
      <c r="Y80" s="1223"/>
      <c r="Z80" s="1223"/>
      <c r="AA80" s="1223"/>
      <c r="AB80" s="1223"/>
      <c r="AC80" s="1224"/>
    </row>
    <row r="81" spans="1:29" ht="12.75" customHeight="1" x14ac:dyDescent="0.2">
      <c r="A81" s="917"/>
      <c r="B81" s="961" t="s">
        <v>162</v>
      </c>
      <c r="C81" s="994">
        <f>'10'!E76</f>
        <v>0</v>
      </c>
      <c r="D81" s="992"/>
      <c r="E81" s="1048"/>
      <c r="F81" s="953"/>
      <c r="G81" s="953"/>
      <c r="H81" s="953"/>
      <c r="I81" s="953"/>
      <c r="J81" s="953"/>
      <c r="K81" s="953"/>
      <c r="L81" s="953"/>
      <c r="M81" s="953"/>
      <c r="N81" s="953"/>
      <c r="O81" s="953"/>
      <c r="P81" s="953"/>
      <c r="Q81" s="971"/>
      <c r="S81" s="1066"/>
      <c r="U81" s="1067"/>
      <c r="W81" s="1223" t="s">
        <v>420</v>
      </c>
      <c r="X81" s="1223"/>
      <c r="Y81" s="1223"/>
      <c r="Z81" s="1223"/>
      <c r="AA81" s="1223"/>
      <c r="AB81" s="1223"/>
      <c r="AC81" s="1224"/>
    </row>
    <row r="82" spans="1:29" ht="12.75" customHeight="1" x14ac:dyDescent="0.2">
      <c r="A82" s="917"/>
      <c r="B82" s="961" t="s">
        <v>161</v>
      </c>
      <c r="C82" s="994">
        <f>'10'!E77</f>
        <v>0</v>
      </c>
      <c r="D82" s="992"/>
      <c r="E82" s="1048"/>
      <c r="F82" s="953"/>
      <c r="G82" s="953"/>
      <c r="H82" s="953"/>
      <c r="I82" s="953"/>
      <c r="J82" s="953"/>
      <c r="K82" s="953"/>
      <c r="L82" s="953"/>
      <c r="M82" s="953"/>
      <c r="N82" s="953"/>
      <c r="O82" s="953"/>
      <c r="P82" s="953"/>
      <c r="Q82" s="971"/>
      <c r="S82" s="1066"/>
      <c r="U82" s="1067"/>
      <c r="W82" s="1223" t="s">
        <v>423</v>
      </c>
      <c r="X82" s="1223"/>
      <c r="Y82" s="1223"/>
      <c r="Z82" s="1223"/>
      <c r="AA82" s="1223"/>
      <c r="AB82" s="1223"/>
      <c r="AC82" s="1224"/>
    </row>
    <row r="83" spans="1:29" ht="12.75" customHeight="1" x14ac:dyDescent="0.2">
      <c r="A83" s="917"/>
      <c r="B83" s="961" t="s">
        <v>160</v>
      </c>
      <c r="C83" s="994">
        <f>'10'!E78</f>
        <v>0</v>
      </c>
      <c r="D83" s="992"/>
      <c r="E83" s="1048"/>
      <c r="F83" s="953"/>
      <c r="G83" s="953"/>
      <c r="H83" s="953"/>
      <c r="I83" s="953"/>
      <c r="J83" s="953"/>
      <c r="K83" s="953"/>
      <c r="L83" s="953"/>
      <c r="M83" s="953"/>
      <c r="N83" s="953"/>
      <c r="O83" s="953"/>
      <c r="P83" s="953"/>
      <c r="Q83" s="971"/>
      <c r="S83" s="1066"/>
      <c r="U83" s="1067"/>
      <c r="W83" s="1223" t="s">
        <v>424</v>
      </c>
      <c r="X83" s="1223"/>
      <c r="Y83" s="1223"/>
      <c r="Z83" s="1223"/>
      <c r="AA83" s="1223"/>
      <c r="AB83" s="1223"/>
      <c r="AC83" s="1224"/>
    </row>
    <row r="84" spans="1:29" ht="12.75" customHeight="1" x14ac:dyDescent="0.2">
      <c r="A84" s="917"/>
      <c r="B84" s="961" t="s">
        <v>159</v>
      </c>
      <c r="C84" s="994">
        <f>'10'!E79</f>
        <v>0</v>
      </c>
      <c r="D84" s="992"/>
      <c r="E84" s="1048"/>
      <c r="F84" s="953"/>
      <c r="G84" s="953"/>
      <c r="H84" s="953"/>
      <c r="I84" s="953"/>
      <c r="J84" s="953"/>
      <c r="K84" s="953"/>
      <c r="L84" s="953"/>
      <c r="M84" s="953"/>
      <c r="N84" s="953"/>
      <c r="O84" s="953"/>
      <c r="P84" s="953"/>
      <c r="Q84" s="971"/>
      <c r="S84" s="1066"/>
      <c r="U84" s="1067"/>
      <c r="W84" s="1009"/>
      <c r="X84" s="1009"/>
      <c r="Y84" s="1009"/>
      <c r="Z84" s="1009"/>
      <c r="AA84" s="1009"/>
      <c r="AB84" s="1009"/>
      <c r="AC84" s="1043"/>
    </row>
    <row r="85" spans="1:29" ht="12.75" customHeight="1" x14ac:dyDescent="0.2">
      <c r="A85" s="917"/>
      <c r="B85" s="961" t="s">
        <v>158</v>
      </c>
      <c r="C85" s="994">
        <f>'10'!E80</f>
        <v>0</v>
      </c>
      <c r="D85" s="992"/>
      <c r="E85" s="1048"/>
      <c r="F85" s="953"/>
      <c r="G85" s="953"/>
      <c r="H85" s="953"/>
      <c r="I85" s="953"/>
      <c r="J85" s="953"/>
      <c r="K85" s="953"/>
      <c r="L85" s="953"/>
      <c r="M85" s="953"/>
      <c r="N85" s="953"/>
      <c r="O85" s="953"/>
      <c r="P85" s="953"/>
      <c r="Q85" s="971"/>
      <c r="S85" s="1066"/>
      <c r="U85" s="1067"/>
      <c r="W85" s="1009"/>
      <c r="X85" s="1009"/>
      <c r="Y85" s="1009"/>
      <c r="Z85" s="1009"/>
      <c r="AA85" s="1009"/>
      <c r="AB85" s="1009"/>
      <c r="AC85" s="1043"/>
    </row>
    <row r="86" spans="1:29" ht="12.75" customHeight="1" x14ac:dyDescent="0.2">
      <c r="A86" s="917"/>
      <c r="B86" s="961" t="s">
        <v>157</v>
      </c>
      <c r="C86" s="1004">
        <f>'10'!E81</f>
        <v>0</v>
      </c>
      <c r="D86" s="992"/>
      <c r="E86" s="1048"/>
      <c r="F86" s="953"/>
      <c r="G86" s="953"/>
      <c r="H86" s="953"/>
      <c r="I86" s="953"/>
      <c r="J86" s="953"/>
      <c r="K86" s="953"/>
      <c r="L86" s="953"/>
      <c r="M86" s="953"/>
      <c r="N86" s="953"/>
      <c r="O86" s="953"/>
      <c r="P86" s="953"/>
      <c r="Q86" s="971"/>
      <c r="S86" s="1066"/>
      <c r="U86" s="1067"/>
      <c r="W86" s="1009"/>
      <c r="X86" s="1009"/>
      <c r="Y86" s="1009"/>
      <c r="Z86" s="1009"/>
      <c r="AA86" s="1009"/>
      <c r="AB86" s="1009"/>
      <c r="AC86" s="1043"/>
    </row>
    <row r="87" spans="1:29" ht="12.75" customHeight="1" x14ac:dyDescent="0.2">
      <c r="A87" s="917"/>
      <c r="B87" s="961" t="s">
        <v>156</v>
      </c>
      <c r="C87" s="1004">
        <f>'10'!E82</f>
        <v>0</v>
      </c>
      <c r="D87" s="992"/>
      <c r="E87" s="1048"/>
      <c r="F87" s="953"/>
      <c r="G87" s="953"/>
      <c r="H87" s="953"/>
      <c r="I87" s="953"/>
      <c r="J87" s="953"/>
      <c r="K87" s="953"/>
      <c r="L87" s="953"/>
      <c r="M87" s="953"/>
      <c r="N87" s="953"/>
      <c r="O87" s="953"/>
      <c r="P87" s="953"/>
      <c r="Q87" s="971"/>
      <c r="S87" s="1066"/>
      <c r="U87" s="1067"/>
      <c r="W87" s="1009"/>
      <c r="X87" s="1009"/>
      <c r="Y87" s="1009"/>
      <c r="Z87" s="1009"/>
      <c r="AA87" s="1009"/>
      <c r="AB87" s="1009"/>
      <c r="AC87" s="1043"/>
    </row>
    <row r="88" spans="1:29" ht="12.75" customHeight="1" x14ac:dyDescent="0.2">
      <c r="A88" s="917"/>
      <c r="B88" s="961" t="s">
        <v>155</v>
      </c>
      <c r="C88" s="1004">
        <f>'10'!E83</f>
        <v>0</v>
      </c>
      <c r="D88" s="992"/>
      <c r="E88" s="1048"/>
      <c r="F88" s="953"/>
      <c r="G88" s="953"/>
      <c r="H88" s="953"/>
      <c r="I88" s="953"/>
      <c r="J88" s="953"/>
      <c r="K88" s="953"/>
      <c r="L88" s="953"/>
      <c r="M88" s="953"/>
      <c r="N88" s="953"/>
      <c r="O88" s="953"/>
      <c r="P88" s="953"/>
      <c r="Q88" s="971"/>
      <c r="S88" s="1066"/>
      <c r="U88" s="1067"/>
      <c r="W88" s="1009"/>
      <c r="X88" s="1009"/>
      <c r="Y88" s="1009"/>
      <c r="Z88" s="1009"/>
      <c r="AA88" s="1009"/>
      <c r="AB88" s="1009"/>
      <c r="AC88" s="1043"/>
    </row>
    <row r="89" spans="1:29" ht="12.75" customHeight="1" x14ac:dyDescent="0.2">
      <c r="A89" s="917"/>
      <c r="B89" s="961" t="s">
        <v>245</v>
      </c>
      <c r="C89" s="1004">
        <f>'10'!E84</f>
        <v>0</v>
      </c>
      <c r="D89" s="992"/>
      <c r="E89" s="1048"/>
      <c r="F89" s="953"/>
      <c r="G89" s="953"/>
      <c r="H89" s="953"/>
      <c r="I89" s="953"/>
      <c r="J89" s="953"/>
      <c r="K89" s="953"/>
      <c r="L89" s="953"/>
      <c r="M89" s="953"/>
      <c r="N89" s="953"/>
      <c r="O89" s="953"/>
      <c r="P89" s="953"/>
      <c r="Q89" s="971"/>
      <c r="S89" s="1066"/>
      <c r="U89" s="1067"/>
      <c r="W89" s="1009"/>
      <c r="X89" s="1009"/>
      <c r="Y89" s="1009"/>
      <c r="Z89" s="1009"/>
      <c r="AA89" s="1009"/>
      <c r="AB89" s="1009"/>
      <c r="AC89" s="1043"/>
    </row>
    <row r="90" spans="1:29" ht="12.75" customHeight="1" x14ac:dyDescent="0.2">
      <c r="A90" s="917"/>
      <c r="B90" s="961" t="s">
        <v>244</v>
      </c>
      <c r="C90" s="1004">
        <f>'10'!E85</f>
        <v>0</v>
      </c>
      <c r="D90" s="992"/>
      <c r="E90" s="1048"/>
      <c r="F90" s="953"/>
      <c r="G90" s="953"/>
      <c r="H90" s="953"/>
      <c r="I90" s="953"/>
      <c r="J90" s="953"/>
      <c r="K90" s="953"/>
      <c r="L90" s="953"/>
      <c r="M90" s="953"/>
      <c r="N90" s="953"/>
      <c r="O90" s="953"/>
      <c r="P90" s="953"/>
      <c r="Q90" s="971"/>
      <c r="S90" s="1066"/>
      <c r="U90" s="1067"/>
      <c r="W90" s="1009"/>
      <c r="X90" s="1009"/>
      <c r="Y90" s="1009"/>
      <c r="Z90" s="1009"/>
      <c r="AA90" s="1009"/>
      <c r="AB90" s="1009"/>
      <c r="AC90" s="1043"/>
    </row>
    <row r="91" spans="1:29" x14ac:dyDescent="0.2">
      <c r="A91" s="917"/>
      <c r="B91" s="961" t="s">
        <v>243</v>
      </c>
      <c r="C91" s="1004">
        <f>'10'!E86</f>
        <v>0</v>
      </c>
      <c r="D91" s="992"/>
      <c r="E91" s="1048"/>
      <c r="F91" s="953"/>
      <c r="G91" s="953"/>
      <c r="H91" s="953"/>
      <c r="I91" s="953"/>
      <c r="J91" s="953"/>
      <c r="K91" s="953"/>
      <c r="L91" s="953"/>
      <c r="M91" s="953"/>
      <c r="N91" s="953"/>
      <c r="O91" s="953"/>
      <c r="P91" s="953"/>
      <c r="Q91" s="971"/>
      <c r="S91" s="1066"/>
      <c r="U91" s="1067"/>
      <c r="W91" s="1009"/>
      <c r="X91" s="1009"/>
      <c r="Y91" s="1009"/>
      <c r="Z91" s="1009"/>
      <c r="AA91" s="1009"/>
      <c r="AB91" s="1009"/>
      <c r="AC91" s="1043"/>
    </row>
    <row r="92" spans="1:29" x14ac:dyDescent="0.2">
      <c r="A92" s="917"/>
      <c r="B92" s="961" t="s">
        <v>242</v>
      </c>
      <c r="C92" s="1004">
        <f>'10'!E87</f>
        <v>0</v>
      </c>
      <c r="D92" s="992"/>
      <c r="E92" s="1048"/>
      <c r="F92" s="953"/>
      <c r="G92" s="953"/>
      <c r="H92" s="953"/>
      <c r="I92" s="953"/>
      <c r="J92" s="953"/>
      <c r="K92" s="953"/>
      <c r="L92" s="953"/>
      <c r="M92" s="953"/>
      <c r="N92" s="953"/>
      <c r="O92" s="953"/>
      <c r="P92" s="953"/>
      <c r="Q92" s="971"/>
      <c r="S92" s="1066"/>
      <c r="U92" s="1067"/>
      <c r="W92" s="1009"/>
      <c r="X92" s="1009"/>
      <c r="Y92" s="1009"/>
      <c r="Z92" s="1009"/>
      <c r="AA92" s="1009"/>
      <c r="AB92" s="1009"/>
      <c r="AC92" s="1043"/>
    </row>
    <row r="93" spans="1:29" x14ac:dyDescent="0.2">
      <c r="A93" s="917"/>
      <c r="B93" s="961" t="s">
        <v>194</v>
      </c>
      <c r="C93" s="1004">
        <f>'10'!E88</f>
        <v>0</v>
      </c>
      <c r="D93" s="992"/>
      <c r="E93" s="1048"/>
      <c r="F93" s="953"/>
      <c r="G93" s="953"/>
      <c r="H93" s="953"/>
      <c r="I93" s="953"/>
      <c r="J93" s="953"/>
      <c r="K93" s="953"/>
      <c r="L93" s="953"/>
      <c r="M93" s="953"/>
      <c r="N93" s="953"/>
      <c r="O93" s="953"/>
      <c r="P93" s="953"/>
      <c r="Q93" s="971"/>
      <c r="S93" s="1066"/>
      <c r="U93" s="1067"/>
      <c r="W93" s="1009"/>
      <c r="X93" s="1009"/>
      <c r="Y93" s="1009"/>
      <c r="Z93" s="1009"/>
      <c r="AA93" s="1009"/>
      <c r="AB93" s="1009"/>
      <c r="AC93" s="1043"/>
    </row>
    <row r="94" spans="1:29" x14ac:dyDescent="0.2">
      <c r="A94" s="917"/>
      <c r="B94" s="961" t="s">
        <v>241</v>
      </c>
      <c r="C94" s="1004">
        <f>'10'!E89</f>
        <v>0</v>
      </c>
      <c r="D94" s="992"/>
      <c r="E94" s="1048"/>
      <c r="F94" s="953"/>
      <c r="G94" s="953"/>
      <c r="H94" s="953"/>
      <c r="I94" s="953"/>
      <c r="J94" s="953"/>
      <c r="K94" s="953"/>
      <c r="L94" s="953"/>
      <c r="M94" s="953"/>
      <c r="N94" s="953"/>
      <c r="O94" s="953"/>
      <c r="P94" s="953"/>
      <c r="Q94" s="971"/>
      <c r="S94" s="1066"/>
      <c r="U94" s="1067"/>
      <c r="W94" s="1009"/>
      <c r="X94" s="1009"/>
      <c r="Y94" s="1009"/>
      <c r="Z94" s="1009"/>
      <c r="AA94" s="1009"/>
      <c r="AB94" s="1009"/>
      <c r="AC94" s="1043"/>
    </row>
    <row r="95" spans="1:29" x14ac:dyDescent="0.2">
      <c r="A95" s="917"/>
      <c r="B95" s="961" t="s">
        <v>240</v>
      </c>
      <c r="C95" s="994">
        <f>'10'!E90</f>
        <v>0</v>
      </c>
      <c r="D95" s="992"/>
      <c r="E95" s="1048"/>
      <c r="F95" s="953"/>
      <c r="G95" s="953"/>
      <c r="H95" s="953"/>
      <c r="I95" s="953"/>
      <c r="J95" s="953"/>
      <c r="K95" s="953"/>
      <c r="L95" s="953"/>
      <c r="M95" s="953"/>
      <c r="N95" s="953"/>
      <c r="O95" s="953"/>
      <c r="P95" s="953"/>
      <c r="Q95" s="971"/>
      <c r="S95" s="1066"/>
      <c r="U95" s="1067"/>
      <c r="W95" s="1009"/>
      <c r="X95" s="1009"/>
      <c r="Y95" s="1009"/>
      <c r="Z95" s="1009"/>
      <c r="AA95" s="1009"/>
      <c r="AB95" s="1009"/>
      <c r="AC95" s="1043"/>
    </row>
    <row r="96" spans="1:29" ht="12.75" customHeight="1" x14ac:dyDescent="0.2">
      <c r="A96" s="917"/>
      <c r="B96" s="961"/>
      <c r="C96" s="1044" t="s">
        <v>351</v>
      </c>
      <c r="D96" s="993"/>
      <c r="E96" s="963"/>
      <c r="F96" s="985">
        <f>F77*$E$77+F78*$E$78+F79*$E$79+F80*$E$80+F81*$E$81+F82*$E$82+F83*$E$83+F84*$E$84+F85*$E$85+F86*$E$86+F87*$E$87+F88*$E$88+F89*$E$89+F90*$E$90+F91*$E$91+F92*$E$92+F93*$E$93+F94*$E$94</f>
        <v>0</v>
      </c>
      <c r="G96" s="985">
        <f t="shared" ref="G96:Q96" si="22">G77*$E$77+G78*$E$78+G79*$E$79+G80*$E$80+G81*$E$81+G82*$E$82+G83*$E$83+G84*$E$84+G85*$E$85+G86*$E$86+G87*$E$87+G88*$E$88+G89*$E$89+G90*$E$90+G91*$E$91+G92*$E$92+G93*$E$93+G94*$E$94</f>
        <v>0</v>
      </c>
      <c r="H96" s="985">
        <f t="shared" si="22"/>
        <v>0</v>
      </c>
      <c r="I96" s="985">
        <f t="shared" si="22"/>
        <v>0</v>
      </c>
      <c r="J96" s="985">
        <f t="shared" si="22"/>
        <v>0</v>
      </c>
      <c r="K96" s="985">
        <f t="shared" si="22"/>
        <v>0</v>
      </c>
      <c r="L96" s="985">
        <f t="shared" si="22"/>
        <v>0</v>
      </c>
      <c r="M96" s="985">
        <f t="shared" si="22"/>
        <v>0</v>
      </c>
      <c r="N96" s="985">
        <f t="shared" si="22"/>
        <v>0</v>
      </c>
      <c r="O96" s="985">
        <f t="shared" si="22"/>
        <v>0</v>
      </c>
      <c r="P96" s="985">
        <f t="shared" si="22"/>
        <v>0</v>
      </c>
      <c r="Q96" s="998">
        <f t="shared" si="22"/>
        <v>0</v>
      </c>
      <c r="S96" s="1068"/>
      <c r="T96" s="1069"/>
      <c r="U96" s="1070"/>
      <c r="W96" s="1009"/>
      <c r="X96" s="1009"/>
      <c r="Y96" s="1009"/>
      <c r="Z96" s="1009"/>
      <c r="AA96" s="1009"/>
      <c r="AB96" s="1009"/>
      <c r="AC96" s="1043"/>
    </row>
    <row r="97" spans="1:29" ht="12.75" customHeight="1" x14ac:dyDescent="0.2">
      <c r="A97" s="917"/>
      <c r="B97" s="964"/>
      <c r="C97" s="937"/>
      <c r="D97" s="937"/>
      <c r="E97" s="937"/>
      <c r="F97" s="946">
        <f>SUM(F77:F95)</f>
        <v>0</v>
      </c>
      <c r="G97" s="946">
        <f t="shared" ref="G97:Q97" si="23">SUM(G77:G95)</f>
        <v>0</v>
      </c>
      <c r="H97" s="946">
        <f t="shared" si="23"/>
        <v>0</v>
      </c>
      <c r="I97" s="946">
        <f t="shared" si="23"/>
        <v>0</v>
      </c>
      <c r="J97" s="946">
        <f t="shared" si="23"/>
        <v>0</v>
      </c>
      <c r="K97" s="946">
        <f t="shared" si="23"/>
        <v>0</v>
      </c>
      <c r="L97" s="946">
        <f t="shared" si="23"/>
        <v>0</v>
      </c>
      <c r="M97" s="946">
        <f t="shared" si="23"/>
        <v>0</v>
      </c>
      <c r="N97" s="946">
        <f t="shared" si="23"/>
        <v>0</v>
      </c>
      <c r="O97" s="946">
        <f t="shared" si="23"/>
        <v>0</v>
      </c>
      <c r="P97" s="946">
        <f t="shared" si="23"/>
        <v>0</v>
      </c>
      <c r="Q97" s="946">
        <f t="shared" si="23"/>
        <v>0</v>
      </c>
      <c r="W97" s="1016">
        <f>SUM(F97:Q97)-SUM('10'!F72:F90)</f>
        <v>0</v>
      </c>
      <c r="X97" s="1009" t="s">
        <v>421</v>
      </c>
      <c r="Y97" s="1009"/>
      <c r="Z97" s="1009"/>
      <c r="AA97" s="1009"/>
      <c r="AB97" s="1009"/>
      <c r="AC97" s="1043"/>
    </row>
    <row r="98" spans="1:29" ht="12.75" customHeight="1" thickBot="1" x14ac:dyDescent="0.25">
      <c r="A98" s="917"/>
      <c r="B98" s="966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967"/>
      <c r="W98" s="1007"/>
      <c r="X98" s="1007"/>
      <c r="Y98" s="1007"/>
      <c r="Z98" s="1007"/>
      <c r="AA98" s="1007"/>
      <c r="AB98" s="1007"/>
      <c r="AC98" s="1008"/>
    </row>
    <row r="99" spans="1:29" ht="12.75" customHeight="1" x14ac:dyDescent="0.2">
      <c r="A99" s="917"/>
      <c r="B99" s="960">
        <v>4</v>
      </c>
      <c r="C99" s="939" t="s">
        <v>375</v>
      </c>
      <c r="D99" s="939"/>
      <c r="E99" s="968"/>
      <c r="F99" s="1038">
        <f>F76</f>
        <v>0</v>
      </c>
      <c r="G99" s="1038">
        <f t="shared" ref="G99:Q99" si="24">G76</f>
        <v>32</v>
      </c>
      <c r="H99" s="1038">
        <f t="shared" si="24"/>
        <v>61</v>
      </c>
      <c r="I99" s="1038">
        <f t="shared" si="24"/>
        <v>92</v>
      </c>
      <c r="J99" s="1038">
        <f t="shared" si="24"/>
        <v>122</v>
      </c>
      <c r="K99" s="1038">
        <f t="shared" si="24"/>
        <v>153</v>
      </c>
      <c r="L99" s="1038">
        <f t="shared" si="24"/>
        <v>183</v>
      </c>
      <c r="M99" s="1038">
        <f t="shared" si="24"/>
        <v>214</v>
      </c>
      <c r="N99" s="1038">
        <f t="shared" si="24"/>
        <v>245</v>
      </c>
      <c r="O99" s="1038">
        <f t="shared" si="24"/>
        <v>275</v>
      </c>
      <c r="P99" s="1038">
        <f t="shared" si="24"/>
        <v>306</v>
      </c>
      <c r="Q99" s="1038">
        <f t="shared" si="24"/>
        <v>336</v>
      </c>
      <c r="S99" s="1062" t="s">
        <v>460</v>
      </c>
      <c r="T99" s="710"/>
      <c r="U99" s="759"/>
      <c r="W99" s="968"/>
      <c r="X99" s="968"/>
      <c r="Y99" s="968"/>
      <c r="Z99" s="968"/>
      <c r="AA99" s="968"/>
      <c r="AB99" s="968"/>
      <c r="AC99" s="968"/>
    </row>
    <row r="100" spans="1:29" ht="12.75" customHeight="1" x14ac:dyDescent="0.2">
      <c r="A100" s="917"/>
      <c r="B100" s="961" t="s">
        <v>166</v>
      </c>
      <c r="C100" s="994" t="s">
        <v>372</v>
      </c>
      <c r="D100" s="993"/>
      <c r="E100" s="946">
        <f>'9'!G30</f>
        <v>0</v>
      </c>
      <c r="F100" s="953"/>
      <c r="G100" s="953"/>
      <c r="H100" s="953"/>
      <c r="I100" s="953"/>
      <c r="J100" s="953"/>
      <c r="K100" s="953"/>
      <c r="L100" s="953"/>
      <c r="M100" s="953"/>
      <c r="N100" s="953"/>
      <c r="O100" s="953"/>
      <c r="P100" s="953"/>
      <c r="Q100" s="954"/>
      <c r="S100" s="1063"/>
      <c r="T100" s="1064"/>
      <c r="U100" s="1065"/>
      <c r="W100" s="1220" t="s">
        <v>405</v>
      </c>
      <c r="X100" s="1220"/>
      <c r="Y100" s="1220"/>
      <c r="Z100" s="1220"/>
      <c r="AA100" s="1220"/>
      <c r="AB100" s="1220"/>
      <c r="AC100" s="1221"/>
    </row>
    <row r="101" spans="1:29" ht="12.75" customHeight="1" x14ac:dyDescent="0.2">
      <c r="A101" s="917"/>
      <c r="B101" s="961" t="s">
        <v>165</v>
      </c>
      <c r="C101" s="994" t="str">
        <f>'9'!F31</f>
        <v>Erstaustattung mit Waren und RHB</v>
      </c>
      <c r="D101" s="993"/>
      <c r="E101" s="946">
        <f>'9'!G37</f>
        <v>0</v>
      </c>
      <c r="F101" s="953"/>
      <c r="G101" s="953"/>
      <c r="H101" s="953"/>
      <c r="I101" s="953"/>
      <c r="J101" s="953"/>
      <c r="K101" s="953"/>
      <c r="L101" s="953"/>
      <c r="M101" s="953"/>
      <c r="N101" s="953"/>
      <c r="O101" s="953"/>
      <c r="P101" s="953"/>
      <c r="Q101" s="954"/>
      <c r="S101" s="1066"/>
      <c r="U101" s="1067"/>
      <c r="W101" s="1220" t="s">
        <v>406</v>
      </c>
      <c r="X101" s="1220"/>
      <c r="Y101" s="1220"/>
      <c r="Z101" s="1220"/>
      <c r="AA101" s="1220"/>
      <c r="AB101" s="1220"/>
      <c r="AC101" s="1221"/>
    </row>
    <row r="102" spans="1:29" ht="12.75" customHeight="1" x14ac:dyDescent="0.2">
      <c r="A102" s="917"/>
      <c r="B102" s="961" t="s">
        <v>164</v>
      </c>
      <c r="C102" s="994" t="str">
        <f>'9'!F43</f>
        <v>Vorlaufkosten vor Inbetriebnahme</v>
      </c>
      <c r="D102" s="993"/>
      <c r="E102" s="946">
        <f>'9'!G57</f>
        <v>0</v>
      </c>
      <c r="F102" s="953"/>
      <c r="G102" s="953"/>
      <c r="H102" s="953"/>
      <c r="I102" s="953"/>
      <c r="J102" s="953"/>
      <c r="K102" s="953"/>
      <c r="L102" s="953"/>
      <c r="M102" s="953"/>
      <c r="N102" s="953"/>
      <c r="O102" s="953"/>
      <c r="P102" s="953"/>
      <c r="Q102" s="954"/>
      <c r="S102" s="1066"/>
      <c r="U102" s="1067"/>
      <c r="W102" s="1220" t="s">
        <v>425</v>
      </c>
      <c r="X102" s="1220"/>
      <c r="Y102" s="1220"/>
      <c r="Z102" s="1220"/>
      <c r="AA102" s="1220"/>
      <c r="AB102" s="1220"/>
      <c r="AC102" s="1221"/>
    </row>
    <row r="103" spans="1:29" ht="12.75" customHeight="1" x14ac:dyDescent="0.2">
      <c r="A103" s="917"/>
      <c r="B103" s="961" t="s">
        <v>163</v>
      </c>
      <c r="C103" s="994" t="str">
        <f>'9'!F38</f>
        <v>Liquiditätsreserve</v>
      </c>
      <c r="D103" s="993"/>
      <c r="E103" s="946">
        <f>'9'!G42</f>
        <v>0</v>
      </c>
      <c r="F103" s="953"/>
      <c r="G103" s="953"/>
      <c r="H103" s="953"/>
      <c r="I103" s="953"/>
      <c r="J103" s="953"/>
      <c r="K103" s="953"/>
      <c r="L103" s="953"/>
      <c r="M103" s="953"/>
      <c r="N103" s="953"/>
      <c r="O103" s="953"/>
      <c r="P103" s="953"/>
      <c r="Q103" s="954"/>
      <c r="S103" s="1066"/>
      <c r="U103" s="1067"/>
      <c r="W103" s="1220" t="s">
        <v>426</v>
      </c>
      <c r="X103" s="1220"/>
      <c r="Y103" s="1220"/>
      <c r="Z103" s="1220"/>
      <c r="AA103" s="1220"/>
      <c r="AB103" s="1220"/>
      <c r="AC103" s="1221"/>
    </row>
    <row r="104" spans="1:29" ht="12.75" customHeight="1" x14ac:dyDescent="0.2">
      <c r="A104" s="917"/>
      <c r="B104" s="961" t="s">
        <v>162</v>
      </c>
      <c r="C104" s="994" t="str">
        <f>'9'!F58</f>
        <v>Sonstige Kosten</v>
      </c>
      <c r="D104" s="993"/>
      <c r="E104" s="946">
        <f>'9'!G62</f>
        <v>0</v>
      </c>
      <c r="F104" s="953"/>
      <c r="G104" s="953"/>
      <c r="H104" s="953"/>
      <c r="I104" s="953"/>
      <c r="J104" s="953"/>
      <c r="K104" s="953"/>
      <c r="L104" s="953"/>
      <c r="M104" s="953"/>
      <c r="N104" s="953"/>
      <c r="O104" s="953"/>
      <c r="P104" s="953"/>
      <c r="Q104" s="954"/>
      <c r="S104" s="1066"/>
      <c r="U104" s="1067"/>
      <c r="W104" s="1220" t="s">
        <v>436</v>
      </c>
      <c r="X104" s="1220"/>
      <c r="Y104" s="1220"/>
      <c r="Z104" s="1220"/>
      <c r="AA104" s="1220"/>
      <c r="AB104" s="1220"/>
      <c r="AC104" s="1221"/>
    </row>
    <row r="105" spans="1:29" ht="12.75" customHeight="1" x14ac:dyDescent="0.2">
      <c r="A105" s="917"/>
      <c r="B105" s="961" t="s">
        <v>161</v>
      </c>
      <c r="C105" s="994"/>
      <c r="D105" s="993"/>
      <c r="E105" s="946"/>
      <c r="F105" s="953"/>
      <c r="G105" s="953"/>
      <c r="H105" s="953"/>
      <c r="I105" s="953"/>
      <c r="J105" s="953"/>
      <c r="K105" s="953"/>
      <c r="L105" s="953"/>
      <c r="M105" s="953"/>
      <c r="N105" s="953"/>
      <c r="O105" s="953"/>
      <c r="P105" s="953"/>
      <c r="Q105" s="954"/>
      <c r="S105" s="1066"/>
      <c r="U105" s="1067"/>
      <c r="W105" s="1220" t="s">
        <v>437</v>
      </c>
      <c r="X105" s="1220"/>
      <c r="Y105" s="1220"/>
      <c r="Z105" s="1220"/>
      <c r="AA105" s="1220"/>
      <c r="AB105" s="1220"/>
      <c r="AC105" s="1221"/>
    </row>
    <row r="106" spans="1:29" ht="12.75" customHeight="1" x14ac:dyDescent="0.2">
      <c r="A106" s="917"/>
      <c r="B106" s="961" t="s">
        <v>160</v>
      </c>
      <c r="C106" s="994"/>
      <c r="D106" s="993"/>
      <c r="E106" s="946"/>
      <c r="F106" s="953"/>
      <c r="G106" s="953"/>
      <c r="H106" s="953"/>
      <c r="I106" s="953"/>
      <c r="J106" s="953"/>
      <c r="K106" s="953"/>
      <c r="L106" s="953"/>
      <c r="M106" s="953"/>
      <c r="N106" s="953"/>
      <c r="O106" s="953"/>
      <c r="P106" s="953"/>
      <c r="Q106" s="971"/>
      <c r="S106" s="1066"/>
      <c r="U106" s="1067"/>
      <c r="W106" s="1220"/>
      <c r="X106" s="1220"/>
      <c r="Y106" s="1220"/>
      <c r="Z106" s="1220"/>
      <c r="AA106" s="1220"/>
      <c r="AB106" s="1220"/>
      <c r="AC106" s="1221"/>
    </row>
    <row r="107" spans="1:29" ht="12.75" customHeight="1" x14ac:dyDescent="0.2">
      <c r="A107" s="917"/>
      <c r="B107" s="961" t="s">
        <v>159</v>
      </c>
      <c r="C107" s="994" t="s">
        <v>383</v>
      </c>
      <c r="D107" s="993"/>
      <c r="E107" s="946"/>
      <c r="F107" s="953">
        <f>'9'!$I$94/12</f>
        <v>0</v>
      </c>
      <c r="G107" s="953">
        <f>'9'!$I$94/12</f>
        <v>0</v>
      </c>
      <c r="H107" s="953">
        <f>'9'!$I$94/12</f>
        <v>0</v>
      </c>
      <c r="I107" s="953">
        <f>'9'!$I$94/12</f>
        <v>0</v>
      </c>
      <c r="J107" s="953">
        <f>'9'!$I$94/12</f>
        <v>0</v>
      </c>
      <c r="K107" s="953">
        <f>'9'!$I$94/12</f>
        <v>0</v>
      </c>
      <c r="L107" s="953">
        <f>'9'!$I$94/12</f>
        <v>0</v>
      </c>
      <c r="M107" s="953">
        <f>'9'!$I$94/12</f>
        <v>0</v>
      </c>
      <c r="N107" s="953">
        <f>'9'!$I$94/12</f>
        <v>0</v>
      </c>
      <c r="O107" s="953">
        <f>'9'!$I$94/12</f>
        <v>0</v>
      </c>
      <c r="P107" s="953">
        <f>'9'!$I$94/12</f>
        <v>0</v>
      </c>
      <c r="Q107" s="954">
        <f>'9'!$I$94/12</f>
        <v>0</v>
      </c>
      <c r="S107" s="1066"/>
      <c r="U107" s="1067"/>
      <c r="W107" s="1220" t="s">
        <v>407</v>
      </c>
      <c r="X107" s="1220"/>
      <c r="Y107" s="1220"/>
      <c r="Z107" s="1220"/>
      <c r="AA107" s="1220"/>
      <c r="AB107" s="1220"/>
      <c r="AC107" s="1221"/>
    </row>
    <row r="108" spans="1:29" ht="12.75" customHeight="1" x14ac:dyDescent="0.2">
      <c r="A108" s="917"/>
      <c r="B108" s="961" t="s">
        <v>158</v>
      </c>
      <c r="C108" s="1034" t="s">
        <v>381</v>
      </c>
      <c r="D108" s="1035"/>
      <c r="E108" s="972"/>
      <c r="F108" s="953">
        <f>'9'!$L$88/12</f>
        <v>0</v>
      </c>
      <c r="G108" s="953">
        <f>'9'!$L$88/12</f>
        <v>0</v>
      </c>
      <c r="H108" s="953">
        <f>'9'!$L$88/12</f>
        <v>0</v>
      </c>
      <c r="I108" s="953">
        <f>'9'!$L$88/12</f>
        <v>0</v>
      </c>
      <c r="J108" s="953">
        <f>'9'!$L$88/12</f>
        <v>0</v>
      </c>
      <c r="K108" s="953">
        <f>'9'!$L$88/12</f>
        <v>0</v>
      </c>
      <c r="L108" s="953">
        <f>'9'!$L$88/12</f>
        <v>0</v>
      </c>
      <c r="M108" s="953">
        <f>'9'!$L$88/12</f>
        <v>0</v>
      </c>
      <c r="N108" s="953">
        <f>'9'!$L$88/12</f>
        <v>0</v>
      </c>
      <c r="O108" s="953">
        <f>'9'!$L$88/12</f>
        <v>0</v>
      </c>
      <c r="P108" s="953">
        <f>'9'!$L$88/12</f>
        <v>0</v>
      </c>
      <c r="Q108" s="954">
        <f>'9'!$L$88/12</f>
        <v>0</v>
      </c>
      <c r="S108" s="1066"/>
      <c r="U108" s="1067"/>
      <c r="W108" s="1220" t="s">
        <v>408</v>
      </c>
      <c r="X108" s="1220"/>
      <c r="Y108" s="1220"/>
      <c r="Z108" s="1220"/>
      <c r="AA108" s="1220"/>
      <c r="AB108" s="1220"/>
      <c r="AC108" s="1221"/>
    </row>
    <row r="109" spans="1:29" ht="12.75" customHeight="1" x14ac:dyDescent="0.2">
      <c r="A109" s="917"/>
      <c r="B109" s="961" t="s">
        <v>157</v>
      </c>
      <c r="C109" s="1034" t="s">
        <v>374</v>
      </c>
      <c r="D109" s="993"/>
      <c r="E109" s="973">
        <f>SUM(E100:E108)</f>
        <v>0</v>
      </c>
      <c r="F109" s="947"/>
      <c r="G109" s="947"/>
      <c r="H109" s="947"/>
      <c r="I109" s="947"/>
      <c r="J109" s="947"/>
      <c r="K109" s="947"/>
      <c r="L109" s="947"/>
      <c r="M109" s="947"/>
      <c r="N109" s="947"/>
      <c r="O109" s="947"/>
      <c r="P109" s="947"/>
      <c r="Q109" s="948"/>
      <c r="S109" s="1066"/>
      <c r="U109" s="1067"/>
      <c r="W109" s="1220"/>
      <c r="X109" s="1220"/>
      <c r="Y109" s="1220"/>
      <c r="Z109" s="1220"/>
      <c r="AA109" s="1220"/>
      <c r="AB109" s="1220"/>
      <c r="AC109" s="1221"/>
    </row>
    <row r="110" spans="1:29" ht="12.75" customHeight="1" x14ac:dyDescent="0.2">
      <c r="A110" s="917"/>
      <c r="B110" s="964"/>
      <c r="C110" s="937"/>
      <c r="D110" s="937"/>
      <c r="E110" s="937"/>
      <c r="F110" s="946">
        <f t="shared" ref="F110:Q110" si="25">SUM(F100:F109)</f>
        <v>0</v>
      </c>
      <c r="G110" s="946">
        <f t="shared" si="25"/>
        <v>0</v>
      </c>
      <c r="H110" s="946">
        <f t="shared" si="25"/>
        <v>0</v>
      </c>
      <c r="I110" s="946">
        <f t="shared" si="25"/>
        <v>0</v>
      </c>
      <c r="J110" s="946">
        <f t="shared" si="25"/>
        <v>0</v>
      </c>
      <c r="K110" s="946">
        <f t="shared" si="25"/>
        <v>0</v>
      </c>
      <c r="L110" s="946">
        <f t="shared" si="25"/>
        <v>0</v>
      </c>
      <c r="M110" s="946">
        <f t="shared" si="25"/>
        <v>0</v>
      </c>
      <c r="N110" s="946">
        <f t="shared" si="25"/>
        <v>0</v>
      </c>
      <c r="O110" s="946">
        <f t="shared" si="25"/>
        <v>0</v>
      </c>
      <c r="P110" s="946">
        <f t="shared" si="25"/>
        <v>0</v>
      </c>
      <c r="Q110" s="1002">
        <f t="shared" si="25"/>
        <v>0</v>
      </c>
      <c r="S110" s="1066"/>
      <c r="U110" s="1067"/>
      <c r="W110" s="1007"/>
      <c r="X110" s="1007"/>
      <c r="Y110" s="1007"/>
      <c r="Z110" s="1007"/>
      <c r="AA110" s="1007"/>
      <c r="AB110" s="1007"/>
      <c r="AC110" s="1008"/>
    </row>
    <row r="111" spans="1:29" ht="12" customHeight="1" x14ac:dyDescent="0.2">
      <c r="A111" s="917"/>
      <c r="B111" s="966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1036"/>
      <c r="S111" s="1066"/>
      <c r="U111" s="1067"/>
      <c r="W111" s="1007"/>
      <c r="X111" s="1007"/>
      <c r="Y111" s="1007"/>
      <c r="Z111" s="1007"/>
      <c r="AA111" s="1007"/>
      <c r="AB111" s="1007"/>
      <c r="AC111" s="1008"/>
    </row>
    <row r="112" spans="1:29" ht="12.75" customHeight="1" x14ac:dyDescent="0.2">
      <c r="A112" s="917"/>
      <c r="B112" s="960">
        <v>5</v>
      </c>
      <c r="C112" s="939" t="s">
        <v>349</v>
      </c>
      <c r="D112" s="939"/>
      <c r="E112" s="968"/>
      <c r="F112" s="968"/>
      <c r="G112" s="968"/>
      <c r="H112" s="968"/>
      <c r="I112" s="968"/>
      <c r="J112" s="968"/>
      <c r="K112" s="968"/>
      <c r="L112" s="968"/>
      <c r="M112" s="968"/>
      <c r="N112" s="968"/>
      <c r="O112" s="969"/>
      <c r="P112" s="969"/>
      <c r="Q112" s="1003"/>
      <c r="S112" s="1066"/>
      <c r="U112" s="1067"/>
      <c r="W112" s="1018"/>
      <c r="X112" s="1018"/>
      <c r="Y112" s="1018"/>
      <c r="Z112" s="1018"/>
      <c r="AA112" s="1018"/>
      <c r="AB112" s="1018"/>
      <c r="AC112" s="1019"/>
    </row>
    <row r="113" spans="1:29" ht="12.75" customHeight="1" x14ac:dyDescent="0.2">
      <c r="A113" s="917"/>
      <c r="B113" s="961" t="s">
        <v>166</v>
      </c>
      <c r="C113" s="945" t="s">
        <v>348</v>
      </c>
      <c r="D113" s="949"/>
      <c r="E113" s="975"/>
      <c r="F113" s="974"/>
      <c r="G113" s="953">
        <f t="shared" ref="G113:Q113" si="26">F21</f>
        <v>0</v>
      </c>
      <c r="H113" s="953">
        <f t="shared" si="26"/>
        <v>0</v>
      </c>
      <c r="I113" s="953">
        <f t="shared" si="26"/>
        <v>0</v>
      </c>
      <c r="J113" s="953">
        <f t="shared" si="26"/>
        <v>0</v>
      </c>
      <c r="K113" s="953">
        <f t="shared" si="26"/>
        <v>0</v>
      </c>
      <c r="L113" s="953">
        <f t="shared" si="26"/>
        <v>0</v>
      </c>
      <c r="M113" s="953">
        <f t="shared" si="26"/>
        <v>0</v>
      </c>
      <c r="N113" s="953">
        <f t="shared" si="26"/>
        <v>0</v>
      </c>
      <c r="O113" s="953">
        <f t="shared" si="26"/>
        <v>0</v>
      </c>
      <c r="P113" s="953">
        <f t="shared" si="26"/>
        <v>0</v>
      </c>
      <c r="Q113" s="954">
        <f t="shared" si="26"/>
        <v>0</v>
      </c>
      <c r="S113" s="1066"/>
      <c r="U113" s="1067"/>
      <c r="W113" s="1007"/>
      <c r="X113" s="1007"/>
      <c r="Y113" s="1007"/>
      <c r="Z113" s="1007"/>
      <c r="AA113" s="1007"/>
      <c r="AB113" s="1007"/>
      <c r="AC113" s="1008"/>
    </row>
    <row r="114" spans="1:29" ht="12.75" customHeight="1" x14ac:dyDescent="0.2">
      <c r="A114" s="917"/>
      <c r="B114" s="961" t="s">
        <v>165</v>
      </c>
      <c r="C114" s="945" t="s">
        <v>386</v>
      </c>
      <c r="D114" s="949"/>
      <c r="E114" s="975"/>
      <c r="F114" s="974"/>
      <c r="G114" s="953">
        <f t="shared" ref="G114:Q114" si="27">F56+F96</f>
        <v>0</v>
      </c>
      <c r="H114" s="953">
        <f t="shared" si="27"/>
        <v>0</v>
      </c>
      <c r="I114" s="953">
        <f t="shared" si="27"/>
        <v>0</v>
      </c>
      <c r="J114" s="953">
        <f t="shared" si="27"/>
        <v>0</v>
      </c>
      <c r="K114" s="953">
        <f t="shared" si="27"/>
        <v>0</v>
      </c>
      <c r="L114" s="953">
        <f t="shared" si="27"/>
        <v>0</v>
      </c>
      <c r="M114" s="953">
        <f t="shared" si="27"/>
        <v>0</v>
      </c>
      <c r="N114" s="953">
        <f t="shared" si="27"/>
        <v>0</v>
      </c>
      <c r="O114" s="953">
        <f t="shared" si="27"/>
        <v>0</v>
      </c>
      <c r="P114" s="953">
        <f t="shared" si="27"/>
        <v>0</v>
      </c>
      <c r="Q114" s="954">
        <f t="shared" si="27"/>
        <v>0</v>
      </c>
      <c r="S114" s="1066"/>
      <c r="U114" s="1067"/>
      <c r="W114" s="1007"/>
      <c r="X114" s="1007"/>
      <c r="Y114" s="1007"/>
      <c r="Z114" s="1007"/>
      <c r="AA114" s="1007"/>
      <c r="AB114" s="1007"/>
      <c r="AC114" s="1008"/>
    </row>
    <row r="115" spans="1:29" ht="12.75" customHeight="1" x14ac:dyDescent="0.2">
      <c r="A115" s="917"/>
      <c r="B115" s="964"/>
      <c r="C115" s="937" t="s">
        <v>347</v>
      </c>
      <c r="D115" s="937"/>
      <c r="E115" s="937"/>
      <c r="F115" s="946"/>
      <c r="G115" s="946">
        <f t="shared" ref="G115:Q115" si="28">G113-G114</f>
        <v>0</v>
      </c>
      <c r="H115" s="946">
        <f t="shared" si="28"/>
        <v>0</v>
      </c>
      <c r="I115" s="946">
        <f t="shared" si="28"/>
        <v>0</v>
      </c>
      <c r="J115" s="946">
        <f t="shared" si="28"/>
        <v>0</v>
      </c>
      <c r="K115" s="946">
        <f t="shared" si="28"/>
        <v>0</v>
      </c>
      <c r="L115" s="946">
        <f t="shared" si="28"/>
        <v>0</v>
      </c>
      <c r="M115" s="946">
        <f t="shared" si="28"/>
        <v>0</v>
      </c>
      <c r="N115" s="946">
        <f t="shared" si="28"/>
        <v>0</v>
      </c>
      <c r="O115" s="946">
        <f t="shared" si="28"/>
        <v>0</v>
      </c>
      <c r="P115" s="946">
        <f t="shared" si="28"/>
        <v>0</v>
      </c>
      <c r="Q115" s="1002">
        <f t="shared" si="28"/>
        <v>0</v>
      </c>
      <c r="S115" s="1066"/>
      <c r="U115" s="1067"/>
      <c r="W115" s="1007"/>
      <c r="X115" s="1007"/>
      <c r="Y115" s="1007"/>
      <c r="Z115" s="1007"/>
      <c r="AA115" s="1007"/>
      <c r="AB115" s="1007"/>
      <c r="AC115" s="1008"/>
    </row>
    <row r="116" spans="1:29" ht="12" customHeight="1" x14ac:dyDescent="0.2">
      <c r="A116" s="917"/>
      <c r="B116" s="959"/>
      <c r="C116" s="974"/>
      <c r="D116" s="974"/>
      <c r="E116" s="974"/>
      <c r="F116" s="974"/>
      <c r="G116" s="974"/>
      <c r="H116" s="974"/>
      <c r="I116" s="974"/>
      <c r="J116" s="974"/>
      <c r="K116" s="974"/>
      <c r="L116" s="974"/>
      <c r="M116" s="974"/>
      <c r="N116" s="974"/>
      <c r="O116" s="974"/>
      <c r="P116" s="974"/>
      <c r="Q116" s="970"/>
      <c r="S116" s="1068"/>
      <c r="T116" s="1069"/>
      <c r="U116" s="1070"/>
      <c r="W116" s="1007"/>
      <c r="X116" s="1007"/>
      <c r="Y116" s="1007"/>
      <c r="Z116" s="1007"/>
      <c r="AA116" s="1007"/>
      <c r="AB116" s="1007"/>
      <c r="AC116" s="1008"/>
    </row>
    <row r="117" spans="1:29" ht="13.5" thickBot="1" x14ac:dyDescent="0.25"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W117" s="1007"/>
      <c r="X117" s="1007"/>
      <c r="Y117" s="1007"/>
      <c r="Z117" s="1007"/>
      <c r="AA117" s="1007"/>
      <c r="AB117" s="1007"/>
      <c r="AC117" s="1008"/>
    </row>
    <row r="118" spans="1:29" ht="13.5" thickBot="1" x14ac:dyDescent="0.25">
      <c r="A118" s="917"/>
      <c r="B118" s="1045" t="s">
        <v>346</v>
      </c>
      <c r="C118" s="751"/>
      <c r="D118" s="774"/>
      <c r="E118" s="774"/>
      <c r="F118" s="774"/>
      <c r="G118" s="783"/>
      <c r="H118" s="783"/>
      <c r="I118" s="783"/>
      <c r="J118" s="783"/>
      <c r="K118" s="783"/>
      <c r="L118" s="783"/>
      <c r="M118" s="774"/>
      <c r="N118" s="774"/>
      <c r="O118" s="783"/>
      <c r="P118" s="783"/>
      <c r="Q118" s="921"/>
      <c r="W118" s="1220" t="s">
        <v>384</v>
      </c>
      <c r="X118" s="1220"/>
      <c r="Y118" s="1220"/>
      <c r="Z118" s="1220"/>
      <c r="AA118" s="1220"/>
      <c r="AB118" s="1220"/>
      <c r="AC118" s="1008"/>
    </row>
    <row r="119" spans="1:29" x14ac:dyDescent="0.2">
      <c r="B119" s="980"/>
      <c r="C119" s="981" t="s">
        <v>377</v>
      </c>
      <c r="D119" s="981"/>
      <c r="E119" s="981"/>
      <c r="F119" s="953">
        <f>E39-E109</f>
        <v>0</v>
      </c>
      <c r="G119" s="982"/>
      <c r="H119" s="982"/>
      <c r="I119" s="982"/>
      <c r="J119" s="982"/>
      <c r="K119" s="982"/>
      <c r="L119" s="982"/>
      <c r="M119" s="982"/>
      <c r="N119" s="982"/>
      <c r="O119" s="982"/>
      <c r="P119" s="982"/>
      <c r="Q119" s="983"/>
      <c r="W119" s="1220"/>
      <c r="X119" s="1220"/>
      <c r="Y119" s="1220"/>
      <c r="Z119" s="1220"/>
      <c r="AA119" s="1220"/>
      <c r="AB119" s="1220"/>
      <c r="AC119" s="1008"/>
    </row>
    <row r="120" spans="1:29" x14ac:dyDescent="0.2">
      <c r="B120" s="980"/>
      <c r="C120" s="937" t="s">
        <v>378</v>
      </c>
      <c r="D120" s="937"/>
      <c r="E120" s="937"/>
      <c r="F120" s="947" t="e">
        <f t="shared" ref="F120:Q120" si="29">F22+F30+F39</f>
        <v>#DIV/0!</v>
      </c>
      <c r="G120" s="947" t="e">
        <f t="shared" si="29"/>
        <v>#DIV/0!</v>
      </c>
      <c r="H120" s="947" t="e">
        <f t="shared" si="29"/>
        <v>#DIV/0!</v>
      </c>
      <c r="I120" s="947" t="e">
        <f t="shared" si="29"/>
        <v>#DIV/0!</v>
      </c>
      <c r="J120" s="947" t="e">
        <f t="shared" si="29"/>
        <v>#DIV/0!</v>
      </c>
      <c r="K120" s="947" t="e">
        <f t="shared" si="29"/>
        <v>#DIV/0!</v>
      </c>
      <c r="L120" s="947" t="e">
        <f t="shared" si="29"/>
        <v>#DIV/0!</v>
      </c>
      <c r="M120" s="947" t="e">
        <f t="shared" si="29"/>
        <v>#DIV/0!</v>
      </c>
      <c r="N120" s="947" t="e">
        <f t="shared" si="29"/>
        <v>#DIV/0!</v>
      </c>
      <c r="O120" s="947" t="e">
        <f t="shared" si="29"/>
        <v>#DIV/0!</v>
      </c>
      <c r="P120" s="947" t="e">
        <f t="shared" si="29"/>
        <v>#DIV/0!</v>
      </c>
      <c r="Q120" s="947" t="e">
        <f t="shared" si="29"/>
        <v>#DIV/0!</v>
      </c>
      <c r="W120" s="1220"/>
      <c r="X120" s="1220"/>
      <c r="Y120" s="1220"/>
      <c r="Z120" s="1220"/>
      <c r="AA120" s="1220"/>
      <c r="AB120" s="1220"/>
      <c r="AC120" s="1008"/>
    </row>
    <row r="121" spans="1:29" x14ac:dyDescent="0.2">
      <c r="B121" s="980"/>
      <c r="C121" s="937" t="s">
        <v>379</v>
      </c>
      <c r="D121" s="937"/>
      <c r="E121" s="937"/>
      <c r="F121" s="947">
        <f>F57+F74+F97+F110</f>
        <v>0</v>
      </c>
      <c r="G121" s="947">
        <f t="shared" ref="G121:Q121" si="30">G57+G74+G97+G110+G115</f>
        <v>0</v>
      </c>
      <c r="H121" s="947">
        <f t="shared" si="30"/>
        <v>0</v>
      </c>
      <c r="I121" s="947">
        <f t="shared" si="30"/>
        <v>0</v>
      </c>
      <c r="J121" s="947">
        <f t="shared" si="30"/>
        <v>0</v>
      </c>
      <c r="K121" s="947">
        <f t="shared" si="30"/>
        <v>0</v>
      </c>
      <c r="L121" s="947">
        <f t="shared" si="30"/>
        <v>0</v>
      </c>
      <c r="M121" s="947">
        <f t="shared" si="30"/>
        <v>0</v>
      </c>
      <c r="N121" s="947">
        <f t="shared" si="30"/>
        <v>0</v>
      </c>
      <c r="O121" s="947">
        <f t="shared" si="30"/>
        <v>0</v>
      </c>
      <c r="P121" s="947">
        <f t="shared" si="30"/>
        <v>0</v>
      </c>
      <c r="Q121" s="947">
        <f t="shared" si="30"/>
        <v>0</v>
      </c>
      <c r="W121" s="1225" t="e">
        <f>Q122-F119</f>
        <v>#DIV/0!</v>
      </c>
      <c r="X121" s="1220" t="s">
        <v>430</v>
      </c>
      <c r="Y121" s="1220"/>
      <c r="Z121" s="1220"/>
      <c r="AA121" s="1220"/>
      <c r="AB121" s="1220"/>
      <c r="AC121" s="1008"/>
    </row>
    <row r="122" spans="1:29" x14ac:dyDescent="0.2">
      <c r="B122" s="976"/>
      <c r="C122" s="977" t="s">
        <v>345</v>
      </c>
      <c r="D122" s="977"/>
      <c r="E122" s="977"/>
      <c r="F122" s="978" t="e">
        <f>F119+F120-F121</f>
        <v>#DIV/0!</v>
      </c>
      <c r="G122" s="979" t="e">
        <f>F122+G120-G121</f>
        <v>#DIV/0!</v>
      </c>
      <c r="H122" s="979" t="e">
        <f t="shared" ref="H122:Q122" si="31">G122+H120-H121</f>
        <v>#DIV/0!</v>
      </c>
      <c r="I122" s="979" t="e">
        <f t="shared" si="31"/>
        <v>#DIV/0!</v>
      </c>
      <c r="J122" s="979" t="e">
        <f t="shared" si="31"/>
        <v>#DIV/0!</v>
      </c>
      <c r="K122" s="979" t="e">
        <f t="shared" si="31"/>
        <v>#DIV/0!</v>
      </c>
      <c r="L122" s="979" t="e">
        <f t="shared" si="31"/>
        <v>#DIV/0!</v>
      </c>
      <c r="M122" s="979" t="e">
        <f t="shared" si="31"/>
        <v>#DIV/0!</v>
      </c>
      <c r="N122" s="979" t="e">
        <f t="shared" si="31"/>
        <v>#DIV/0!</v>
      </c>
      <c r="O122" s="979" t="e">
        <f t="shared" si="31"/>
        <v>#DIV/0!</v>
      </c>
      <c r="P122" s="979" t="e">
        <f t="shared" si="31"/>
        <v>#DIV/0!</v>
      </c>
      <c r="Q122" s="979" t="e">
        <f t="shared" si="31"/>
        <v>#DIV/0!</v>
      </c>
      <c r="U122" s="31"/>
      <c r="V122" s="31"/>
      <c r="W122" s="1225" t="e">
        <f>'10'!F127-SUM(F108:Q108)</f>
        <v>#DIV/0!</v>
      </c>
      <c r="X122" s="1220" t="s">
        <v>431</v>
      </c>
      <c r="Y122" s="1220"/>
      <c r="Z122" s="1221"/>
      <c r="AA122" s="1221"/>
      <c r="AB122" s="1221"/>
      <c r="AC122" s="1008"/>
    </row>
    <row r="123" spans="1:29" x14ac:dyDescent="0.2">
      <c r="S123" s="1040"/>
      <c r="T123" s="31"/>
      <c r="U123" s="31"/>
      <c r="V123" s="31"/>
      <c r="W123" s="31"/>
      <c r="X123" s="31"/>
      <c r="Y123" s="31"/>
    </row>
  </sheetData>
  <conditionalFormatting sqref="F122:Q122">
    <cfRule type="cellIs" dxfId="11" priority="3" stopIfTrue="1" operator="lessThan">
      <formula>0</formula>
    </cfRule>
  </conditionalFormatting>
  <printOptions horizontalCentered="1" verticalCentered="1"/>
  <pageMargins left="0.51181102362204722" right="0.51181102362204722" top="0.51181102362204722" bottom="0.51181102362204722" header="0.31496062992125984" footer="0.31496062992125984"/>
  <pageSetup paperSize="9" scale="72" fitToHeight="2" orientation="landscape" r:id="rId1"/>
  <headerFooter alignWithMargins="0">
    <oddFooter>&amp;C&amp;"Tahoma,Standard"&amp;9Seite &amp;P von &amp;N</oddFooter>
  </headerFooter>
  <rowBreaks count="2" manualBreakCount="2">
    <brk id="41" min="1" max="20" man="1"/>
    <brk id="97" min="1" max="20" man="1"/>
  </rowBreaks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greaterThan" id="{37BD1557-0499-4237-977E-79DEB6D6CCCC}">
            <xm:f>'10'!$F$33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W57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Tabelle14">
    <tabColor theme="0"/>
  </sheetPr>
  <dimension ref="A1:AI123"/>
  <sheetViews>
    <sheetView showGridLines="0" topLeftCell="A2" zoomScale="90" zoomScaleNormal="90" zoomScaleSheetLayoutView="100" workbookViewId="0">
      <selection activeCell="F30" sqref="F30:G30"/>
    </sheetView>
  </sheetViews>
  <sheetFormatPr baseColWidth="10" defaultColWidth="11.42578125" defaultRowHeight="12.75" x14ac:dyDescent="0.2"/>
  <cols>
    <col min="1" max="2" width="2.7109375" style="916" customWidth="1"/>
    <col min="3" max="3" width="25.5703125" style="916" customWidth="1"/>
    <col min="4" max="4" width="9.7109375" style="916" customWidth="1"/>
    <col min="5" max="5" width="8.42578125" style="916" customWidth="1"/>
    <col min="6" max="6" width="8.42578125" style="916" hidden="1" customWidth="1"/>
    <col min="7" max="18" width="8.7109375" style="916" customWidth="1"/>
    <col min="19" max="19" width="4.28515625" style="916" customWidth="1"/>
    <col min="20" max="23" width="5.7109375" style="916" customWidth="1"/>
    <col min="24" max="29" width="11.42578125" style="916"/>
    <col min="30" max="30" width="16.5703125" style="916" customWidth="1"/>
    <col min="31" max="31" width="9.5703125" style="916" customWidth="1"/>
    <col min="32" max="32" width="6.42578125" style="916" customWidth="1"/>
    <col min="33" max="33" width="9" style="916" customWidth="1"/>
    <col min="34" max="16384" width="11.42578125" style="916"/>
  </cols>
  <sheetData>
    <row r="1" spans="2:30" s="917" customFormat="1" x14ac:dyDescent="0.2">
      <c r="R1" s="918"/>
    </row>
    <row r="2" spans="2:30" s="917" customFormat="1" ht="13.5" thickBot="1" x14ac:dyDescent="0.25">
      <c r="R2" s="918"/>
    </row>
    <row r="3" spans="2:30" s="917" customFormat="1" x14ac:dyDescent="0.2">
      <c r="C3" s="483" t="str">
        <f>IF('1'!D15&lt;&gt;"",'1'!D15,"")</f>
        <v/>
      </c>
      <c r="D3" s="482"/>
      <c r="E3" s="481"/>
      <c r="F3" s="1075"/>
      <c r="P3" s="483" t="s">
        <v>353</v>
      </c>
      <c r="Q3" s="482"/>
      <c r="R3" s="481"/>
    </row>
    <row r="4" spans="2:30" s="917" customFormat="1" ht="13.5" thickBot="1" x14ac:dyDescent="0.25">
      <c r="C4" s="480" t="str">
        <f>IF('1'!D17&lt;&gt;"",'1'!D17,"")</f>
        <v/>
      </c>
      <c r="D4" s="479"/>
      <c r="E4" s="478"/>
      <c r="F4" s="1075"/>
      <c r="P4" s="480" t="s">
        <v>432</v>
      </c>
      <c r="Q4" s="479"/>
      <c r="R4" s="478"/>
    </row>
    <row r="5" spans="2:30" s="917" customFormat="1" ht="13.5" thickBot="1" x14ac:dyDescent="0.25">
      <c r="R5" s="28" t="s">
        <v>464</v>
      </c>
    </row>
    <row r="6" spans="2:30" s="917" customFormat="1" ht="13.5" thickBot="1" x14ac:dyDescent="0.25">
      <c r="B6" s="1046" t="s">
        <v>367</v>
      </c>
      <c r="C6" s="1045"/>
      <c r="D6" s="774"/>
      <c r="E6" s="774"/>
      <c r="F6" s="774"/>
      <c r="G6" s="774"/>
      <c r="H6" s="783"/>
      <c r="I6" s="783"/>
      <c r="J6" s="783"/>
      <c r="K6" s="783"/>
      <c r="L6" s="783"/>
      <c r="M6" s="783"/>
      <c r="N6" s="774"/>
      <c r="O6" s="774"/>
      <c r="P6" s="783"/>
      <c r="Q6" s="783"/>
      <c r="R6" s="921"/>
      <c r="T6" s="1046" t="s">
        <v>460</v>
      </c>
      <c r="U6" s="1045"/>
      <c r="V6" s="774"/>
    </row>
    <row r="7" spans="2:30" s="917" customFormat="1" hidden="1" x14ac:dyDescent="0.2">
      <c r="B7" s="999"/>
      <c r="C7" s="940"/>
      <c r="D7" s="940"/>
      <c r="E7" s="942"/>
      <c r="F7" s="942"/>
      <c r="T7" s="1005"/>
      <c r="U7" s="1005"/>
      <c r="V7" s="1005"/>
      <c r="X7" s="1005"/>
      <c r="Y7" s="1005"/>
      <c r="Z7" s="1005"/>
      <c r="AA7" s="1005"/>
      <c r="AB7" s="1005"/>
      <c r="AC7" s="1005"/>
      <c r="AD7" s="1005"/>
    </row>
    <row r="8" spans="2:30" s="917" customFormat="1" x14ac:dyDescent="0.2">
      <c r="B8" s="938">
        <v>1</v>
      </c>
      <c r="C8" s="939" t="s">
        <v>354</v>
      </c>
      <c r="D8" s="939"/>
      <c r="E8" s="942" t="s">
        <v>350</v>
      </c>
      <c r="F8" s="1000">
        <f>'11 Liqui 1'!Q8</f>
        <v>336</v>
      </c>
      <c r="G8" s="1000">
        <f>DATE(YEAR(F8),MONTH(F8)+1,1)</f>
        <v>367</v>
      </c>
      <c r="H8" s="1000">
        <f>DATE(YEAR(G8),MONTH(G8)+1,1)</f>
        <v>398</v>
      </c>
      <c r="I8" s="1000">
        <f t="shared" ref="I8:R8" si="0">DATE(YEAR(H8),MONTH(H8)+1,1)</f>
        <v>426</v>
      </c>
      <c r="J8" s="1000">
        <f t="shared" si="0"/>
        <v>457</v>
      </c>
      <c r="K8" s="1000">
        <f t="shared" si="0"/>
        <v>487</v>
      </c>
      <c r="L8" s="1000">
        <f t="shared" si="0"/>
        <v>518</v>
      </c>
      <c r="M8" s="1000">
        <f t="shared" si="0"/>
        <v>548</v>
      </c>
      <c r="N8" s="1000">
        <f t="shared" si="0"/>
        <v>579</v>
      </c>
      <c r="O8" s="1000">
        <f t="shared" si="0"/>
        <v>610</v>
      </c>
      <c r="P8" s="1000">
        <f t="shared" si="0"/>
        <v>640</v>
      </c>
      <c r="Q8" s="1000">
        <f t="shared" si="0"/>
        <v>671</v>
      </c>
      <c r="R8" s="1001">
        <f t="shared" si="0"/>
        <v>701</v>
      </c>
      <c r="T8" s="1061"/>
      <c r="U8" s="1054"/>
      <c r="V8" s="1055"/>
      <c r="X8" s="941"/>
      <c r="Y8" s="941"/>
      <c r="Z8" s="941"/>
      <c r="AA8" s="941"/>
      <c r="AB8" s="941"/>
      <c r="AC8" s="941"/>
      <c r="AD8" s="941"/>
    </row>
    <row r="9" spans="2:30" s="917" customFormat="1" x14ac:dyDescent="0.2">
      <c r="B9" s="984" t="s">
        <v>166</v>
      </c>
      <c r="C9" s="992">
        <f>'10'!E21</f>
        <v>0</v>
      </c>
      <c r="D9" s="993"/>
      <c r="E9" s="962">
        <v>7.0000000000000007E-2</v>
      </c>
      <c r="F9" s="962"/>
      <c r="G9" s="953"/>
      <c r="H9" s="953"/>
      <c r="I9" s="953"/>
      <c r="J9" s="953"/>
      <c r="K9" s="953"/>
      <c r="L9" s="953"/>
      <c r="M9" s="953"/>
      <c r="N9" s="953"/>
      <c r="O9" s="953"/>
      <c r="P9" s="953"/>
      <c r="Q9" s="953"/>
      <c r="R9" s="954"/>
      <c r="T9" s="1056"/>
      <c r="V9" s="1057"/>
      <c r="X9" s="1006" t="s">
        <v>391</v>
      </c>
      <c r="Y9" s="1006"/>
      <c r="Z9" s="1006"/>
      <c r="AA9" s="1006"/>
      <c r="AB9" s="1006"/>
      <c r="AC9" s="1006"/>
      <c r="AD9" s="1005"/>
    </row>
    <row r="10" spans="2:30" s="917" customFormat="1" x14ac:dyDescent="0.2">
      <c r="B10" s="984" t="s">
        <v>165</v>
      </c>
      <c r="C10" s="992">
        <f>'10'!E22</f>
        <v>0</v>
      </c>
      <c r="D10" s="993"/>
      <c r="E10" s="962">
        <v>0</v>
      </c>
      <c r="F10" s="962"/>
      <c r="G10" s="953"/>
      <c r="H10" s="953"/>
      <c r="I10" s="953"/>
      <c r="J10" s="953"/>
      <c r="K10" s="953"/>
      <c r="L10" s="953"/>
      <c r="M10" s="953"/>
      <c r="N10" s="953"/>
      <c r="O10" s="953"/>
      <c r="P10" s="953"/>
      <c r="Q10" s="953"/>
      <c r="R10" s="954"/>
      <c r="T10" s="1056"/>
      <c r="V10" s="1057"/>
      <c r="X10" s="1006" t="s">
        <v>392</v>
      </c>
      <c r="Y10" s="1006"/>
      <c r="Z10" s="1006"/>
      <c r="AA10" s="1006"/>
      <c r="AB10" s="1006"/>
      <c r="AC10" s="1006"/>
      <c r="AD10" s="1005"/>
    </row>
    <row r="11" spans="2:30" s="917" customFormat="1" x14ac:dyDescent="0.2">
      <c r="B11" s="984" t="s">
        <v>164</v>
      </c>
      <c r="C11" s="992">
        <f>'10'!E23</f>
        <v>0</v>
      </c>
      <c r="D11" s="993"/>
      <c r="E11" s="962">
        <v>0.19</v>
      </c>
      <c r="F11" s="962"/>
      <c r="G11" s="953"/>
      <c r="H11" s="953"/>
      <c r="I11" s="953"/>
      <c r="J11" s="953"/>
      <c r="K11" s="953"/>
      <c r="L11" s="953"/>
      <c r="M11" s="953"/>
      <c r="N11" s="953"/>
      <c r="O11" s="953"/>
      <c r="P11" s="953"/>
      <c r="Q11" s="953"/>
      <c r="R11" s="954"/>
      <c r="T11" s="1056"/>
      <c r="V11" s="1057"/>
      <c r="X11" s="1010" t="s">
        <v>393</v>
      </c>
      <c r="Y11" s="1006"/>
      <c r="Z11" s="1006"/>
      <c r="AA11" s="1006"/>
      <c r="AB11" s="1006"/>
      <c r="AC11" s="1006"/>
      <c r="AD11" s="1005"/>
    </row>
    <row r="12" spans="2:30" s="917" customFormat="1" x14ac:dyDescent="0.2">
      <c r="B12" s="984" t="s">
        <v>163</v>
      </c>
      <c r="C12" s="992">
        <f>'10'!E24</f>
        <v>0</v>
      </c>
      <c r="D12" s="993"/>
      <c r="E12" s="962">
        <v>7.0000000000000007E-2</v>
      </c>
      <c r="F12" s="962"/>
      <c r="G12" s="953"/>
      <c r="H12" s="953"/>
      <c r="I12" s="953"/>
      <c r="J12" s="953"/>
      <c r="K12" s="953"/>
      <c r="L12" s="953"/>
      <c r="M12" s="953"/>
      <c r="N12" s="953"/>
      <c r="O12" s="953"/>
      <c r="P12" s="953"/>
      <c r="Q12" s="953"/>
      <c r="R12" s="954"/>
      <c r="T12" s="1056"/>
      <c r="V12" s="1057"/>
      <c r="X12" s="1010" t="s">
        <v>394</v>
      </c>
      <c r="Y12" s="1006"/>
      <c r="Z12" s="1006"/>
      <c r="AA12" s="1006"/>
      <c r="AB12" s="1006"/>
      <c r="AC12" s="1006"/>
      <c r="AD12" s="1005"/>
    </row>
    <row r="13" spans="2:30" s="917" customFormat="1" x14ac:dyDescent="0.2">
      <c r="B13" s="984" t="s">
        <v>162</v>
      </c>
      <c r="C13" s="992">
        <f>'10'!E25</f>
        <v>0</v>
      </c>
      <c r="D13" s="993"/>
      <c r="E13" s="962"/>
      <c r="F13" s="962"/>
      <c r="G13" s="953"/>
      <c r="H13" s="953"/>
      <c r="I13" s="953"/>
      <c r="J13" s="953"/>
      <c r="K13" s="953"/>
      <c r="L13" s="953"/>
      <c r="M13" s="953"/>
      <c r="N13" s="953"/>
      <c r="O13" s="953"/>
      <c r="P13" s="953"/>
      <c r="Q13" s="953"/>
      <c r="R13" s="954"/>
      <c r="T13" s="1056"/>
      <c r="V13" s="1057"/>
      <c r="X13" s="1010" t="s">
        <v>397</v>
      </c>
      <c r="Y13" s="1006"/>
      <c r="Z13" s="1006"/>
      <c r="AA13" s="1006"/>
      <c r="AB13" s="1006"/>
      <c r="AC13" s="1006"/>
      <c r="AD13" s="1005"/>
    </row>
    <row r="14" spans="2:30" s="917" customFormat="1" x14ac:dyDescent="0.2">
      <c r="B14" s="984" t="s">
        <v>161</v>
      </c>
      <c r="C14" s="992">
        <f>'10'!E26</f>
        <v>0</v>
      </c>
      <c r="D14" s="993"/>
      <c r="E14" s="962"/>
      <c r="F14" s="962"/>
      <c r="G14" s="953"/>
      <c r="H14" s="953"/>
      <c r="I14" s="953"/>
      <c r="J14" s="953"/>
      <c r="K14" s="953"/>
      <c r="L14" s="953"/>
      <c r="M14" s="953"/>
      <c r="N14" s="953"/>
      <c r="O14" s="953"/>
      <c r="P14" s="953"/>
      <c r="Q14" s="953"/>
      <c r="R14" s="954"/>
      <c r="T14" s="1056"/>
      <c r="V14" s="1057"/>
      <c r="X14" s="1010" t="s">
        <v>396</v>
      </c>
      <c r="Y14" s="1006"/>
      <c r="Z14" s="1006"/>
      <c r="AA14" s="1006"/>
      <c r="AB14" s="1006"/>
      <c r="AC14" s="1006"/>
      <c r="AD14" s="1005"/>
    </row>
    <row r="15" spans="2:30" s="917" customFormat="1" x14ac:dyDescent="0.2">
      <c r="B15" s="984" t="s">
        <v>160</v>
      </c>
      <c r="C15" s="992">
        <f>'10'!E27</f>
        <v>0</v>
      </c>
      <c r="D15" s="993"/>
      <c r="E15" s="962"/>
      <c r="F15" s="962"/>
      <c r="G15" s="953"/>
      <c r="H15" s="953"/>
      <c r="I15" s="953"/>
      <c r="J15" s="953"/>
      <c r="K15" s="953"/>
      <c r="L15" s="953"/>
      <c r="M15" s="953"/>
      <c r="N15" s="953"/>
      <c r="O15" s="953"/>
      <c r="P15" s="953"/>
      <c r="Q15" s="953"/>
      <c r="R15" s="954"/>
      <c r="T15" s="1056"/>
      <c r="V15" s="1057"/>
      <c r="X15" s="1010" t="s">
        <v>398</v>
      </c>
      <c r="Y15" s="1006"/>
      <c r="Z15" s="1006"/>
      <c r="AA15" s="1006"/>
      <c r="AB15" s="1006"/>
      <c r="AC15" s="1006"/>
      <c r="AD15" s="1005"/>
    </row>
    <row r="16" spans="2:30" s="917" customFormat="1" x14ac:dyDescent="0.2">
      <c r="B16" s="984" t="s">
        <v>159</v>
      </c>
      <c r="C16" s="992">
        <f>'10'!E28</f>
        <v>0</v>
      </c>
      <c r="D16" s="993"/>
      <c r="E16" s="962"/>
      <c r="F16" s="962"/>
      <c r="G16" s="953"/>
      <c r="H16" s="953"/>
      <c r="I16" s="953"/>
      <c r="J16" s="953"/>
      <c r="K16" s="953"/>
      <c r="L16" s="953"/>
      <c r="M16" s="953"/>
      <c r="N16" s="953"/>
      <c r="O16" s="953"/>
      <c r="P16" s="953"/>
      <c r="Q16" s="953"/>
      <c r="R16" s="954"/>
      <c r="T16" s="1056"/>
      <c r="V16" s="1057"/>
      <c r="X16" s="1010"/>
      <c r="Y16" s="1006"/>
      <c r="Z16" s="1006"/>
      <c r="AA16" s="1006"/>
      <c r="AB16" s="1006"/>
      <c r="AC16" s="1006"/>
      <c r="AD16" s="1005"/>
    </row>
    <row r="17" spans="1:30" s="917" customFormat="1" x14ac:dyDescent="0.2">
      <c r="B17" s="984" t="s">
        <v>158</v>
      </c>
      <c r="C17" s="992">
        <f>'10'!E29</f>
        <v>0</v>
      </c>
      <c r="D17" s="993"/>
      <c r="E17" s="962"/>
      <c r="F17" s="962"/>
      <c r="G17" s="953"/>
      <c r="H17" s="953"/>
      <c r="I17" s="953"/>
      <c r="J17" s="953"/>
      <c r="K17" s="953"/>
      <c r="L17" s="953"/>
      <c r="M17" s="953"/>
      <c r="N17" s="953"/>
      <c r="O17" s="953"/>
      <c r="P17" s="953"/>
      <c r="Q17" s="953"/>
      <c r="R17" s="954"/>
      <c r="T17" s="1056"/>
      <c r="V17" s="1057"/>
      <c r="X17" s="1010"/>
      <c r="Y17" s="1006"/>
      <c r="Z17" s="1006"/>
      <c r="AA17" s="1006"/>
      <c r="AB17" s="1006"/>
      <c r="AC17" s="1006"/>
      <c r="AD17" s="1005"/>
    </row>
    <row r="18" spans="1:30" s="917" customFormat="1" x14ac:dyDescent="0.2">
      <c r="B18" s="984" t="s">
        <v>157</v>
      </c>
      <c r="C18" s="992">
        <f>'10'!E30</f>
        <v>0</v>
      </c>
      <c r="D18" s="993"/>
      <c r="E18" s="962"/>
      <c r="F18" s="962"/>
      <c r="G18" s="953"/>
      <c r="H18" s="953"/>
      <c r="I18" s="953"/>
      <c r="J18" s="953"/>
      <c r="K18" s="953"/>
      <c r="L18" s="953"/>
      <c r="M18" s="953"/>
      <c r="N18" s="953"/>
      <c r="O18" s="953"/>
      <c r="P18" s="953"/>
      <c r="Q18" s="953"/>
      <c r="R18" s="954"/>
      <c r="T18" s="1056"/>
      <c r="V18" s="1057"/>
      <c r="X18" s="1010"/>
      <c r="Y18" s="1006"/>
      <c r="Z18" s="1006"/>
      <c r="AA18" s="1006"/>
      <c r="AB18" s="1006"/>
      <c r="AC18" s="1006"/>
      <c r="AD18" s="1005"/>
    </row>
    <row r="19" spans="1:30" s="917" customFormat="1" x14ac:dyDescent="0.2">
      <c r="B19" s="984" t="s">
        <v>156</v>
      </c>
      <c r="C19" s="992">
        <f>'10'!E31</f>
        <v>0</v>
      </c>
      <c r="D19" s="993"/>
      <c r="E19" s="962"/>
      <c r="F19" s="962"/>
      <c r="G19" s="953"/>
      <c r="H19" s="953"/>
      <c r="I19" s="953"/>
      <c r="J19" s="953"/>
      <c r="K19" s="953"/>
      <c r="L19" s="953"/>
      <c r="M19" s="953"/>
      <c r="N19" s="953"/>
      <c r="O19" s="953"/>
      <c r="P19" s="953"/>
      <c r="Q19" s="953"/>
      <c r="R19" s="954"/>
      <c r="T19" s="1056"/>
      <c r="V19" s="1057"/>
      <c r="X19" s="1010"/>
      <c r="Y19" s="1006"/>
      <c r="Z19" s="1006"/>
      <c r="AA19" s="1006"/>
      <c r="AB19" s="1006"/>
      <c r="AC19" s="1006"/>
      <c r="AD19" s="1005"/>
    </row>
    <row r="20" spans="1:30" s="917" customFormat="1" x14ac:dyDescent="0.2">
      <c r="B20" s="984" t="s">
        <v>155</v>
      </c>
      <c r="C20" s="992">
        <f>'10'!E32</f>
        <v>0</v>
      </c>
      <c r="D20" s="993"/>
      <c r="E20" s="962"/>
      <c r="F20" s="962"/>
      <c r="G20" s="953"/>
      <c r="H20" s="953"/>
      <c r="I20" s="953"/>
      <c r="J20" s="953"/>
      <c r="K20" s="953"/>
      <c r="L20" s="953"/>
      <c r="M20" s="953"/>
      <c r="N20" s="953"/>
      <c r="O20" s="953"/>
      <c r="P20" s="953"/>
      <c r="Q20" s="953"/>
      <c r="R20" s="954"/>
      <c r="T20" s="1056"/>
      <c r="V20" s="1057"/>
      <c r="X20" s="1010"/>
      <c r="Y20" s="1006"/>
      <c r="Z20" s="1006"/>
      <c r="AA20" s="1006"/>
      <c r="AB20" s="1006"/>
      <c r="AC20" s="1006"/>
      <c r="AD20" s="1005"/>
    </row>
    <row r="21" spans="1:30" s="917" customFormat="1" x14ac:dyDescent="0.2">
      <c r="B21" s="984"/>
      <c r="C21" s="992" t="s">
        <v>376</v>
      </c>
      <c r="D21" s="993"/>
      <c r="E21" s="986"/>
      <c r="F21" s="986"/>
      <c r="G21" s="985">
        <f>G9*$E$9+G10*$E$10+G11*$E$11+G12*$E$12+G13*$E$13+G14*$E$14+G15*$E$15+G16*$E$16+G17*$E$17+G18*$E$18+G19*$E$19+G20*$E$20</f>
        <v>0</v>
      </c>
      <c r="H21" s="985">
        <f t="shared" ref="H21:R21" si="1">H9*$E$9+H10*$E$10+H11*$E$11+H12*$E$12+H13*$E$13+H14*$E$14+H15*$E$15+H16*$E$16+H17*$E$17+H18*$E$18+H19*$E$19+H20*$E$20</f>
        <v>0</v>
      </c>
      <c r="I21" s="985">
        <f t="shared" si="1"/>
        <v>0</v>
      </c>
      <c r="J21" s="985">
        <f t="shared" si="1"/>
        <v>0</v>
      </c>
      <c r="K21" s="985">
        <f t="shared" si="1"/>
        <v>0</v>
      </c>
      <c r="L21" s="985">
        <f t="shared" si="1"/>
        <v>0</v>
      </c>
      <c r="M21" s="985">
        <f t="shared" si="1"/>
        <v>0</v>
      </c>
      <c r="N21" s="985">
        <f t="shared" si="1"/>
        <v>0</v>
      </c>
      <c r="O21" s="985">
        <f t="shared" si="1"/>
        <v>0</v>
      </c>
      <c r="P21" s="985">
        <f t="shared" si="1"/>
        <v>0</v>
      </c>
      <c r="Q21" s="985">
        <f t="shared" si="1"/>
        <v>0</v>
      </c>
      <c r="R21" s="998">
        <f t="shared" si="1"/>
        <v>0</v>
      </c>
      <c r="T21" s="1056"/>
      <c r="V21" s="1057"/>
      <c r="X21" s="1010" t="s">
        <v>412</v>
      </c>
      <c r="Y21" s="1006"/>
      <c r="Z21" s="1006"/>
      <c r="AA21" s="1006"/>
      <c r="AB21" s="1006"/>
      <c r="AC21" s="1006"/>
      <c r="AD21" s="1005"/>
    </row>
    <row r="22" spans="1:30" s="917" customFormat="1" x14ac:dyDescent="0.2">
      <c r="B22" s="987"/>
      <c r="C22" s="937"/>
      <c r="D22" s="937"/>
      <c r="E22" s="937"/>
      <c r="F22" s="937"/>
      <c r="G22" s="946">
        <f>SUM(G9:G20)</f>
        <v>0</v>
      </c>
      <c r="H22" s="946">
        <f t="shared" ref="H22:R22" si="2">SUM(H9:H20)</f>
        <v>0</v>
      </c>
      <c r="I22" s="946">
        <f t="shared" si="2"/>
        <v>0</v>
      </c>
      <c r="J22" s="946">
        <f t="shared" si="2"/>
        <v>0</v>
      </c>
      <c r="K22" s="946">
        <f t="shared" si="2"/>
        <v>0</v>
      </c>
      <c r="L22" s="946">
        <f t="shared" si="2"/>
        <v>0</v>
      </c>
      <c r="M22" s="946">
        <f t="shared" si="2"/>
        <v>0</v>
      </c>
      <c r="N22" s="946">
        <f t="shared" si="2"/>
        <v>0</v>
      </c>
      <c r="O22" s="946">
        <f t="shared" si="2"/>
        <v>0</v>
      </c>
      <c r="P22" s="946">
        <f t="shared" si="2"/>
        <v>0</v>
      </c>
      <c r="Q22" s="946">
        <f t="shared" si="2"/>
        <v>0</v>
      </c>
      <c r="R22" s="1002">
        <f t="shared" si="2"/>
        <v>0</v>
      </c>
      <c r="S22" s="988"/>
      <c r="T22" s="1058"/>
      <c r="U22" s="1059"/>
      <c r="V22" s="1060"/>
      <c r="W22" s="988"/>
      <c r="X22" s="1017">
        <f>SUM(G9:R20)-'10'!G21</f>
        <v>0</v>
      </c>
      <c r="Y22" s="1006" t="s">
        <v>428</v>
      </c>
      <c r="Z22" s="1006"/>
      <c r="AA22" s="1006"/>
      <c r="AB22" s="1006"/>
      <c r="AC22" s="1006"/>
      <c r="AD22" s="1005"/>
    </row>
    <row r="23" spans="1:30" s="917" customFormat="1" ht="13.5" thickBot="1" x14ac:dyDescent="0.25">
      <c r="B23" s="922"/>
      <c r="C23" s="918"/>
      <c r="D23" s="918"/>
      <c r="E23" s="918"/>
      <c r="F23" s="918"/>
      <c r="G23" s="918"/>
      <c r="H23" s="918"/>
      <c r="I23" s="918"/>
      <c r="J23" s="918"/>
      <c r="K23" s="918"/>
      <c r="L23" s="918"/>
      <c r="M23" s="918"/>
      <c r="N23" s="918"/>
      <c r="O23" s="918"/>
      <c r="P23" s="918"/>
      <c r="Q23" s="918"/>
      <c r="R23" s="923"/>
      <c r="X23" s="1006"/>
      <c r="Y23" s="1006"/>
      <c r="Z23" s="1006"/>
      <c r="AA23" s="1006"/>
      <c r="AB23" s="1006"/>
      <c r="AC23" s="1006"/>
      <c r="AD23" s="1005"/>
    </row>
    <row r="24" spans="1:30" s="917" customFormat="1" x14ac:dyDescent="0.2">
      <c r="B24" s="938">
        <v>2</v>
      </c>
      <c r="C24" s="939" t="s">
        <v>355</v>
      </c>
      <c r="D24" s="939"/>
      <c r="E24" s="940"/>
      <c r="F24" s="940"/>
      <c r="G24" s="941"/>
      <c r="H24" s="941"/>
      <c r="I24" s="941"/>
      <c r="J24" s="941"/>
      <c r="K24" s="941"/>
      <c r="L24" s="941"/>
      <c r="M24" s="941"/>
      <c r="N24" s="941"/>
      <c r="O24" s="941"/>
      <c r="P24" s="942"/>
      <c r="Q24" s="942"/>
      <c r="R24" s="943"/>
      <c r="T24" s="1062" t="s">
        <v>460</v>
      </c>
      <c r="U24" s="710"/>
      <c r="V24" s="759"/>
      <c r="X24" s="940"/>
      <c r="Y24" s="940"/>
      <c r="Z24" s="940"/>
      <c r="AA24" s="940"/>
      <c r="AB24" s="940"/>
      <c r="AC24" s="940"/>
      <c r="AD24" s="940"/>
    </row>
    <row r="25" spans="1:30" x14ac:dyDescent="0.2">
      <c r="A25" s="917"/>
      <c r="B25" s="944" t="s">
        <v>166</v>
      </c>
      <c r="C25" s="994" t="s">
        <v>476</v>
      </c>
      <c r="D25" s="992"/>
      <c r="E25" s="946"/>
      <c r="F25" s="946"/>
      <c r="G25" s="947">
        <f>SUM(DatenquellenG!W471:W530)*(POWER(1+'10'!$K$13,1))</f>
        <v>0</v>
      </c>
      <c r="H25" s="947">
        <f>SUM(DatenquellenG!X471:X530)*(POWER(1+'10'!$K$13,1))</f>
        <v>0</v>
      </c>
      <c r="I25" s="947">
        <f>SUM(DatenquellenG!Y471:Y530)*(POWER(1+'10'!$K$13,1))</f>
        <v>0</v>
      </c>
      <c r="J25" s="947">
        <f>SUM(DatenquellenG!Z471:Z530)*(POWER(1+'10'!$K$13,1))</f>
        <v>0</v>
      </c>
      <c r="K25" s="947">
        <f>SUM(DatenquellenG!AA471:AA530)*(POWER(1+'10'!$K$13,1))</f>
        <v>0</v>
      </c>
      <c r="L25" s="947">
        <f>SUM(DatenquellenG!AB471:AB530)*(POWER(1+'10'!$K$13,1))</f>
        <v>0</v>
      </c>
      <c r="M25" s="947">
        <f>SUM(DatenquellenG!AC471:AC530)*(POWER(1+'10'!$K$13,1))</f>
        <v>0</v>
      </c>
      <c r="N25" s="947">
        <f>SUM(DatenquellenG!AD471:AD530)*(POWER(1+'10'!$K$13,1))</f>
        <v>0</v>
      </c>
      <c r="O25" s="947">
        <f>SUM(DatenquellenG!AE471:AE530)*(POWER(1+'10'!$K$13,1))</f>
        <v>0</v>
      </c>
      <c r="P25" s="947">
        <f>SUM(DatenquellenG!AF471:AF530)*(POWER(1+'10'!$K$13,1))</f>
        <v>0</v>
      </c>
      <c r="Q25" s="947">
        <f>SUM(DatenquellenG!AG471:AG530)*(POWER(1+'10'!$K$13,1))</f>
        <v>0</v>
      </c>
      <c r="R25" s="948">
        <f>SUM(DatenquellenG!AH471:AH530)*(POWER(1+'10'!$K$13,1))</f>
        <v>0</v>
      </c>
      <c r="T25" s="1063"/>
      <c r="U25" s="1064"/>
      <c r="V25" s="1065"/>
      <c r="X25" s="1007" t="s">
        <v>385</v>
      </c>
      <c r="Y25" s="1007"/>
      <c r="Z25" s="1007"/>
      <c r="AA25" s="1007"/>
      <c r="AB25" s="1007"/>
      <c r="AC25" s="1007"/>
      <c r="AD25" s="1008"/>
    </row>
    <row r="26" spans="1:30" x14ac:dyDescent="0.2">
      <c r="A26" s="917"/>
      <c r="B26" s="944" t="s">
        <v>165</v>
      </c>
      <c r="C26" s="994" t="s">
        <v>356</v>
      </c>
      <c r="D26" s="993"/>
      <c r="E26" s="946"/>
      <c r="F26" s="946"/>
      <c r="G26" s="947">
        <f>SUM(DatenquellenG!W345:W404)</f>
        <v>0</v>
      </c>
      <c r="H26" s="947">
        <f>SUM(DatenquellenG!X345:X404)</f>
        <v>0</v>
      </c>
      <c r="I26" s="947">
        <f>SUM(DatenquellenG!Y345:Y404)</f>
        <v>0</v>
      </c>
      <c r="J26" s="947">
        <f>SUM(DatenquellenG!Z345:Z404)</f>
        <v>0</v>
      </c>
      <c r="K26" s="947">
        <f>SUM(DatenquellenG!AA345:AA404)</f>
        <v>0</v>
      </c>
      <c r="L26" s="947">
        <f>SUM(DatenquellenG!AB345:AB404)</f>
        <v>0</v>
      </c>
      <c r="M26" s="947">
        <f>SUM(DatenquellenG!AC345:AC404)</f>
        <v>0</v>
      </c>
      <c r="N26" s="947">
        <f>SUM(DatenquellenG!AD345:AD404)</f>
        <v>0</v>
      </c>
      <c r="O26" s="947">
        <f>SUM(DatenquellenG!AE345:AE404)</f>
        <v>0</v>
      </c>
      <c r="P26" s="947">
        <f>SUM(DatenquellenG!AF345:AF404)</f>
        <v>0</v>
      </c>
      <c r="Q26" s="947">
        <f>SUM(DatenquellenG!AG345:AG404)</f>
        <v>0</v>
      </c>
      <c r="R26" s="948">
        <f>SUM(DatenquellenG!AH345:AH404)</f>
        <v>0</v>
      </c>
      <c r="T26" s="1066"/>
      <c r="V26" s="1067"/>
      <c r="X26" s="1007" t="s">
        <v>434</v>
      </c>
      <c r="Y26" s="1007"/>
      <c r="Z26" s="1007"/>
      <c r="AA26" s="1007"/>
      <c r="AB26" s="1007"/>
      <c r="AC26" s="1007"/>
      <c r="AD26" s="1008"/>
    </row>
    <row r="27" spans="1:30" x14ac:dyDescent="0.2">
      <c r="A27" s="917"/>
      <c r="B27" s="944" t="s">
        <v>164</v>
      </c>
      <c r="C27" s="994" t="s">
        <v>357</v>
      </c>
      <c r="D27" s="993"/>
      <c r="E27" s="946"/>
      <c r="F27" s="946"/>
      <c r="G27" s="947" t="e">
        <f>DatenquellenG!W615*'7G'!$K$19</f>
        <v>#DIV/0!</v>
      </c>
      <c r="H27" s="947" t="e">
        <f>DatenquellenG!X615*'7G'!$K$19</f>
        <v>#DIV/0!</v>
      </c>
      <c r="I27" s="947" t="e">
        <f>DatenquellenG!Y615*'7G'!$K$19</f>
        <v>#DIV/0!</v>
      </c>
      <c r="J27" s="947" t="e">
        <f>DatenquellenG!Z615*'7G'!$K$19</f>
        <v>#DIV/0!</v>
      </c>
      <c r="K27" s="947" t="e">
        <f>DatenquellenG!AA615*'7G'!$K$19</f>
        <v>#DIV/0!</v>
      </c>
      <c r="L27" s="947" t="e">
        <f>DatenquellenG!AB615*'7G'!$K$19</f>
        <v>#DIV/0!</v>
      </c>
      <c r="M27" s="947" t="e">
        <f>DatenquellenG!AC615*'7G'!$K$19</f>
        <v>#DIV/0!</v>
      </c>
      <c r="N27" s="947" t="e">
        <f>DatenquellenG!AD615*'7G'!$K$19</f>
        <v>#DIV/0!</v>
      </c>
      <c r="O27" s="947" t="e">
        <f>DatenquellenG!AE615*'7G'!$K$19</f>
        <v>#DIV/0!</v>
      </c>
      <c r="P27" s="947" t="e">
        <f>DatenquellenG!AF615*'7G'!$K$19</f>
        <v>#DIV/0!</v>
      </c>
      <c r="Q27" s="947" t="e">
        <f>DatenquellenG!AG615*'7G'!$K$19</f>
        <v>#DIV/0!</v>
      </c>
      <c r="R27" s="948" t="e">
        <f>DatenquellenG!AH615*'7G'!$K$19</f>
        <v>#DIV/0!</v>
      </c>
      <c r="T27" s="1066"/>
      <c r="V27" s="1067"/>
      <c r="X27" s="1007" t="s">
        <v>435</v>
      </c>
      <c r="Y27" s="1007"/>
      <c r="Z27" s="1007"/>
      <c r="AA27" s="1007"/>
      <c r="AB27" s="1007"/>
      <c r="AC27" s="1007"/>
      <c r="AD27" s="1008"/>
    </row>
    <row r="28" spans="1:30" s="917" customFormat="1" x14ac:dyDescent="0.2">
      <c r="B28" s="944" t="s">
        <v>163</v>
      </c>
      <c r="C28" s="994" t="s">
        <v>358</v>
      </c>
      <c r="D28" s="993"/>
      <c r="E28" s="946"/>
      <c r="F28" s="946"/>
      <c r="G28" s="953"/>
      <c r="H28" s="953"/>
      <c r="I28" s="953"/>
      <c r="J28" s="953"/>
      <c r="K28" s="953"/>
      <c r="L28" s="953"/>
      <c r="M28" s="953"/>
      <c r="N28" s="953"/>
      <c r="O28" s="953"/>
      <c r="P28" s="953"/>
      <c r="Q28" s="953"/>
      <c r="R28" s="954"/>
      <c r="T28" s="1056"/>
      <c r="V28" s="1057"/>
      <c r="X28" s="1006"/>
      <c r="Y28" s="1006"/>
      <c r="Z28" s="1006"/>
      <c r="AA28" s="1006"/>
      <c r="AB28" s="1006"/>
      <c r="AC28" s="1006"/>
      <c r="AD28" s="1005"/>
    </row>
    <row r="29" spans="1:30" s="917" customFormat="1" x14ac:dyDescent="0.2">
      <c r="B29" s="944" t="s">
        <v>162</v>
      </c>
      <c r="C29" s="945"/>
      <c r="D29" s="949"/>
      <c r="E29" s="953"/>
      <c r="F29" s="953"/>
      <c r="G29" s="953"/>
      <c r="H29" s="953"/>
      <c r="I29" s="953"/>
      <c r="J29" s="953"/>
      <c r="K29" s="953"/>
      <c r="L29" s="953"/>
      <c r="M29" s="953"/>
      <c r="N29" s="953"/>
      <c r="O29" s="953"/>
      <c r="P29" s="953"/>
      <c r="Q29" s="953"/>
      <c r="R29" s="954"/>
      <c r="T29" s="1056"/>
      <c r="V29" s="1057"/>
      <c r="X29" s="1006"/>
      <c r="Y29" s="1006"/>
      <c r="Z29" s="1006"/>
      <c r="AA29" s="1006"/>
      <c r="AB29" s="1006"/>
      <c r="AC29" s="1006"/>
      <c r="AD29" s="1005"/>
    </row>
    <row r="30" spans="1:30" s="917" customFormat="1" x14ac:dyDescent="0.2">
      <c r="B30" s="950"/>
      <c r="C30" s="995" t="s">
        <v>365</v>
      </c>
      <c r="D30" s="996"/>
      <c r="E30" s="341"/>
      <c r="F30" s="341"/>
      <c r="G30" s="907" t="e">
        <f>SUM(G25:G29)</f>
        <v>#DIV/0!</v>
      </c>
      <c r="H30" s="907" t="e">
        <f t="shared" ref="H30:R30" si="3">SUM(H25:H29)</f>
        <v>#DIV/0!</v>
      </c>
      <c r="I30" s="907" t="e">
        <f t="shared" si="3"/>
        <v>#DIV/0!</v>
      </c>
      <c r="J30" s="907" t="e">
        <f t="shared" si="3"/>
        <v>#DIV/0!</v>
      </c>
      <c r="K30" s="907" t="e">
        <f t="shared" si="3"/>
        <v>#DIV/0!</v>
      </c>
      <c r="L30" s="907" t="e">
        <f t="shared" si="3"/>
        <v>#DIV/0!</v>
      </c>
      <c r="M30" s="907" t="e">
        <f t="shared" si="3"/>
        <v>#DIV/0!</v>
      </c>
      <c r="N30" s="907" t="e">
        <f t="shared" si="3"/>
        <v>#DIV/0!</v>
      </c>
      <c r="O30" s="907" t="e">
        <f t="shared" si="3"/>
        <v>#DIV/0!</v>
      </c>
      <c r="P30" s="907" t="e">
        <f t="shared" si="3"/>
        <v>#DIV/0!</v>
      </c>
      <c r="Q30" s="907" t="e">
        <f t="shared" si="3"/>
        <v>#DIV/0!</v>
      </c>
      <c r="R30" s="908" t="e">
        <f t="shared" si="3"/>
        <v>#DIV/0!</v>
      </c>
      <c r="T30" s="1056"/>
      <c r="V30" s="1057"/>
      <c r="X30" s="1017" t="e">
        <f>SUM(G30:R30)-SUM('10'!G109:G116)</f>
        <v>#DIV/0!</v>
      </c>
      <c r="Y30" s="1006" t="s">
        <v>433</v>
      </c>
      <c r="Z30" s="1006"/>
      <c r="AA30" s="1006"/>
      <c r="AB30" s="1006"/>
      <c r="AC30" s="1006"/>
      <c r="AD30" s="1005"/>
    </row>
    <row r="31" spans="1:30" s="917" customFormat="1" x14ac:dyDescent="0.2">
      <c r="B31" s="951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952"/>
      <c r="T31" s="1056"/>
      <c r="V31" s="1057"/>
      <c r="X31" s="1006"/>
      <c r="Y31" s="1006"/>
      <c r="Z31" s="1006"/>
      <c r="AA31" s="1006"/>
      <c r="AB31" s="1006"/>
      <c r="AC31" s="1006"/>
      <c r="AD31" s="1005"/>
    </row>
    <row r="32" spans="1:30" s="917" customFormat="1" x14ac:dyDescent="0.2">
      <c r="B32" s="938">
        <v>3</v>
      </c>
      <c r="C32" s="939" t="s">
        <v>439</v>
      </c>
      <c r="D32" s="939"/>
      <c r="E32" s="940"/>
      <c r="F32" s="940"/>
      <c r="G32" s="941"/>
      <c r="H32" s="941"/>
      <c r="I32" s="941"/>
      <c r="J32" s="941"/>
      <c r="K32" s="941"/>
      <c r="L32" s="941"/>
      <c r="M32" s="941"/>
      <c r="N32" s="941"/>
      <c r="O32" s="941"/>
      <c r="P32" s="942"/>
      <c r="Q32" s="942"/>
      <c r="R32" s="943"/>
      <c r="T32" s="1056"/>
      <c r="V32" s="1057"/>
      <c r="X32" s="941"/>
      <c r="Y32" s="941"/>
      <c r="Z32" s="941"/>
      <c r="AA32" s="941"/>
      <c r="AB32" s="941"/>
      <c r="AC32" s="941"/>
      <c r="AD32" s="941"/>
    </row>
    <row r="33" spans="1:30" s="917" customFormat="1" x14ac:dyDescent="0.2">
      <c r="B33" s="944" t="s">
        <v>166</v>
      </c>
      <c r="C33" s="1049"/>
      <c r="D33" s="992"/>
      <c r="E33" s="946"/>
      <c r="F33" s="946"/>
      <c r="G33" s="985"/>
      <c r="H33" s="985"/>
      <c r="I33" s="985"/>
      <c r="J33" s="985"/>
      <c r="K33" s="985"/>
      <c r="L33" s="985"/>
      <c r="M33" s="985"/>
      <c r="N33" s="985"/>
      <c r="O33" s="985"/>
      <c r="P33" s="985"/>
      <c r="Q33" s="985"/>
      <c r="R33" s="998"/>
      <c r="T33" s="1056"/>
      <c r="V33" s="1057"/>
      <c r="X33" s="1006" t="s">
        <v>440</v>
      </c>
      <c r="Y33" s="1006"/>
      <c r="Z33" s="1006"/>
      <c r="AA33" s="1006"/>
      <c r="AB33" s="1006"/>
      <c r="AC33" s="1006"/>
      <c r="AD33" s="1005"/>
    </row>
    <row r="34" spans="1:30" s="917" customFormat="1" x14ac:dyDescent="0.2">
      <c r="B34" s="944" t="s">
        <v>165</v>
      </c>
      <c r="C34" s="1049"/>
      <c r="D34" s="992"/>
      <c r="E34" s="946"/>
      <c r="F34" s="946"/>
      <c r="G34" s="985"/>
      <c r="H34" s="985"/>
      <c r="I34" s="985"/>
      <c r="J34" s="985"/>
      <c r="K34" s="985"/>
      <c r="L34" s="985"/>
      <c r="M34" s="985"/>
      <c r="N34" s="985"/>
      <c r="O34" s="985"/>
      <c r="P34" s="985"/>
      <c r="Q34" s="985"/>
      <c r="R34" s="998"/>
      <c r="T34" s="1056"/>
      <c r="V34" s="1057"/>
      <c r="X34" s="1006" t="s">
        <v>441</v>
      </c>
      <c r="Y34" s="1006"/>
      <c r="Z34" s="1006"/>
      <c r="AA34" s="1006"/>
      <c r="AB34" s="1006"/>
      <c r="AC34" s="1006"/>
      <c r="AD34" s="1005"/>
    </row>
    <row r="35" spans="1:30" s="917" customFormat="1" x14ac:dyDescent="0.2">
      <c r="B35" s="944" t="s">
        <v>164</v>
      </c>
      <c r="C35" s="1049"/>
      <c r="D35" s="992"/>
      <c r="E35" s="946"/>
      <c r="F35" s="946"/>
      <c r="G35" s="985"/>
      <c r="H35" s="985"/>
      <c r="I35" s="985"/>
      <c r="J35" s="985"/>
      <c r="K35" s="985"/>
      <c r="L35" s="985"/>
      <c r="M35" s="985"/>
      <c r="N35" s="985"/>
      <c r="O35" s="985"/>
      <c r="P35" s="985"/>
      <c r="Q35" s="985"/>
      <c r="R35" s="998"/>
      <c r="T35" s="1056"/>
      <c r="V35" s="1057"/>
      <c r="X35" s="1006" t="s">
        <v>442</v>
      </c>
      <c r="Y35" s="1006"/>
      <c r="Z35" s="1006"/>
      <c r="AA35" s="1006"/>
      <c r="AB35" s="1006"/>
      <c r="AC35" s="1006"/>
      <c r="AD35" s="1005"/>
    </row>
    <row r="36" spans="1:30" s="917" customFormat="1" x14ac:dyDescent="0.2">
      <c r="B36" s="944" t="s">
        <v>163</v>
      </c>
      <c r="C36" s="1049"/>
      <c r="D36" s="992"/>
      <c r="E36" s="946"/>
      <c r="F36" s="946"/>
      <c r="G36" s="985"/>
      <c r="H36" s="985"/>
      <c r="I36" s="985"/>
      <c r="J36" s="985"/>
      <c r="K36" s="985"/>
      <c r="L36" s="985"/>
      <c r="M36" s="985"/>
      <c r="N36" s="985"/>
      <c r="O36" s="985"/>
      <c r="P36" s="985"/>
      <c r="Q36" s="985"/>
      <c r="R36" s="998"/>
      <c r="T36" s="1056"/>
      <c r="V36" s="1057"/>
      <c r="X36" s="1006"/>
      <c r="Y36" s="1006"/>
      <c r="Z36" s="1006"/>
      <c r="AA36" s="1006"/>
      <c r="AB36" s="1006"/>
      <c r="AC36" s="1006"/>
      <c r="AD36" s="1005"/>
    </row>
    <row r="37" spans="1:30" s="917" customFormat="1" x14ac:dyDescent="0.2">
      <c r="B37" s="944" t="s">
        <v>162</v>
      </c>
      <c r="C37" s="1049"/>
      <c r="D37" s="992"/>
      <c r="E37" s="946"/>
      <c r="F37" s="946"/>
      <c r="G37" s="953"/>
      <c r="H37" s="953"/>
      <c r="I37" s="953"/>
      <c r="J37" s="953"/>
      <c r="K37" s="953"/>
      <c r="L37" s="953"/>
      <c r="M37" s="953"/>
      <c r="N37" s="953"/>
      <c r="O37" s="953"/>
      <c r="P37" s="953"/>
      <c r="Q37" s="953"/>
      <c r="R37" s="954"/>
      <c r="T37" s="1056"/>
      <c r="V37" s="1057"/>
      <c r="X37" s="1006"/>
      <c r="Y37" s="1006"/>
      <c r="Z37" s="1006"/>
      <c r="AA37" s="1006"/>
      <c r="AB37" s="1006"/>
      <c r="AC37" s="1006"/>
      <c r="AD37" s="1005"/>
    </row>
    <row r="38" spans="1:30" s="917" customFormat="1" x14ac:dyDescent="0.2">
      <c r="B38" s="950" t="s">
        <v>161</v>
      </c>
      <c r="C38" s="955"/>
      <c r="D38" s="955"/>
      <c r="E38" s="956"/>
      <c r="F38" s="956"/>
      <c r="G38" s="957"/>
      <c r="H38" s="957"/>
      <c r="I38" s="957"/>
      <c r="J38" s="957"/>
      <c r="K38" s="957"/>
      <c r="L38" s="957"/>
      <c r="M38" s="957"/>
      <c r="N38" s="957"/>
      <c r="O38" s="957"/>
      <c r="P38" s="957"/>
      <c r="Q38" s="957"/>
      <c r="R38" s="958"/>
      <c r="T38" s="1056"/>
      <c r="V38" s="1057"/>
      <c r="X38" s="1006"/>
      <c r="Y38" s="1006"/>
      <c r="Z38" s="1006"/>
      <c r="AA38" s="1006"/>
      <c r="AB38" s="1006"/>
      <c r="AC38" s="1006"/>
      <c r="AD38" s="1005"/>
    </row>
    <row r="39" spans="1:30" s="917" customFormat="1" x14ac:dyDescent="0.2">
      <c r="B39" s="950"/>
      <c r="C39" s="995" t="s">
        <v>366</v>
      </c>
      <c r="D39" s="996"/>
      <c r="E39" s="997">
        <f>SUM(E33:E38)</f>
        <v>0</v>
      </c>
      <c r="F39" s="997"/>
      <c r="G39" s="919">
        <f>SUM(G33:G38)</f>
        <v>0</v>
      </c>
      <c r="H39" s="919">
        <f t="shared" ref="H39:R39" si="4">SUM(H33:H38)</f>
        <v>0</v>
      </c>
      <c r="I39" s="919">
        <f t="shared" si="4"/>
        <v>0</v>
      </c>
      <c r="J39" s="919">
        <f t="shared" si="4"/>
        <v>0</v>
      </c>
      <c r="K39" s="919">
        <f t="shared" si="4"/>
        <v>0</v>
      </c>
      <c r="L39" s="919">
        <f t="shared" si="4"/>
        <v>0</v>
      </c>
      <c r="M39" s="919">
        <f t="shared" si="4"/>
        <v>0</v>
      </c>
      <c r="N39" s="919">
        <f t="shared" si="4"/>
        <v>0</v>
      </c>
      <c r="O39" s="919">
        <f t="shared" si="4"/>
        <v>0</v>
      </c>
      <c r="P39" s="919">
        <f t="shared" si="4"/>
        <v>0</v>
      </c>
      <c r="Q39" s="919">
        <f t="shared" si="4"/>
        <v>0</v>
      </c>
      <c r="R39" s="920">
        <f t="shared" si="4"/>
        <v>0</v>
      </c>
      <c r="T39" s="1058"/>
      <c r="U39" s="1059"/>
      <c r="V39" s="1060"/>
      <c r="X39" s="1006"/>
      <c r="Y39" s="1006"/>
      <c r="Z39" s="1006"/>
      <c r="AA39" s="1006"/>
      <c r="AB39" s="1006"/>
      <c r="AC39" s="1006"/>
      <c r="AD39" s="1005"/>
    </row>
    <row r="40" spans="1:30" s="917" customFormat="1" x14ac:dyDescent="0.2"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43"/>
      <c r="X40" s="1006"/>
      <c r="Y40" s="1006"/>
      <c r="Z40" s="1006"/>
      <c r="AA40" s="1006"/>
      <c r="AB40" s="1006"/>
      <c r="AC40" s="1006"/>
      <c r="AD40" s="1005"/>
    </row>
    <row r="41" spans="1:30" ht="13.5" thickBot="1" x14ac:dyDescent="0.25">
      <c r="A41" s="917"/>
      <c r="B41" s="33"/>
      <c r="C41" s="33"/>
      <c r="D41" s="33"/>
      <c r="E41" s="33"/>
      <c r="F41" s="33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679"/>
      <c r="R41" s="679"/>
      <c r="X41" s="1007"/>
      <c r="Y41" s="1007"/>
      <c r="Z41" s="1007"/>
      <c r="AA41" s="1007"/>
      <c r="AB41" s="1007"/>
      <c r="AC41" s="1007"/>
      <c r="AD41" s="1008"/>
    </row>
    <row r="42" spans="1:30" ht="13.5" thickBot="1" x14ac:dyDescent="0.25">
      <c r="A42" s="917"/>
      <c r="B42" s="1045" t="s">
        <v>368</v>
      </c>
      <c r="C42" s="751"/>
      <c r="D42" s="774"/>
      <c r="E42" s="774"/>
      <c r="F42" s="774"/>
      <c r="G42" s="774"/>
      <c r="H42" s="783"/>
      <c r="I42" s="783"/>
      <c r="J42" s="783"/>
      <c r="K42" s="783"/>
      <c r="L42" s="783"/>
      <c r="M42" s="783"/>
      <c r="N42" s="774"/>
      <c r="O42" s="774"/>
      <c r="P42" s="783"/>
      <c r="Q42" s="783"/>
      <c r="R42" s="921"/>
      <c r="T42" s="1062" t="s">
        <v>460</v>
      </c>
      <c r="U42" s="710"/>
      <c r="V42" s="759"/>
      <c r="X42" s="1007"/>
      <c r="Y42" s="1007"/>
      <c r="Z42" s="1007"/>
      <c r="AA42" s="1007"/>
      <c r="AB42" s="1007"/>
      <c r="AC42" s="1007"/>
      <c r="AD42" s="1008"/>
    </row>
    <row r="43" spans="1:30" x14ac:dyDescent="0.2">
      <c r="A43" s="917"/>
      <c r="B43" s="960">
        <v>1</v>
      </c>
      <c r="C43" s="939" t="s">
        <v>370</v>
      </c>
      <c r="D43" s="939"/>
      <c r="E43" s="942" t="s">
        <v>350</v>
      </c>
      <c r="F43" s="942"/>
      <c r="G43" s="1038">
        <f t="shared" ref="G43:R43" si="5">G8</f>
        <v>367</v>
      </c>
      <c r="H43" s="1038">
        <f t="shared" si="5"/>
        <v>398</v>
      </c>
      <c r="I43" s="1038">
        <f t="shared" si="5"/>
        <v>426</v>
      </c>
      <c r="J43" s="1038">
        <f t="shared" si="5"/>
        <v>457</v>
      </c>
      <c r="K43" s="1038">
        <f t="shared" si="5"/>
        <v>487</v>
      </c>
      <c r="L43" s="1038">
        <f t="shared" si="5"/>
        <v>518</v>
      </c>
      <c r="M43" s="1038">
        <f t="shared" si="5"/>
        <v>548</v>
      </c>
      <c r="N43" s="1038">
        <f t="shared" si="5"/>
        <v>579</v>
      </c>
      <c r="O43" s="1038">
        <f t="shared" si="5"/>
        <v>610</v>
      </c>
      <c r="P43" s="1038">
        <f t="shared" si="5"/>
        <v>640</v>
      </c>
      <c r="Q43" s="1038">
        <f t="shared" si="5"/>
        <v>671</v>
      </c>
      <c r="R43" s="1042">
        <f t="shared" si="5"/>
        <v>701</v>
      </c>
      <c r="T43" s="1063"/>
      <c r="U43" s="1064"/>
      <c r="V43" s="1065"/>
      <c r="X43" s="941"/>
      <c r="Y43" s="941"/>
      <c r="Z43" s="941"/>
      <c r="AA43" s="941"/>
      <c r="AB43" s="941"/>
      <c r="AC43" s="941"/>
      <c r="AD43" s="941"/>
    </row>
    <row r="44" spans="1:30" x14ac:dyDescent="0.2">
      <c r="A44" s="917"/>
      <c r="B44" s="961" t="s">
        <v>166</v>
      </c>
      <c r="C44" s="994">
        <f>'10'!E36</f>
        <v>0</v>
      </c>
      <c r="D44" s="993"/>
      <c r="E44" s="962">
        <v>0.19</v>
      </c>
      <c r="F44" s="962"/>
      <c r="G44" s="953"/>
      <c r="H44" s="953"/>
      <c r="I44" s="953"/>
      <c r="J44" s="953"/>
      <c r="K44" s="953"/>
      <c r="L44" s="953"/>
      <c r="M44" s="953"/>
      <c r="N44" s="953"/>
      <c r="O44" s="953"/>
      <c r="P44" s="953"/>
      <c r="Q44" s="953"/>
      <c r="R44" s="954"/>
      <c r="T44" s="1066"/>
      <c r="V44" s="1067"/>
      <c r="X44" s="1007" t="s">
        <v>409</v>
      </c>
      <c r="Y44" s="1007"/>
      <c r="Z44" s="1007"/>
      <c r="AA44" s="1007"/>
      <c r="AB44" s="1007"/>
      <c r="AC44" s="1007"/>
      <c r="AD44" s="1008"/>
    </row>
    <row r="45" spans="1:30" x14ac:dyDescent="0.2">
      <c r="A45" s="917"/>
      <c r="B45" s="961" t="s">
        <v>165</v>
      </c>
      <c r="C45" s="994">
        <f>'10'!E37</f>
        <v>0</v>
      </c>
      <c r="D45" s="993"/>
      <c r="E45" s="962">
        <v>0.19</v>
      </c>
      <c r="F45" s="962"/>
      <c r="G45" s="953"/>
      <c r="H45" s="953"/>
      <c r="I45" s="953"/>
      <c r="J45" s="953"/>
      <c r="K45" s="953"/>
      <c r="L45" s="953"/>
      <c r="M45" s="953"/>
      <c r="N45" s="953"/>
      <c r="O45" s="953"/>
      <c r="P45" s="953"/>
      <c r="Q45" s="953"/>
      <c r="R45" s="954"/>
      <c r="T45" s="1066"/>
      <c r="V45" s="1067"/>
      <c r="X45" s="1007" t="s">
        <v>410</v>
      </c>
      <c r="Y45" s="1007"/>
      <c r="Z45" s="1007"/>
      <c r="AA45" s="1007"/>
      <c r="AB45" s="1007"/>
      <c r="AC45" s="1007"/>
      <c r="AD45" s="1008"/>
    </row>
    <row r="46" spans="1:30" x14ac:dyDescent="0.2">
      <c r="A46" s="917"/>
      <c r="B46" s="961" t="s">
        <v>164</v>
      </c>
      <c r="C46" s="994">
        <f>'10'!E38</f>
        <v>0</v>
      </c>
      <c r="D46" s="993"/>
      <c r="E46" s="962">
        <v>0.19</v>
      </c>
      <c r="F46" s="962"/>
      <c r="G46" s="953"/>
      <c r="H46" s="953"/>
      <c r="I46" s="953"/>
      <c r="J46" s="953"/>
      <c r="K46" s="953"/>
      <c r="L46" s="953"/>
      <c r="M46" s="953"/>
      <c r="N46" s="953"/>
      <c r="O46" s="953"/>
      <c r="P46" s="953"/>
      <c r="Q46" s="953"/>
      <c r="R46" s="954"/>
      <c r="T46" s="1066"/>
      <c r="V46" s="1067"/>
      <c r="X46" s="1007" t="s">
        <v>427</v>
      </c>
      <c r="Y46" s="1007"/>
      <c r="Z46" s="1007"/>
      <c r="AA46" s="1007"/>
      <c r="AB46" s="1007"/>
      <c r="AC46" s="1007"/>
      <c r="AD46" s="1008"/>
    </row>
    <row r="47" spans="1:30" x14ac:dyDescent="0.2">
      <c r="A47" s="917"/>
      <c r="B47" s="961" t="s">
        <v>163</v>
      </c>
      <c r="C47" s="994">
        <f>'10'!E39</f>
        <v>0</v>
      </c>
      <c r="D47" s="993"/>
      <c r="E47" s="962">
        <v>0.19</v>
      </c>
      <c r="F47" s="962"/>
      <c r="G47" s="953"/>
      <c r="H47" s="953"/>
      <c r="I47" s="953"/>
      <c r="J47" s="953"/>
      <c r="K47" s="953"/>
      <c r="L47" s="953"/>
      <c r="M47" s="953"/>
      <c r="N47" s="953"/>
      <c r="O47" s="953"/>
      <c r="P47" s="953"/>
      <c r="Q47" s="953"/>
      <c r="R47" s="954"/>
      <c r="T47" s="1066"/>
      <c r="V47" s="1067"/>
      <c r="X47" s="1007"/>
      <c r="Y47" s="1007"/>
      <c r="Z47" s="1007"/>
      <c r="AA47" s="1007"/>
      <c r="AB47" s="1007"/>
      <c r="AC47" s="1007"/>
      <c r="AD47" s="1008"/>
    </row>
    <row r="48" spans="1:30" x14ac:dyDescent="0.2">
      <c r="A48" s="917"/>
      <c r="B48" s="961" t="s">
        <v>162</v>
      </c>
      <c r="C48" s="994">
        <f>'10'!E40</f>
        <v>0</v>
      </c>
      <c r="D48" s="993"/>
      <c r="E48" s="962">
        <v>0.19</v>
      </c>
      <c r="F48" s="962"/>
      <c r="G48" s="953"/>
      <c r="H48" s="953"/>
      <c r="I48" s="953"/>
      <c r="J48" s="953"/>
      <c r="K48" s="953"/>
      <c r="L48" s="953"/>
      <c r="M48" s="953"/>
      <c r="N48" s="953"/>
      <c r="O48" s="953"/>
      <c r="P48" s="953"/>
      <c r="Q48" s="953"/>
      <c r="R48" s="954"/>
      <c r="T48" s="1066"/>
      <c r="V48" s="1067"/>
      <c r="X48" s="1007"/>
      <c r="Y48" s="1007"/>
      <c r="Z48" s="1007"/>
      <c r="AA48" s="1007"/>
      <c r="AB48" s="1007"/>
      <c r="AC48" s="1007"/>
      <c r="AD48" s="1008"/>
    </row>
    <row r="49" spans="1:35" ht="12.75" customHeight="1" x14ac:dyDescent="0.2">
      <c r="A49" s="917"/>
      <c r="B49" s="961" t="s">
        <v>161</v>
      </c>
      <c r="C49" s="1004">
        <f>'10'!E41</f>
        <v>0</v>
      </c>
      <c r="D49" s="993"/>
      <c r="E49" s="962"/>
      <c r="F49" s="962"/>
      <c r="G49" s="953"/>
      <c r="H49" s="953"/>
      <c r="I49" s="953"/>
      <c r="J49" s="953"/>
      <c r="K49" s="953"/>
      <c r="L49" s="953"/>
      <c r="M49" s="953"/>
      <c r="N49" s="953"/>
      <c r="O49" s="953"/>
      <c r="P49" s="953"/>
      <c r="Q49" s="953"/>
      <c r="R49" s="954"/>
      <c r="T49" s="1066"/>
      <c r="V49" s="1067"/>
      <c r="X49" s="1007"/>
      <c r="Y49" s="1007"/>
      <c r="Z49" s="1007"/>
      <c r="AA49" s="1007"/>
      <c r="AB49" s="1007"/>
      <c r="AC49" s="1007"/>
      <c r="AD49" s="1008"/>
    </row>
    <row r="50" spans="1:35" ht="12.75" customHeight="1" x14ac:dyDescent="0.2">
      <c r="A50" s="917"/>
      <c r="B50" s="961" t="s">
        <v>160</v>
      </c>
      <c r="C50" s="1004">
        <f>'10'!E42</f>
        <v>0</v>
      </c>
      <c r="D50" s="993"/>
      <c r="E50" s="962"/>
      <c r="F50" s="962"/>
      <c r="G50" s="953"/>
      <c r="H50" s="953"/>
      <c r="I50" s="953"/>
      <c r="J50" s="953"/>
      <c r="K50" s="953"/>
      <c r="L50" s="953"/>
      <c r="M50" s="953"/>
      <c r="N50" s="953"/>
      <c r="O50" s="953"/>
      <c r="P50" s="953"/>
      <c r="Q50" s="953"/>
      <c r="R50" s="954"/>
      <c r="T50" s="1066"/>
      <c r="V50" s="1067"/>
      <c r="X50" s="1007"/>
      <c r="Y50" s="1007"/>
      <c r="Z50" s="1007"/>
      <c r="AA50" s="1007"/>
      <c r="AB50" s="1007"/>
      <c r="AC50" s="1007"/>
      <c r="AD50" s="1008"/>
    </row>
    <row r="51" spans="1:35" ht="12.75" customHeight="1" x14ac:dyDescent="0.2">
      <c r="A51" s="917"/>
      <c r="B51" s="961" t="s">
        <v>159</v>
      </c>
      <c r="C51" s="1004">
        <f>'10'!E43</f>
        <v>0</v>
      </c>
      <c r="D51" s="993"/>
      <c r="E51" s="962"/>
      <c r="F51" s="962"/>
      <c r="G51" s="953"/>
      <c r="H51" s="953"/>
      <c r="I51" s="953"/>
      <c r="J51" s="953"/>
      <c r="K51" s="953"/>
      <c r="L51" s="953"/>
      <c r="M51" s="953"/>
      <c r="N51" s="953"/>
      <c r="O51" s="953"/>
      <c r="P51" s="953"/>
      <c r="Q51" s="953"/>
      <c r="R51" s="954"/>
      <c r="T51" s="1066"/>
      <c r="V51" s="1067"/>
      <c r="X51" s="1007"/>
      <c r="Y51" s="1007"/>
      <c r="Z51" s="1007"/>
      <c r="AA51" s="1007"/>
      <c r="AB51" s="1007"/>
      <c r="AC51" s="1007"/>
      <c r="AD51" s="1008"/>
    </row>
    <row r="52" spans="1:35" ht="12.75" customHeight="1" x14ac:dyDescent="0.2">
      <c r="A52" s="917"/>
      <c r="B52" s="961" t="s">
        <v>158</v>
      </c>
      <c r="C52" s="1004">
        <f>'10'!E44</f>
        <v>0</v>
      </c>
      <c r="D52" s="993"/>
      <c r="E52" s="962"/>
      <c r="F52" s="962"/>
      <c r="G52" s="953"/>
      <c r="H52" s="953"/>
      <c r="I52" s="953"/>
      <c r="J52" s="953"/>
      <c r="K52" s="953"/>
      <c r="L52" s="953"/>
      <c r="M52" s="953"/>
      <c r="N52" s="953"/>
      <c r="O52" s="953"/>
      <c r="P52" s="953"/>
      <c r="Q52" s="953"/>
      <c r="R52" s="954"/>
      <c r="T52" s="1066"/>
      <c r="V52" s="1067"/>
      <c r="X52" s="1007"/>
      <c r="Y52" s="1007"/>
      <c r="Z52" s="1007"/>
      <c r="AA52" s="1007"/>
      <c r="AB52" s="1007"/>
      <c r="AC52" s="1007"/>
      <c r="AD52" s="1008"/>
    </row>
    <row r="53" spans="1:35" ht="12.75" customHeight="1" x14ac:dyDescent="0.2">
      <c r="A53" s="917"/>
      <c r="B53" s="961" t="s">
        <v>157</v>
      </c>
      <c r="C53" s="1004">
        <f>'10'!E45</f>
        <v>0</v>
      </c>
      <c r="D53" s="993"/>
      <c r="E53" s="962"/>
      <c r="F53" s="962"/>
      <c r="G53" s="953"/>
      <c r="H53" s="953"/>
      <c r="I53" s="953"/>
      <c r="J53" s="953"/>
      <c r="K53" s="953"/>
      <c r="L53" s="953"/>
      <c r="M53" s="953"/>
      <c r="N53" s="953"/>
      <c r="O53" s="953"/>
      <c r="P53" s="953"/>
      <c r="Q53" s="953"/>
      <c r="R53" s="954"/>
      <c r="T53" s="1066"/>
      <c r="V53" s="1067"/>
      <c r="X53" s="1007"/>
      <c r="Y53" s="1007"/>
      <c r="Z53" s="1007"/>
      <c r="AA53" s="1007"/>
      <c r="AB53" s="1007"/>
      <c r="AC53" s="1007"/>
      <c r="AD53" s="1008"/>
    </row>
    <row r="54" spans="1:35" ht="12.75" customHeight="1" x14ac:dyDescent="0.2">
      <c r="A54" s="917"/>
      <c r="B54" s="961" t="s">
        <v>156</v>
      </c>
      <c r="C54" s="1004">
        <f>'10'!E46</f>
        <v>0</v>
      </c>
      <c r="D54" s="993"/>
      <c r="E54" s="962"/>
      <c r="F54" s="962"/>
      <c r="G54" s="953"/>
      <c r="H54" s="953"/>
      <c r="I54" s="953"/>
      <c r="J54" s="953"/>
      <c r="K54" s="953"/>
      <c r="L54" s="953"/>
      <c r="M54" s="953"/>
      <c r="N54" s="953"/>
      <c r="O54" s="953"/>
      <c r="P54" s="953"/>
      <c r="Q54" s="953"/>
      <c r="R54" s="954"/>
      <c r="T54" s="1066"/>
      <c r="V54" s="1067"/>
      <c r="X54" s="1007"/>
      <c r="Y54" s="1007"/>
      <c r="Z54" s="1007"/>
      <c r="AA54" s="1007"/>
      <c r="AB54" s="1007"/>
      <c r="AC54" s="1007"/>
      <c r="AD54" s="1008"/>
    </row>
    <row r="55" spans="1:35" ht="12.75" customHeight="1" x14ac:dyDescent="0.2">
      <c r="A55" s="917"/>
      <c r="B55" s="961" t="s">
        <v>155</v>
      </c>
      <c r="C55" s="1004">
        <f>'10'!E47</f>
        <v>0</v>
      </c>
      <c r="D55" s="993"/>
      <c r="E55" s="962"/>
      <c r="F55" s="962"/>
      <c r="G55" s="953"/>
      <c r="H55" s="953"/>
      <c r="I55" s="953"/>
      <c r="J55" s="953"/>
      <c r="K55" s="953"/>
      <c r="L55" s="953"/>
      <c r="M55" s="953"/>
      <c r="N55" s="953"/>
      <c r="O55" s="953"/>
      <c r="P55" s="953"/>
      <c r="Q55" s="953"/>
      <c r="R55" s="954"/>
      <c r="T55" s="1066"/>
      <c r="V55" s="1067"/>
      <c r="X55" s="1007"/>
      <c r="Y55" s="1007"/>
      <c r="Z55" s="1007"/>
      <c r="AA55" s="1007"/>
      <c r="AB55" s="1007"/>
      <c r="AC55" s="1007"/>
      <c r="AD55" s="1008"/>
    </row>
    <row r="56" spans="1:35" ht="12.75" customHeight="1" x14ac:dyDescent="0.2">
      <c r="A56" s="917"/>
      <c r="B56" s="961"/>
      <c r="C56" s="1044" t="s">
        <v>380</v>
      </c>
      <c r="D56" s="993"/>
      <c r="E56" s="963"/>
      <c r="F56" s="963"/>
      <c r="G56" s="953">
        <f>G44*$E$44+G45*$E$45+G46*$E$46+G47*$E$47+G48*$E$48+G49*$E$49+G50*$E$50+G51*$E$51+G52*$E$52+G53*$E$53+G54*$E$54+G55*$E$55</f>
        <v>0</v>
      </c>
      <c r="H56" s="953">
        <f t="shared" ref="H56:R56" si="6">H44*$E$44+H45*$E$45+H46*$E$46+H47*$E$47+H48*$E$48+H49*$E$49+H50*$E$50+H51*$E$51+H52*$E$52+H53*$E$53+H54*$E$54+H55*$E$55</f>
        <v>0</v>
      </c>
      <c r="I56" s="953">
        <f t="shared" si="6"/>
        <v>0</v>
      </c>
      <c r="J56" s="953">
        <f t="shared" si="6"/>
        <v>0</v>
      </c>
      <c r="K56" s="953">
        <f t="shared" si="6"/>
        <v>0</v>
      </c>
      <c r="L56" s="953">
        <f t="shared" si="6"/>
        <v>0</v>
      </c>
      <c r="M56" s="953">
        <f t="shared" si="6"/>
        <v>0</v>
      </c>
      <c r="N56" s="953">
        <f t="shared" si="6"/>
        <v>0</v>
      </c>
      <c r="O56" s="953">
        <f t="shared" si="6"/>
        <v>0</v>
      </c>
      <c r="P56" s="953">
        <f t="shared" si="6"/>
        <v>0</v>
      </c>
      <c r="Q56" s="953">
        <f t="shared" si="6"/>
        <v>0</v>
      </c>
      <c r="R56" s="954">
        <f t="shared" si="6"/>
        <v>0</v>
      </c>
      <c r="T56" s="1066"/>
      <c r="V56" s="1067"/>
      <c r="X56" s="1007"/>
      <c r="Y56" s="1007"/>
      <c r="Z56" s="1007"/>
      <c r="AA56" s="1007"/>
      <c r="AB56" s="1007"/>
      <c r="AC56" s="1007"/>
      <c r="AD56" s="1008"/>
    </row>
    <row r="57" spans="1:35" ht="12.75" customHeight="1" x14ac:dyDescent="0.2">
      <c r="A57" s="917"/>
      <c r="B57" s="1011"/>
      <c r="C57" s="1012"/>
      <c r="D57" s="1012"/>
      <c r="E57" s="1012"/>
      <c r="F57" s="1012"/>
      <c r="G57" s="956">
        <f>SUM(G44:G55)</f>
        <v>0</v>
      </c>
      <c r="H57" s="956">
        <f t="shared" ref="H57:R57" si="7">SUM(H44:H55)</f>
        <v>0</v>
      </c>
      <c r="I57" s="956">
        <f t="shared" si="7"/>
        <v>0</v>
      </c>
      <c r="J57" s="956">
        <f t="shared" si="7"/>
        <v>0</v>
      </c>
      <c r="K57" s="956">
        <f t="shared" si="7"/>
        <v>0</v>
      </c>
      <c r="L57" s="956">
        <f t="shared" si="7"/>
        <v>0</v>
      </c>
      <c r="M57" s="956">
        <f t="shared" si="7"/>
        <v>0</v>
      </c>
      <c r="N57" s="956">
        <f t="shared" si="7"/>
        <v>0</v>
      </c>
      <c r="O57" s="956">
        <f t="shared" si="7"/>
        <v>0</v>
      </c>
      <c r="P57" s="956">
        <f t="shared" si="7"/>
        <v>0</v>
      </c>
      <c r="Q57" s="956">
        <f t="shared" si="7"/>
        <v>0</v>
      </c>
      <c r="R57" s="1050">
        <f t="shared" si="7"/>
        <v>0</v>
      </c>
      <c r="T57" s="1068"/>
      <c r="U57" s="1069"/>
      <c r="V57" s="1070"/>
      <c r="X57" s="1017">
        <f>SUM(G57:R57)-'10'!G48</f>
        <v>0</v>
      </c>
      <c r="Y57" s="1008"/>
      <c r="Z57" s="1007"/>
      <c r="AA57" s="1007"/>
      <c r="AB57" s="1007"/>
      <c r="AC57" s="1007"/>
      <c r="AD57" s="1008"/>
    </row>
    <row r="58" spans="1:35" ht="12.75" customHeight="1" thickBot="1" x14ac:dyDescent="0.25">
      <c r="A58" s="917"/>
      <c r="B58" s="35"/>
      <c r="C58" s="43"/>
      <c r="D58" s="43"/>
      <c r="E58" s="43"/>
      <c r="F58" s="43"/>
      <c r="G58" s="965"/>
      <c r="H58" s="965"/>
      <c r="I58" s="965"/>
      <c r="J58" s="965"/>
      <c r="K58" s="965"/>
      <c r="L58" s="965"/>
      <c r="M58" s="965"/>
      <c r="N58" s="965"/>
      <c r="O58" s="965"/>
      <c r="P58" s="965"/>
      <c r="Q58" s="965"/>
      <c r="R58" s="965"/>
      <c r="X58" s="1007"/>
      <c r="Y58" s="1007"/>
      <c r="Z58" s="1007"/>
      <c r="AA58" s="1007"/>
      <c r="AB58" s="1007"/>
      <c r="AC58" s="1007"/>
      <c r="AD58" s="1008"/>
    </row>
    <row r="59" spans="1:35" ht="12.75" customHeight="1" x14ac:dyDescent="0.2">
      <c r="A59" s="917"/>
      <c r="B59" s="1013">
        <v>2</v>
      </c>
      <c r="C59" s="1014" t="s">
        <v>371</v>
      </c>
      <c r="D59" s="1014"/>
      <c r="E59" s="1015"/>
      <c r="F59" s="1015"/>
      <c r="G59" s="1039">
        <f>G43</f>
        <v>367</v>
      </c>
      <c r="H59" s="1039">
        <f t="shared" ref="H59:R59" si="8">H43</f>
        <v>398</v>
      </c>
      <c r="I59" s="1039">
        <f t="shared" si="8"/>
        <v>426</v>
      </c>
      <c r="J59" s="1039">
        <f t="shared" si="8"/>
        <v>457</v>
      </c>
      <c r="K59" s="1039">
        <f t="shared" si="8"/>
        <v>487</v>
      </c>
      <c r="L59" s="1039">
        <f t="shared" si="8"/>
        <v>518</v>
      </c>
      <c r="M59" s="1039">
        <f t="shared" si="8"/>
        <v>548</v>
      </c>
      <c r="N59" s="1039">
        <f t="shared" si="8"/>
        <v>579</v>
      </c>
      <c r="O59" s="1039">
        <f t="shared" si="8"/>
        <v>610</v>
      </c>
      <c r="P59" s="1039">
        <f t="shared" si="8"/>
        <v>640</v>
      </c>
      <c r="Q59" s="1039">
        <f t="shared" si="8"/>
        <v>671</v>
      </c>
      <c r="R59" s="1041">
        <f t="shared" si="8"/>
        <v>701</v>
      </c>
      <c r="T59" s="1062" t="s">
        <v>460</v>
      </c>
      <c r="U59" s="710"/>
      <c r="V59" s="759"/>
      <c r="X59" s="942"/>
      <c r="Y59" s="942"/>
      <c r="Z59" s="942"/>
      <c r="AA59" s="942"/>
      <c r="AB59" s="942"/>
      <c r="AC59" s="942"/>
      <c r="AD59" s="943"/>
      <c r="AE59" s="1019"/>
      <c r="AF59" s="1019"/>
      <c r="AG59" s="1019"/>
      <c r="AH59" s="1019"/>
      <c r="AI59" s="1019"/>
    </row>
    <row r="60" spans="1:35" ht="12.75" customHeight="1" x14ac:dyDescent="0.2">
      <c r="A60" s="917"/>
      <c r="B60" s="961">
        <v>1</v>
      </c>
      <c r="C60" s="994">
        <f>'2'!D26</f>
        <v>0</v>
      </c>
      <c r="D60" s="993"/>
      <c r="E60" s="946"/>
      <c r="F60" s="946"/>
      <c r="G60" s="953"/>
      <c r="H60" s="953"/>
      <c r="I60" s="953"/>
      <c r="J60" s="953"/>
      <c r="K60" s="953"/>
      <c r="L60" s="953"/>
      <c r="M60" s="953"/>
      <c r="N60" s="953"/>
      <c r="O60" s="953"/>
      <c r="P60" s="953"/>
      <c r="Q60" s="953"/>
      <c r="R60" s="954"/>
      <c r="T60" s="1063"/>
      <c r="U60" s="1064"/>
      <c r="V60" s="1065"/>
      <c r="X60" s="1007" t="s">
        <v>443</v>
      </c>
      <c r="Y60" s="1007"/>
      <c r="Z60" s="1007"/>
      <c r="AA60" s="1007"/>
      <c r="AB60" s="1007"/>
      <c r="AC60" s="1007"/>
      <c r="AD60" s="1023"/>
      <c r="AE60" s="1007" t="s">
        <v>404</v>
      </c>
      <c r="AF60" s="1008"/>
      <c r="AG60" s="1008"/>
      <c r="AH60" s="1008"/>
      <c r="AI60" s="1008"/>
    </row>
    <row r="61" spans="1:35" ht="12.75" customHeight="1" x14ac:dyDescent="0.2">
      <c r="A61" s="917"/>
      <c r="B61" s="961">
        <v>2</v>
      </c>
      <c r="C61" s="1004">
        <f>'2'!D27</f>
        <v>0</v>
      </c>
      <c r="D61" s="993"/>
      <c r="E61" s="946"/>
      <c r="F61" s="946"/>
      <c r="G61" s="953"/>
      <c r="H61" s="953"/>
      <c r="I61" s="953"/>
      <c r="J61" s="953"/>
      <c r="K61" s="953"/>
      <c r="L61" s="953"/>
      <c r="M61" s="953"/>
      <c r="N61" s="953"/>
      <c r="O61" s="953"/>
      <c r="P61" s="953"/>
      <c r="Q61" s="953"/>
      <c r="R61" s="954"/>
      <c r="T61" s="1066"/>
      <c r="V61" s="1067"/>
      <c r="X61" s="1009" t="s">
        <v>444</v>
      </c>
      <c r="Y61" s="1007"/>
      <c r="Z61" s="1007"/>
      <c r="AA61" s="1007"/>
      <c r="AB61" s="1007"/>
      <c r="AC61" s="1007"/>
      <c r="AD61" s="1023"/>
      <c r="AE61" s="1025" t="s">
        <v>403</v>
      </c>
      <c r="AF61" s="1025"/>
      <c r="AG61" s="1026"/>
      <c r="AH61" s="1027"/>
      <c r="AI61" s="1027"/>
    </row>
    <row r="62" spans="1:35" ht="12.75" customHeight="1" x14ac:dyDescent="0.2">
      <c r="A62" s="917"/>
      <c r="B62" s="961">
        <v>3</v>
      </c>
      <c r="C62" s="1004">
        <f>'2'!D28</f>
        <v>0</v>
      </c>
      <c r="D62" s="993"/>
      <c r="E62" s="946"/>
      <c r="F62" s="946"/>
      <c r="G62" s="953"/>
      <c r="H62" s="953"/>
      <c r="I62" s="953"/>
      <c r="J62" s="953"/>
      <c r="K62" s="953"/>
      <c r="L62" s="953"/>
      <c r="M62" s="953"/>
      <c r="N62" s="953"/>
      <c r="O62" s="953"/>
      <c r="P62" s="953"/>
      <c r="Q62" s="953"/>
      <c r="R62" s="954"/>
      <c r="T62" s="1066"/>
      <c r="V62" s="1067"/>
      <c r="X62" s="1009" t="s">
        <v>389</v>
      </c>
      <c r="Y62" s="1007"/>
      <c r="Z62" s="1007"/>
      <c r="AA62" s="1007"/>
      <c r="AB62" s="1007"/>
      <c r="AC62" s="1007"/>
      <c r="AD62" s="1023"/>
      <c r="AE62" s="1030" t="s">
        <v>402</v>
      </c>
      <c r="AF62" s="1031"/>
      <c r="AG62" s="1032"/>
      <c r="AH62" s="1033" t="s">
        <v>400</v>
      </c>
      <c r="AI62" s="1033" t="s">
        <v>401</v>
      </c>
    </row>
    <row r="63" spans="1:35" ht="12.75" customHeight="1" x14ac:dyDescent="0.2">
      <c r="A63" s="917"/>
      <c r="B63" s="961">
        <v>4</v>
      </c>
      <c r="C63" s="1004">
        <f>'2'!D29</f>
        <v>0</v>
      </c>
      <c r="D63" s="993"/>
      <c r="E63" s="946"/>
      <c r="F63" s="946"/>
      <c r="G63" s="953"/>
      <c r="H63" s="953"/>
      <c r="I63" s="953"/>
      <c r="J63" s="953"/>
      <c r="K63" s="953"/>
      <c r="L63" s="953"/>
      <c r="M63" s="953"/>
      <c r="N63" s="953"/>
      <c r="O63" s="953"/>
      <c r="P63" s="953"/>
      <c r="Q63" s="953"/>
      <c r="R63" s="954"/>
      <c r="T63" s="1066"/>
      <c r="V63" s="1067"/>
      <c r="X63" s="1009" t="s">
        <v>390</v>
      </c>
      <c r="Y63" s="1007"/>
      <c r="Z63" s="1007"/>
      <c r="AA63" s="1007"/>
      <c r="AB63" s="1007"/>
      <c r="AC63" s="1007"/>
      <c r="AD63" s="1023"/>
      <c r="AE63" s="1025">
        <f t="shared" ref="AE63:AE71" si="9">C60</f>
        <v>0</v>
      </c>
      <c r="AF63" s="1008"/>
      <c r="AG63" s="1028">
        <f>('4'!F23+('4'!F23*'4'!$E$32))*(POWER(1+'10'!$K$13,1))</f>
        <v>0</v>
      </c>
      <c r="AH63" s="1029">
        <f>'4'!$F$27*(1+'4'!$E$32)</f>
        <v>0</v>
      </c>
      <c r="AI63" s="1029">
        <f>'4'!$F$28*(1+'4'!$E$32)*(POWER(1+'10'!$K$13,1))</f>
        <v>0</v>
      </c>
    </row>
    <row r="64" spans="1:35" ht="12.75" customHeight="1" x14ac:dyDescent="0.2">
      <c r="A64" s="917"/>
      <c r="B64" s="961">
        <v>5</v>
      </c>
      <c r="C64" s="1004">
        <f>'2'!D30</f>
        <v>0</v>
      </c>
      <c r="D64" s="993"/>
      <c r="E64" s="946"/>
      <c r="F64" s="946"/>
      <c r="G64" s="953"/>
      <c r="H64" s="953"/>
      <c r="I64" s="953"/>
      <c r="J64" s="953"/>
      <c r="K64" s="953"/>
      <c r="L64" s="953"/>
      <c r="M64" s="953"/>
      <c r="N64" s="953"/>
      <c r="O64" s="953"/>
      <c r="P64" s="953"/>
      <c r="Q64" s="953"/>
      <c r="R64" s="954"/>
      <c r="T64" s="1066"/>
      <c r="V64" s="1067"/>
      <c r="X64" s="1009" t="s">
        <v>414</v>
      </c>
      <c r="Y64" s="1007"/>
      <c r="Z64" s="1007"/>
      <c r="AA64" s="1007"/>
      <c r="AB64" s="1007"/>
      <c r="AC64" s="1007"/>
      <c r="AD64" s="1023"/>
      <c r="AE64" s="1025">
        <f t="shared" si="9"/>
        <v>0</v>
      </c>
      <c r="AF64" s="1008"/>
      <c r="AG64" s="1028">
        <f>('4'!G23+('4'!G23*'4'!$E$32))*(POWER(1+'10'!$K$13,1))</f>
        <v>0</v>
      </c>
      <c r="AH64" s="1029">
        <f>'4'!$G$27*(1+'4'!$E$32)</f>
        <v>0</v>
      </c>
      <c r="AI64" s="1029">
        <f>'4'!$G$28*(1+'4'!$E$32)*(POWER(1+'10'!$K$13,1))</f>
        <v>0</v>
      </c>
    </row>
    <row r="65" spans="1:35" ht="12.75" customHeight="1" x14ac:dyDescent="0.2">
      <c r="A65" s="917"/>
      <c r="B65" s="961">
        <v>6</v>
      </c>
      <c r="C65" s="1004">
        <f>'2'!D31</f>
        <v>0</v>
      </c>
      <c r="D65" s="993"/>
      <c r="E65" s="946"/>
      <c r="F65" s="946"/>
      <c r="G65" s="953"/>
      <c r="H65" s="953"/>
      <c r="I65" s="953"/>
      <c r="J65" s="953"/>
      <c r="K65" s="953"/>
      <c r="L65" s="953"/>
      <c r="M65" s="953"/>
      <c r="N65" s="953"/>
      <c r="O65" s="953"/>
      <c r="P65" s="953"/>
      <c r="Q65" s="953"/>
      <c r="R65" s="954"/>
      <c r="T65" s="1066"/>
      <c r="V65" s="1067"/>
      <c r="X65" s="1009" t="s">
        <v>415</v>
      </c>
      <c r="Y65" s="1007"/>
      <c r="Z65" s="1007"/>
      <c r="AA65" s="1007"/>
      <c r="AB65" s="1007"/>
      <c r="AC65" s="1007"/>
      <c r="AD65" s="1023"/>
      <c r="AE65" s="1025">
        <f t="shared" si="9"/>
        <v>0</v>
      </c>
      <c r="AF65" s="1008"/>
      <c r="AG65" s="1028">
        <f>('4'!H23+('4'!H23*'4'!$E$32))*(POWER(1+'10'!$K$13,1))</f>
        <v>0</v>
      </c>
      <c r="AH65" s="1029">
        <f>'4'!$H$27*(1+'4'!$E$32)</f>
        <v>0</v>
      </c>
      <c r="AI65" s="1029">
        <f>'4'!$H$28*(1+'4'!$E$32)*(POWER(1+'10'!$K$13,1))</f>
        <v>0</v>
      </c>
    </row>
    <row r="66" spans="1:35" ht="12.75" customHeight="1" x14ac:dyDescent="0.2">
      <c r="A66" s="917"/>
      <c r="B66" s="961">
        <v>7</v>
      </c>
      <c r="C66" s="1004">
        <f>'2'!D32</f>
        <v>0</v>
      </c>
      <c r="D66" s="993"/>
      <c r="E66" s="946"/>
      <c r="F66" s="946"/>
      <c r="G66" s="953"/>
      <c r="H66" s="953"/>
      <c r="I66" s="953"/>
      <c r="J66" s="953"/>
      <c r="K66" s="953"/>
      <c r="L66" s="953"/>
      <c r="M66" s="953"/>
      <c r="N66" s="953"/>
      <c r="O66" s="953"/>
      <c r="P66" s="953"/>
      <c r="Q66" s="953"/>
      <c r="R66" s="954"/>
      <c r="T66" s="1066"/>
      <c r="V66" s="1067"/>
      <c r="X66" s="1009" t="s">
        <v>445</v>
      </c>
      <c r="Y66" s="1007"/>
      <c r="Z66" s="1007"/>
      <c r="AA66" s="1007"/>
      <c r="AB66" s="1007"/>
      <c r="AC66" s="1007"/>
      <c r="AD66" s="1023"/>
      <c r="AE66" s="1025">
        <f t="shared" si="9"/>
        <v>0</v>
      </c>
      <c r="AF66" s="1008"/>
      <c r="AG66" s="1028">
        <f>('4'!I23+('4'!I23*'4'!E32))*(POWER(1+'10'!$K$13,1))</f>
        <v>0</v>
      </c>
      <c r="AH66" s="1029">
        <f>'4'!$I$27*(1+'4'!$E$32)</f>
        <v>0</v>
      </c>
      <c r="AI66" s="1029">
        <f>'4'!$I$28*(1+'4'!$E$32)*(POWER(1+'10'!$K$13,1))</f>
        <v>0</v>
      </c>
    </row>
    <row r="67" spans="1:35" ht="12.75" customHeight="1" x14ac:dyDescent="0.2">
      <c r="A67" s="917"/>
      <c r="B67" s="961">
        <v>8</v>
      </c>
      <c r="C67" s="1004">
        <f>'2'!D33</f>
        <v>0</v>
      </c>
      <c r="D67" s="993"/>
      <c r="E67" s="946"/>
      <c r="F67" s="946"/>
      <c r="G67" s="953"/>
      <c r="H67" s="953"/>
      <c r="I67" s="953"/>
      <c r="J67" s="953"/>
      <c r="K67" s="953"/>
      <c r="L67" s="953"/>
      <c r="M67" s="953"/>
      <c r="N67" s="953"/>
      <c r="O67" s="953"/>
      <c r="P67" s="953"/>
      <c r="Q67" s="953"/>
      <c r="R67" s="954"/>
      <c r="T67" s="1066"/>
      <c r="V67" s="1067"/>
      <c r="X67" s="1009" t="s">
        <v>454</v>
      </c>
      <c r="Y67" s="1007"/>
      <c r="Z67" s="1007"/>
      <c r="AA67" s="1007"/>
      <c r="AB67" s="1007"/>
      <c r="AC67" s="1007"/>
      <c r="AD67" s="1023"/>
      <c r="AE67" s="1025">
        <f t="shared" si="9"/>
        <v>0</v>
      </c>
      <c r="AF67" s="1008"/>
      <c r="AG67" s="1028">
        <f>('4'!J23+('4'!J23*'4'!E32))*(POWER(1+'10'!$K$13,1))</f>
        <v>0</v>
      </c>
      <c r="AH67" s="1029">
        <f>'4'!$J$27*(1+'4'!$E$32)</f>
        <v>0</v>
      </c>
      <c r="AI67" s="1029">
        <f>'4'!$J$28*(1+'4'!$E$32)*(POWER(1+'10'!$K$13,1))</f>
        <v>0</v>
      </c>
    </row>
    <row r="68" spans="1:35" ht="12.75" customHeight="1" x14ac:dyDescent="0.2">
      <c r="A68" s="917"/>
      <c r="B68" s="961">
        <v>9</v>
      </c>
      <c r="C68" s="1004">
        <f>'2'!D34</f>
        <v>0</v>
      </c>
      <c r="D68" s="993"/>
      <c r="E68" s="946"/>
      <c r="F68" s="946"/>
      <c r="G68" s="953"/>
      <c r="H68" s="953"/>
      <c r="I68" s="953"/>
      <c r="J68" s="953"/>
      <c r="K68" s="953"/>
      <c r="L68" s="953"/>
      <c r="M68" s="953"/>
      <c r="N68" s="953"/>
      <c r="O68" s="953"/>
      <c r="P68" s="953"/>
      <c r="Q68" s="953"/>
      <c r="R68" s="954"/>
      <c r="T68" s="1066"/>
      <c r="V68" s="1067"/>
      <c r="X68" s="1009"/>
      <c r="Y68" s="1007"/>
      <c r="Z68" s="1007"/>
      <c r="AA68" s="1007"/>
      <c r="AB68" s="1007"/>
      <c r="AC68" s="1007"/>
      <c r="AD68" s="1023"/>
      <c r="AE68" s="1025">
        <f t="shared" si="9"/>
        <v>0</v>
      </c>
      <c r="AF68" s="1008"/>
      <c r="AG68" s="1028">
        <f>('4'!K23+('4'!K23*'4'!E32))*(POWER(1+'10'!$K$13,1))</f>
        <v>0</v>
      </c>
      <c r="AH68" s="1029">
        <f>'4'!$K$27*(1+'4'!$E$32)</f>
        <v>0</v>
      </c>
      <c r="AI68" s="1029">
        <f>'4'!$K$28*(1+'4'!$E$32)*(POWER(1+'10'!$K$13,1))</f>
        <v>0</v>
      </c>
    </row>
    <row r="69" spans="1:35" ht="12.75" customHeight="1" x14ac:dyDescent="0.2">
      <c r="A69" s="917"/>
      <c r="B69" s="961">
        <v>12</v>
      </c>
      <c r="C69" s="1004">
        <f>'2'!D35</f>
        <v>0</v>
      </c>
      <c r="D69" s="993"/>
      <c r="E69" s="946"/>
      <c r="F69" s="946"/>
      <c r="G69" s="953"/>
      <c r="H69" s="953"/>
      <c r="I69" s="953"/>
      <c r="J69" s="953"/>
      <c r="K69" s="953"/>
      <c r="L69" s="953"/>
      <c r="M69" s="953"/>
      <c r="N69" s="953"/>
      <c r="O69" s="953"/>
      <c r="P69" s="953"/>
      <c r="Q69" s="953"/>
      <c r="R69" s="954"/>
      <c r="T69" s="1066"/>
      <c r="V69" s="1067"/>
      <c r="X69" s="1009"/>
      <c r="Y69" s="1007"/>
      <c r="Z69" s="1007"/>
      <c r="AA69" s="1007"/>
      <c r="AB69" s="1007"/>
      <c r="AC69" s="1007"/>
      <c r="AD69" s="1023"/>
      <c r="AE69" s="1025">
        <f t="shared" si="9"/>
        <v>0</v>
      </c>
      <c r="AF69" s="1008"/>
      <c r="AG69" s="1028">
        <f>('4'!L23+('4'!L23*'4'!E32))*(POWER(1+'10'!$K$13,1))</f>
        <v>0</v>
      </c>
      <c r="AH69" s="1029">
        <f>'4'!$L$27*(1+'4'!$E$32)</f>
        <v>0</v>
      </c>
      <c r="AI69" s="1029">
        <f>'4'!$L$28*(1+'4'!$E$32)*(POWER(1+'10'!$K$13,1))</f>
        <v>0</v>
      </c>
    </row>
    <row r="70" spans="1:35" ht="12.75" customHeight="1" x14ac:dyDescent="0.2">
      <c r="A70" s="917"/>
      <c r="B70" s="961">
        <v>11</v>
      </c>
      <c r="C70" s="1004">
        <f>'2'!D36</f>
        <v>0</v>
      </c>
      <c r="D70" s="993"/>
      <c r="E70" s="946"/>
      <c r="F70" s="946"/>
      <c r="G70" s="953"/>
      <c r="H70" s="953"/>
      <c r="I70" s="953"/>
      <c r="J70" s="953"/>
      <c r="K70" s="953"/>
      <c r="L70" s="953"/>
      <c r="M70" s="953"/>
      <c r="N70" s="953"/>
      <c r="O70" s="953"/>
      <c r="P70" s="953"/>
      <c r="Q70" s="953"/>
      <c r="R70" s="954"/>
      <c r="T70" s="1066"/>
      <c r="V70" s="1067"/>
      <c r="X70" s="1009"/>
      <c r="Y70" s="1007"/>
      <c r="Z70" s="1007"/>
      <c r="AA70" s="1007"/>
      <c r="AB70" s="1007"/>
      <c r="AC70" s="1007"/>
      <c r="AD70" s="1023"/>
      <c r="AE70" s="1025">
        <f t="shared" si="9"/>
        <v>0</v>
      </c>
      <c r="AF70" s="1008"/>
      <c r="AG70" s="1028">
        <f>('4'!M23+('4'!M23*'4'!E32))*(POWER(1+'10'!$K$13,1))</f>
        <v>0</v>
      </c>
      <c r="AH70" s="1029">
        <f>'4'!$M$27*(1+'4'!$E$32)</f>
        <v>0</v>
      </c>
      <c r="AI70" s="1029">
        <f>'4'!$M$28*(1+'4'!$E$32)*(POWER(1+'10'!$K$13,1))</f>
        <v>0</v>
      </c>
    </row>
    <row r="71" spans="1:35" ht="12.75" customHeight="1" x14ac:dyDescent="0.2">
      <c r="A71" s="917"/>
      <c r="B71" s="961">
        <v>12</v>
      </c>
      <c r="C71" s="994" t="str">
        <f>'2'!D37</f>
        <v>Geringfügig Beschäftigte</v>
      </c>
      <c r="D71" s="993"/>
      <c r="E71" s="946"/>
      <c r="F71" s="946"/>
      <c r="G71" s="953"/>
      <c r="H71" s="953"/>
      <c r="I71" s="953"/>
      <c r="J71" s="953"/>
      <c r="K71" s="953"/>
      <c r="L71" s="953"/>
      <c r="M71" s="953"/>
      <c r="N71" s="953"/>
      <c r="O71" s="953"/>
      <c r="P71" s="953"/>
      <c r="Q71" s="953"/>
      <c r="R71" s="954"/>
      <c r="T71" s="1066"/>
      <c r="V71" s="1067"/>
      <c r="X71" s="1009"/>
      <c r="Y71" s="1007"/>
      <c r="Z71" s="1007"/>
      <c r="AA71" s="1007"/>
      <c r="AB71" s="1007"/>
      <c r="AC71" s="1007"/>
      <c r="AD71" s="1023"/>
      <c r="AE71" s="1025">
        <f t="shared" si="9"/>
        <v>0</v>
      </c>
      <c r="AF71" s="1008"/>
      <c r="AG71" s="1028">
        <f>('4'!N23+('4'!N23*'4'!E32))*(POWER(1+'10'!$K$13,1))</f>
        <v>0</v>
      </c>
      <c r="AH71" s="1029">
        <f>'4'!$N$27*(1+'4'!$E$32)</f>
        <v>0</v>
      </c>
      <c r="AI71" s="1029">
        <f>'4'!$N$28*(1+'4'!$E$32)*(POWER(1+'10'!$K$13,1))</f>
        <v>0</v>
      </c>
    </row>
    <row r="72" spans="1:35" ht="12.75" customHeight="1" x14ac:dyDescent="0.2">
      <c r="A72" s="917"/>
      <c r="B72" s="961"/>
      <c r="C72" s="945" t="s">
        <v>413</v>
      </c>
      <c r="D72" s="949"/>
      <c r="E72" s="946"/>
      <c r="F72" s="946"/>
      <c r="G72" s="953"/>
      <c r="H72" s="953"/>
      <c r="I72" s="953"/>
      <c r="J72" s="953"/>
      <c r="K72" s="953"/>
      <c r="L72" s="953"/>
      <c r="M72" s="953"/>
      <c r="N72" s="953"/>
      <c r="O72" s="953"/>
      <c r="P72" s="953"/>
      <c r="Q72" s="953"/>
      <c r="R72" s="954"/>
      <c r="T72" s="1066"/>
      <c r="V72" s="1067"/>
      <c r="X72" s="1009"/>
      <c r="Y72" s="1007"/>
      <c r="Z72" s="1007"/>
      <c r="AA72" s="1007"/>
      <c r="AB72" s="1007"/>
      <c r="AC72" s="1007"/>
      <c r="AD72" s="1023"/>
      <c r="AE72" s="1025">
        <f>C69</f>
        <v>0</v>
      </c>
      <c r="AF72" s="1008"/>
      <c r="AG72" s="1028">
        <f>('4'!O23+('4'!O23*'4'!E32))*(POWER(1+'10'!$K$13,1))</f>
        <v>0</v>
      </c>
      <c r="AH72" s="1029">
        <f>'4'!$O$27*(1+'4'!$E$32)</f>
        <v>0</v>
      </c>
      <c r="AI72" s="1029">
        <f>'4'!$O$28*(1+'4'!$E$32)*(POWER(1+'10'!$K$13,1))</f>
        <v>0</v>
      </c>
    </row>
    <row r="73" spans="1:35" ht="12.75" customHeight="1" x14ac:dyDescent="0.2">
      <c r="A73" s="917"/>
      <c r="B73" s="961"/>
      <c r="C73" s="945" t="s">
        <v>352</v>
      </c>
      <c r="D73" s="949"/>
      <c r="E73" s="946"/>
      <c r="F73" s="946"/>
      <c r="G73" s="953"/>
      <c r="H73" s="953"/>
      <c r="I73" s="953"/>
      <c r="J73" s="953"/>
      <c r="K73" s="953"/>
      <c r="L73" s="953"/>
      <c r="M73" s="953"/>
      <c r="N73" s="953"/>
      <c r="O73" s="953"/>
      <c r="P73" s="953"/>
      <c r="Q73" s="953"/>
      <c r="R73" s="954"/>
      <c r="T73" s="1066"/>
      <c r="V73" s="1067"/>
      <c r="X73" s="1009"/>
      <c r="Y73" s="1007"/>
      <c r="Z73" s="1007"/>
      <c r="AA73" s="1007"/>
      <c r="AB73" s="1007"/>
      <c r="AC73" s="1007"/>
      <c r="AD73" s="1023"/>
      <c r="AE73" s="1025">
        <f>C70</f>
        <v>0</v>
      </c>
      <c r="AF73" s="1008"/>
      <c r="AG73" s="1028">
        <f>('4'!P23+('4'!P23*'4'!E32))*(POWER(1+'10'!$K$13,1))</f>
        <v>0</v>
      </c>
      <c r="AH73" s="1029">
        <f>'4'!$P$27*(1+'4'!$E$32)</f>
        <v>0</v>
      </c>
      <c r="AI73" s="1029">
        <f>'4'!$P$28*(1+'4'!$E$32)*(POWER(1+'10'!$K$13,1))</f>
        <v>0</v>
      </c>
    </row>
    <row r="74" spans="1:35" ht="13.5" customHeight="1" x14ac:dyDescent="0.2">
      <c r="A74" s="917"/>
      <c r="B74" s="964"/>
      <c r="C74" s="937"/>
      <c r="D74" s="937"/>
      <c r="E74" s="937"/>
      <c r="F74" s="937"/>
      <c r="G74" s="946">
        <f t="shared" ref="G74:R74" si="10">SUM(G60:G73)</f>
        <v>0</v>
      </c>
      <c r="H74" s="946">
        <f t="shared" si="10"/>
        <v>0</v>
      </c>
      <c r="I74" s="946">
        <f t="shared" si="10"/>
        <v>0</v>
      </c>
      <c r="J74" s="946">
        <f t="shared" si="10"/>
        <v>0</v>
      </c>
      <c r="K74" s="946">
        <f t="shared" si="10"/>
        <v>0</v>
      </c>
      <c r="L74" s="946">
        <f t="shared" si="10"/>
        <v>0</v>
      </c>
      <c r="M74" s="946">
        <f t="shared" si="10"/>
        <v>0</v>
      </c>
      <c r="N74" s="946">
        <f t="shared" si="10"/>
        <v>0</v>
      </c>
      <c r="O74" s="946">
        <f t="shared" si="10"/>
        <v>0</v>
      </c>
      <c r="P74" s="946">
        <f t="shared" si="10"/>
        <v>0</v>
      </c>
      <c r="Q74" s="946">
        <f t="shared" si="10"/>
        <v>0</v>
      </c>
      <c r="R74" s="1002">
        <f t="shared" si="10"/>
        <v>0</v>
      </c>
      <c r="T74" s="1068"/>
      <c r="U74" s="1069"/>
      <c r="V74" s="1070"/>
      <c r="X74" s="1016">
        <f>SUM(G60:R73)-'10'!G69</f>
        <v>0</v>
      </c>
      <c r="Y74" s="1006" t="s">
        <v>422</v>
      </c>
      <c r="Z74" s="1007"/>
      <c r="AA74" s="1007"/>
      <c r="AB74" s="1007"/>
      <c r="AC74" s="1007"/>
      <c r="AD74" s="1023"/>
      <c r="AE74" s="1025" t="str">
        <f>C71</f>
        <v>Geringfügig Beschäftigte</v>
      </c>
      <c r="AF74" s="1008"/>
      <c r="AG74" s="1028">
        <f>'4'!Q23+('4'!Q23*'4'!E32)</f>
        <v>0</v>
      </c>
      <c r="AH74" s="1029"/>
      <c r="AI74" s="1029"/>
    </row>
    <row r="75" spans="1:35" ht="12.75" customHeight="1" thickBot="1" x14ac:dyDescent="0.25">
      <c r="A75" s="917"/>
      <c r="B75" s="966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967"/>
      <c r="X75" s="1007"/>
      <c r="Y75" s="1007"/>
      <c r="Z75" s="1007"/>
      <c r="AA75" s="1007"/>
      <c r="AB75" s="1007"/>
      <c r="AC75" s="1007"/>
      <c r="AD75" s="1023"/>
    </row>
    <row r="76" spans="1:35" ht="12.75" customHeight="1" x14ac:dyDescent="0.2">
      <c r="A76" s="917"/>
      <c r="B76" s="960">
        <v>3</v>
      </c>
      <c r="C76" s="939" t="s">
        <v>369</v>
      </c>
      <c r="D76" s="939"/>
      <c r="E76" s="942" t="s">
        <v>350</v>
      </c>
      <c r="F76" s="942"/>
      <c r="G76" s="1038">
        <f>G59</f>
        <v>367</v>
      </c>
      <c r="H76" s="1038">
        <f t="shared" ref="H76:R76" si="11">H59</f>
        <v>398</v>
      </c>
      <c r="I76" s="1038">
        <f t="shared" si="11"/>
        <v>426</v>
      </c>
      <c r="J76" s="1038">
        <f t="shared" si="11"/>
        <v>457</v>
      </c>
      <c r="K76" s="1038">
        <f t="shared" si="11"/>
        <v>487</v>
      </c>
      <c r="L76" s="1038">
        <f t="shared" si="11"/>
        <v>518</v>
      </c>
      <c r="M76" s="1038">
        <f t="shared" si="11"/>
        <v>548</v>
      </c>
      <c r="N76" s="1038">
        <f t="shared" si="11"/>
        <v>579</v>
      </c>
      <c r="O76" s="1038">
        <f t="shared" si="11"/>
        <v>610</v>
      </c>
      <c r="P76" s="1038">
        <f t="shared" si="11"/>
        <v>640</v>
      </c>
      <c r="Q76" s="1038">
        <f t="shared" si="11"/>
        <v>671</v>
      </c>
      <c r="R76" s="1051">
        <f t="shared" si="11"/>
        <v>701</v>
      </c>
      <c r="T76" s="1062" t="s">
        <v>460</v>
      </c>
      <c r="U76" s="710"/>
      <c r="V76" s="759"/>
      <c r="X76" s="1018"/>
      <c r="Y76" s="1018"/>
      <c r="Z76" s="1018"/>
      <c r="AA76" s="1018"/>
      <c r="AB76" s="1018"/>
      <c r="AC76" s="1018"/>
      <c r="AD76" s="1024"/>
      <c r="AE76" s="1019"/>
      <c r="AF76" s="1019"/>
      <c r="AG76" s="1019"/>
      <c r="AH76" s="1019"/>
      <c r="AI76" s="1019"/>
    </row>
    <row r="77" spans="1:35" ht="12.75" customHeight="1" x14ac:dyDescent="0.2">
      <c r="A77" s="917"/>
      <c r="B77" s="961" t="s">
        <v>166</v>
      </c>
      <c r="C77" s="994">
        <f>'10'!E72</f>
        <v>0</v>
      </c>
      <c r="D77" s="992"/>
      <c r="E77" s="1048">
        <v>0.19</v>
      </c>
      <c r="F77" s="1048"/>
      <c r="G77" s="953"/>
      <c r="H77" s="953"/>
      <c r="I77" s="953"/>
      <c r="J77" s="953"/>
      <c r="K77" s="953"/>
      <c r="L77" s="953"/>
      <c r="M77" s="953"/>
      <c r="N77" s="953"/>
      <c r="O77" s="953"/>
      <c r="P77" s="953"/>
      <c r="Q77" s="953"/>
      <c r="R77" s="954"/>
      <c r="T77" s="1063"/>
      <c r="U77" s="1064"/>
      <c r="V77" s="1065"/>
      <c r="X77" s="1007" t="s">
        <v>416</v>
      </c>
      <c r="Y77" s="1007"/>
      <c r="Z77" s="1007"/>
      <c r="AA77" s="1007"/>
      <c r="AB77" s="1007"/>
      <c r="AC77" s="1007"/>
      <c r="AD77" s="1008"/>
    </row>
    <row r="78" spans="1:35" ht="12.75" customHeight="1" x14ac:dyDescent="0.2">
      <c r="A78" s="917"/>
      <c r="B78" s="961" t="s">
        <v>165</v>
      </c>
      <c r="C78" s="994">
        <f>'10'!E73</f>
        <v>0</v>
      </c>
      <c r="D78" s="992"/>
      <c r="E78" s="1048"/>
      <c r="F78" s="1048"/>
      <c r="G78" s="953"/>
      <c r="H78" s="953"/>
      <c r="I78" s="953"/>
      <c r="J78" s="953"/>
      <c r="K78" s="953"/>
      <c r="L78" s="953"/>
      <c r="M78" s="953"/>
      <c r="N78" s="953"/>
      <c r="O78" s="953"/>
      <c r="P78" s="953"/>
      <c r="Q78" s="953"/>
      <c r="R78" s="954"/>
      <c r="T78" s="1066"/>
      <c r="V78" s="1067"/>
      <c r="X78" s="1009" t="s">
        <v>457</v>
      </c>
      <c r="Y78" s="1009"/>
      <c r="Z78" s="1009"/>
      <c r="AA78" s="1009"/>
      <c r="AB78" s="1009"/>
      <c r="AC78" s="1009"/>
      <c r="AD78" s="1043"/>
    </row>
    <row r="79" spans="1:35" ht="12.75" customHeight="1" x14ac:dyDescent="0.2">
      <c r="A79" s="917"/>
      <c r="B79" s="961" t="s">
        <v>164</v>
      </c>
      <c r="C79" s="994">
        <f>'10'!E74</f>
        <v>0</v>
      </c>
      <c r="D79" s="992"/>
      <c r="E79" s="1048"/>
      <c r="F79" s="1048"/>
      <c r="G79" s="953"/>
      <c r="H79" s="953"/>
      <c r="I79" s="953"/>
      <c r="J79" s="953"/>
      <c r="K79" s="953"/>
      <c r="L79" s="953"/>
      <c r="M79" s="953"/>
      <c r="N79" s="953"/>
      <c r="O79" s="953"/>
      <c r="P79" s="953"/>
      <c r="Q79" s="953"/>
      <c r="R79" s="971"/>
      <c r="T79" s="1066"/>
      <c r="V79" s="1067"/>
      <c r="X79" s="1009" t="s">
        <v>418</v>
      </c>
      <c r="Y79" s="1009"/>
      <c r="Z79" s="1009"/>
      <c r="AA79" s="1009"/>
      <c r="AB79" s="1009"/>
      <c r="AC79" s="1009"/>
      <c r="AD79" s="1043"/>
    </row>
    <row r="80" spans="1:35" ht="12.75" customHeight="1" x14ac:dyDescent="0.2">
      <c r="A80" s="917"/>
      <c r="B80" s="961" t="s">
        <v>163</v>
      </c>
      <c r="C80" s="994">
        <f>'10'!E75</f>
        <v>0</v>
      </c>
      <c r="D80" s="992"/>
      <c r="E80" s="1048"/>
      <c r="F80" s="1048"/>
      <c r="G80" s="953"/>
      <c r="H80" s="953"/>
      <c r="I80" s="953"/>
      <c r="J80" s="953"/>
      <c r="K80" s="953"/>
      <c r="L80" s="953"/>
      <c r="M80" s="953"/>
      <c r="N80" s="953"/>
      <c r="O80" s="953"/>
      <c r="P80" s="953"/>
      <c r="Q80" s="953"/>
      <c r="R80" s="971"/>
      <c r="T80" s="1066"/>
      <c r="V80" s="1067"/>
      <c r="X80" s="1009" t="s">
        <v>419</v>
      </c>
      <c r="Y80" s="1009"/>
      <c r="Z80" s="1009"/>
      <c r="AA80" s="1009"/>
      <c r="AB80" s="1009"/>
      <c r="AC80" s="1009"/>
      <c r="AD80" s="1043"/>
    </row>
    <row r="81" spans="1:30" x14ac:dyDescent="0.2">
      <c r="A81" s="917"/>
      <c r="B81" s="961" t="s">
        <v>162</v>
      </c>
      <c r="C81" s="994">
        <f>'10'!E76</f>
        <v>0</v>
      </c>
      <c r="D81" s="992"/>
      <c r="E81" s="1048"/>
      <c r="F81" s="1048"/>
      <c r="G81" s="953"/>
      <c r="H81" s="953"/>
      <c r="I81" s="953"/>
      <c r="J81" s="953"/>
      <c r="K81" s="953"/>
      <c r="L81" s="953"/>
      <c r="M81" s="953"/>
      <c r="N81" s="953"/>
      <c r="O81" s="953"/>
      <c r="P81" s="953"/>
      <c r="Q81" s="953"/>
      <c r="R81" s="971"/>
      <c r="T81" s="1066"/>
      <c r="V81" s="1067"/>
      <c r="X81" s="1009" t="s">
        <v>420</v>
      </c>
      <c r="Y81" s="1009"/>
      <c r="Z81" s="1009"/>
      <c r="AA81" s="1009"/>
      <c r="AB81" s="1009"/>
      <c r="AC81" s="1009"/>
      <c r="AD81" s="1043"/>
    </row>
    <row r="82" spans="1:30" x14ac:dyDescent="0.2">
      <c r="A82" s="917"/>
      <c r="B82" s="961" t="s">
        <v>161</v>
      </c>
      <c r="C82" s="994">
        <f>'10'!E77</f>
        <v>0</v>
      </c>
      <c r="D82" s="992"/>
      <c r="E82" s="1048"/>
      <c r="F82" s="1048"/>
      <c r="G82" s="953"/>
      <c r="H82" s="953"/>
      <c r="I82" s="953"/>
      <c r="J82" s="953"/>
      <c r="K82" s="953"/>
      <c r="L82" s="953"/>
      <c r="M82" s="953"/>
      <c r="N82" s="953"/>
      <c r="O82" s="953"/>
      <c r="P82" s="953"/>
      <c r="Q82" s="953"/>
      <c r="R82" s="971"/>
      <c r="T82" s="1066"/>
      <c r="V82" s="1067"/>
      <c r="X82" s="1009" t="s">
        <v>423</v>
      </c>
      <c r="Y82" s="1009"/>
      <c r="Z82" s="1009"/>
      <c r="AA82" s="1009"/>
      <c r="AB82" s="1009"/>
      <c r="AC82" s="1009"/>
      <c r="AD82" s="1043"/>
    </row>
    <row r="83" spans="1:30" x14ac:dyDescent="0.2">
      <c r="A83" s="917"/>
      <c r="B83" s="961" t="s">
        <v>160</v>
      </c>
      <c r="C83" s="994">
        <f>'10'!E78</f>
        <v>0</v>
      </c>
      <c r="D83" s="992"/>
      <c r="E83" s="1048"/>
      <c r="F83" s="1048"/>
      <c r="G83" s="953"/>
      <c r="H83" s="953"/>
      <c r="I83" s="953"/>
      <c r="J83" s="953"/>
      <c r="K83" s="953"/>
      <c r="L83" s="953"/>
      <c r="M83" s="953"/>
      <c r="N83" s="953"/>
      <c r="O83" s="953"/>
      <c r="P83" s="953"/>
      <c r="Q83" s="953"/>
      <c r="R83" s="971"/>
      <c r="T83" s="1066"/>
      <c r="V83" s="1067"/>
      <c r="X83" s="1009" t="s">
        <v>424</v>
      </c>
      <c r="Y83" s="1009"/>
      <c r="Z83" s="1009"/>
      <c r="AA83" s="1009"/>
      <c r="AB83" s="1009"/>
      <c r="AC83" s="1009"/>
      <c r="AD83" s="1043"/>
    </row>
    <row r="84" spans="1:30" x14ac:dyDescent="0.2">
      <c r="A84" s="917"/>
      <c r="B84" s="961" t="s">
        <v>159</v>
      </c>
      <c r="C84" s="994">
        <f>'10'!E79</f>
        <v>0</v>
      </c>
      <c r="D84" s="992"/>
      <c r="E84" s="1048"/>
      <c r="F84" s="1048"/>
      <c r="G84" s="953"/>
      <c r="H84" s="953"/>
      <c r="I84" s="953"/>
      <c r="J84" s="953"/>
      <c r="K84" s="953"/>
      <c r="L84" s="953"/>
      <c r="M84" s="953"/>
      <c r="N84" s="953"/>
      <c r="O84" s="953"/>
      <c r="P84" s="953"/>
      <c r="Q84" s="953"/>
      <c r="R84" s="971"/>
      <c r="T84" s="1066"/>
      <c r="V84" s="1067"/>
      <c r="X84" s="1009"/>
      <c r="Y84" s="1009"/>
      <c r="Z84" s="1009"/>
      <c r="AA84" s="1009"/>
      <c r="AB84" s="1009"/>
      <c r="AC84" s="1009"/>
      <c r="AD84" s="1043"/>
    </row>
    <row r="85" spans="1:30" x14ac:dyDescent="0.2">
      <c r="A85" s="917"/>
      <c r="B85" s="961" t="s">
        <v>158</v>
      </c>
      <c r="C85" s="994">
        <f>'10'!E80</f>
        <v>0</v>
      </c>
      <c r="D85" s="992"/>
      <c r="E85" s="1048"/>
      <c r="F85" s="1048"/>
      <c r="G85" s="953"/>
      <c r="H85" s="953"/>
      <c r="I85" s="953"/>
      <c r="J85" s="953"/>
      <c r="K85" s="953"/>
      <c r="L85" s="953"/>
      <c r="M85" s="953"/>
      <c r="N85" s="953"/>
      <c r="O85" s="953"/>
      <c r="P85" s="953"/>
      <c r="Q85" s="953"/>
      <c r="R85" s="971"/>
      <c r="T85" s="1066"/>
      <c r="V85" s="1067"/>
      <c r="X85" s="1009"/>
      <c r="Y85" s="1009"/>
      <c r="Z85" s="1009"/>
      <c r="AA85" s="1009"/>
      <c r="AB85" s="1009"/>
      <c r="AC85" s="1009"/>
      <c r="AD85" s="1043"/>
    </row>
    <row r="86" spans="1:30" x14ac:dyDescent="0.2">
      <c r="A86" s="917"/>
      <c r="B86" s="961" t="s">
        <v>157</v>
      </c>
      <c r="C86" s="1004">
        <f>'10'!E81</f>
        <v>0</v>
      </c>
      <c r="D86" s="992"/>
      <c r="E86" s="1048"/>
      <c r="F86" s="1048"/>
      <c r="G86" s="953"/>
      <c r="H86" s="953"/>
      <c r="I86" s="953"/>
      <c r="J86" s="953"/>
      <c r="K86" s="953"/>
      <c r="L86" s="953"/>
      <c r="M86" s="953"/>
      <c r="N86" s="953"/>
      <c r="O86" s="953"/>
      <c r="P86" s="953"/>
      <c r="Q86" s="953"/>
      <c r="R86" s="971"/>
      <c r="T86" s="1066"/>
      <c r="V86" s="1067"/>
      <c r="X86" s="1009"/>
      <c r="Y86" s="1009"/>
      <c r="Z86" s="1009"/>
      <c r="AA86" s="1009"/>
      <c r="AB86" s="1009"/>
      <c r="AC86" s="1009"/>
      <c r="AD86" s="1043"/>
    </row>
    <row r="87" spans="1:30" x14ac:dyDescent="0.2">
      <c r="A87" s="917"/>
      <c r="B87" s="961" t="s">
        <v>156</v>
      </c>
      <c r="C87" s="1004">
        <f>'10'!E82</f>
        <v>0</v>
      </c>
      <c r="D87" s="992"/>
      <c r="E87" s="1048"/>
      <c r="F87" s="1048"/>
      <c r="G87" s="953"/>
      <c r="H87" s="953"/>
      <c r="I87" s="953"/>
      <c r="J87" s="953"/>
      <c r="K87" s="953"/>
      <c r="L87" s="953"/>
      <c r="M87" s="953"/>
      <c r="N87" s="953"/>
      <c r="O87" s="953"/>
      <c r="P87" s="953"/>
      <c r="Q87" s="953"/>
      <c r="R87" s="971"/>
      <c r="T87" s="1066"/>
      <c r="V87" s="1067"/>
      <c r="X87" s="1009"/>
      <c r="Y87" s="1009"/>
      <c r="Z87" s="1009"/>
      <c r="AA87" s="1009"/>
      <c r="AB87" s="1009"/>
      <c r="AC87" s="1009"/>
      <c r="AD87" s="1043"/>
    </row>
    <row r="88" spans="1:30" x14ac:dyDescent="0.2">
      <c r="A88" s="917"/>
      <c r="B88" s="961" t="s">
        <v>155</v>
      </c>
      <c r="C88" s="1004">
        <f>'10'!E83</f>
        <v>0</v>
      </c>
      <c r="D88" s="992"/>
      <c r="E88" s="1048"/>
      <c r="F88" s="1048"/>
      <c r="G88" s="953"/>
      <c r="H88" s="953"/>
      <c r="I88" s="953"/>
      <c r="J88" s="953"/>
      <c r="K88" s="953"/>
      <c r="L88" s="953"/>
      <c r="M88" s="953"/>
      <c r="N88" s="953"/>
      <c r="O88" s="953"/>
      <c r="P88" s="953"/>
      <c r="Q88" s="953"/>
      <c r="R88" s="971"/>
      <c r="T88" s="1066"/>
      <c r="V88" s="1067"/>
      <c r="X88" s="1009"/>
      <c r="Y88" s="1009"/>
      <c r="Z88" s="1009"/>
      <c r="AA88" s="1009"/>
      <c r="AB88" s="1009"/>
      <c r="AC88" s="1009"/>
      <c r="AD88" s="1043"/>
    </row>
    <row r="89" spans="1:30" x14ac:dyDescent="0.2">
      <c r="A89" s="917"/>
      <c r="B89" s="961" t="s">
        <v>245</v>
      </c>
      <c r="C89" s="1004">
        <f>'10'!E84</f>
        <v>0</v>
      </c>
      <c r="D89" s="992"/>
      <c r="E89" s="1048"/>
      <c r="F89" s="1048"/>
      <c r="G89" s="953"/>
      <c r="H89" s="953"/>
      <c r="I89" s="953"/>
      <c r="J89" s="953"/>
      <c r="K89" s="953"/>
      <c r="L89" s="953"/>
      <c r="M89" s="953"/>
      <c r="N89" s="953"/>
      <c r="O89" s="953"/>
      <c r="P89" s="953"/>
      <c r="Q89" s="953"/>
      <c r="R89" s="971"/>
      <c r="T89" s="1066"/>
      <c r="V89" s="1067"/>
      <c r="X89" s="1009"/>
      <c r="Y89" s="1009"/>
      <c r="Z89" s="1009"/>
      <c r="AA89" s="1009"/>
      <c r="AB89" s="1009"/>
      <c r="AC89" s="1009"/>
      <c r="AD89" s="1043"/>
    </row>
    <row r="90" spans="1:30" x14ac:dyDescent="0.2">
      <c r="A90" s="917"/>
      <c r="B90" s="961" t="s">
        <v>244</v>
      </c>
      <c r="C90" s="1004">
        <f>'10'!E85</f>
        <v>0</v>
      </c>
      <c r="D90" s="992"/>
      <c r="E90" s="1048"/>
      <c r="F90" s="1048"/>
      <c r="G90" s="953"/>
      <c r="H90" s="953"/>
      <c r="I90" s="953"/>
      <c r="J90" s="953"/>
      <c r="K90" s="953"/>
      <c r="L90" s="953"/>
      <c r="M90" s="953"/>
      <c r="N90" s="953"/>
      <c r="O90" s="953"/>
      <c r="P90" s="953"/>
      <c r="Q90" s="953"/>
      <c r="R90" s="971"/>
      <c r="T90" s="1066"/>
      <c r="V90" s="1067"/>
      <c r="X90" s="1009"/>
      <c r="Y90" s="1009"/>
      <c r="Z90" s="1009"/>
      <c r="AA90" s="1009"/>
      <c r="AB90" s="1009"/>
      <c r="AC90" s="1009"/>
      <c r="AD90" s="1043"/>
    </row>
    <row r="91" spans="1:30" x14ac:dyDescent="0.2">
      <c r="A91" s="917"/>
      <c r="B91" s="961" t="s">
        <v>243</v>
      </c>
      <c r="C91" s="1004">
        <f>'10'!E86</f>
        <v>0</v>
      </c>
      <c r="D91" s="992"/>
      <c r="E91" s="1048"/>
      <c r="F91" s="1048"/>
      <c r="G91" s="953"/>
      <c r="H91" s="953"/>
      <c r="I91" s="953"/>
      <c r="J91" s="953"/>
      <c r="K91" s="953"/>
      <c r="L91" s="953"/>
      <c r="M91" s="953"/>
      <c r="N91" s="953"/>
      <c r="O91" s="953"/>
      <c r="P91" s="953"/>
      <c r="Q91" s="953"/>
      <c r="R91" s="971"/>
      <c r="T91" s="1066"/>
      <c r="V91" s="1067"/>
      <c r="X91" s="1009"/>
      <c r="Y91" s="1009"/>
      <c r="Z91" s="1009"/>
      <c r="AA91" s="1009"/>
      <c r="AB91" s="1009"/>
      <c r="AC91" s="1009"/>
      <c r="AD91" s="1043"/>
    </row>
    <row r="92" spans="1:30" x14ac:dyDescent="0.2">
      <c r="A92" s="917"/>
      <c r="B92" s="961" t="s">
        <v>242</v>
      </c>
      <c r="C92" s="1004">
        <f>'10'!E87</f>
        <v>0</v>
      </c>
      <c r="D92" s="992"/>
      <c r="E92" s="1048"/>
      <c r="F92" s="1048"/>
      <c r="G92" s="953"/>
      <c r="H92" s="953"/>
      <c r="I92" s="953"/>
      <c r="J92" s="953"/>
      <c r="K92" s="953"/>
      <c r="L92" s="953"/>
      <c r="M92" s="953"/>
      <c r="N92" s="953"/>
      <c r="O92" s="953"/>
      <c r="P92" s="953"/>
      <c r="Q92" s="953"/>
      <c r="R92" s="971"/>
      <c r="T92" s="1066"/>
      <c r="V92" s="1067"/>
      <c r="X92" s="1009"/>
      <c r="Y92" s="1009"/>
      <c r="Z92" s="1009"/>
      <c r="AA92" s="1009"/>
      <c r="AB92" s="1009"/>
      <c r="AC92" s="1009"/>
      <c r="AD92" s="1043"/>
    </row>
    <row r="93" spans="1:30" x14ac:dyDescent="0.2">
      <c r="A93" s="917"/>
      <c r="B93" s="961" t="s">
        <v>194</v>
      </c>
      <c r="C93" s="1004">
        <f>'10'!E88</f>
        <v>0</v>
      </c>
      <c r="D93" s="992"/>
      <c r="E93" s="1048"/>
      <c r="F93" s="1048"/>
      <c r="G93" s="953"/>
      <c r="H93" s="953"/>
      <c r="I93" s="953"/>
      <c r="J93" s="953"/>
      <c r="K93" s="953"/>
      <c r="L93" s="953"/>
      <c r="M93" s="953"/>
      <c r="N93" s="953"/>
      <c r="O93" s="953"/>
      <c r="P93" s="953"/>
      <c r="Q93" s="953"/>
      <c r="R93" s="971"/>
      <c r="T93" s="1066"/>
      <c r="V93" s="1067"/>
      <c r="X93" s="1009"/>
      <c r="Y93" s="1009"/>
      <c r="Z93" s="1009"/>
      <c r="AA93" s="1009"/>
      <c r="AB93" s="1009"/>
      <c r="AC93" s="1009"/>
      <c r="AD93" s="1043"/>
    </row>
    <row r="94" spans="1:30" x14ac:dyDescent="0.2">
      <c r="A94" s="917"/>
      <c r="B94" s="961" t="s">
        <v>241</v>
      </c>
      <c r="C94" s="1004">
        <f>'10'!E89</f>
        <v>0</v>
      </c>
      <c r="D94" s="992"/>
      <c r="E94" s="1048"/>
      <c r="F94" s="1048"/>
      <c r="G94" s="953"/>
      <c r="H94" s="953"/>
      <c r="I94" s="953"/>
      <c r="J94" s="953"/>
      <c r="K94" s="953"/>
      <c r="L94" s="953"/>
      <c r="M94" s="953"/>
      <c r="N94" s="953"/>
      <c r="O94" s="953"/>
      <c r="P94" s="953"/>
      <c r="Q94" s="953"/>
      <c r="R94" s="971"/>
      <c r="T94" s="1066"/>
      <c r="V94" s="1067"/>
      <c r="X94" s="1009"/>
      <c r="Y94" s="1009"/>
      <c r="Z94" s="1009"/>
      <c r="AA94" s="1009"/>
      <c r="AB94" s="1009"/>
      <c r="AC94" s="1009"/>
      <c r="AD94" s="1043"/>
    </row>
    <row r="95" spans="1:30" x14ac:dyDescent="0.2">
      <c r="A95" s="917"/>
      <c r="B95" s="961" t="s">
        <v>240</v>
      </c>
      <c r="C95" s="994">
        <f>'10'!E90</f>
        <v>0</v>
      </c>
      <c r="D95" s="992"/>
      <c r="E95" s="1048"/>
      <c r="F95" s="1048"/>
      <c r="G95" s="953"/>
      <c r="H95" s="953"/>
      <c r="I95" s="953"/>
      <c r="J95" s="953"/>
      <c r="K95" s="953"/>
      <c r="L95" s="953"/>
      <c r="M95" s="953"/>
      <c r="N95" s="953"/>
      <c r="O95" s="953"/>
      <c r="P95" s="953"/>
      <c r="Q95" s="953"/>
      <c r="R95" s="971"/>
      <c r="T95" s="1066"/>
      <c r="V95" s="1067"/>
      <c r="X95" s="1009"/>
      <c r="Y95" s="1009"/>
      <c r="Z95" s="1009"/>
      <c r="AA95" s="1009"/>
      <c r="AB95" s="1009"/>
      <c r="AC95" s="1009"/>
      <c r="AD95" s="1043"/>
    </row>
    <row r="96" spans="1:30" x14ac:dyDescent="0.2">
      <c r="A96" s="917"/>
      <c r="B96" s="961"/>
      <c r="C96" s="1044" t="s">
        <v>351</v>
      </c>
      <c r="D96" s="993"/>
      <c r="E96" s="963"/>
      <c r="F96" s="963"/>
      <c r="G96" s="953">
        <f>G77*$E$77+G78*$E$78+G79*$E$79+G80*$E$80+G81*$E$81+G82*$E$82+G83*$E$83+G84*$E$84+G85*$E$85+G86*$E$86+G87*$E$87+G88*$E$88+G89*$E$89+G90*$E$90+G91*$E$91+G92*$E$92+G93*$E$93+G94*$E$94</f>
        <v>0</v>
      </c>
      <c r="H96" s="953">
        <f t="shared" ref="H96:R96" si="12">H77*$E$77+H78*$E$78+H79*$E$79+H80*$E$80+H81*$E$81+H82*$E$82+H83*$E$83+H84*$E$84+H85*$E$85+H86*$E$86+H87*$E$87+H88*$E$88+H89*$E$89+H90*$E$90+H91*$E$91+H92*$E$92+H93*$E$93+H94*$E$94</f>
        <v>0</v>
      </c>
      <c r="I96" s="953">
        <f t="shared" si="12"/>
        <v>0</v>
      </c>
      <c r="J96" s="953">
        <f t="shared" si="12"/>
        <v>0</v>
      </c>
      <c r="K96" s="953">
        <f t="shared" si="12"/>
        <v>0</v>
      </c>
      <c r="L96" s="953">
        <f t="shared" si="12"/>
        <v>0</v>
      </c>
      <c r="M96" s="953">
        <f t="shared" si="12"/>
        <v>0</v>
      </c>
      <c r="N96" s="953">
        <f t="shared" si="12"/>
        <v>0</v>
      </c>
      <c r="O96" s="953">
        <f t="shared" si="12"/>
        <v>0</v>
      </c>
      <c r="P96" s="953">
        <f t="shared" si="12"/>
        <v>0</v>
      </c>
      <c r="Q96" s="953">
        <f t="shared" si="12"/>
        <v>0</v>
      </c>
      <c r="R96" s="954">
        <f t="shared" si="12"/>
        <v>0</v>
      </c>
      <c r="T96" s="1068"/>
      <c r="U96" s="1069"/>
      <c r="V96" s="1070"/>
      <c r="X96" s="1009"/>
      <c r="Y96" s="1009"/>
      <c r="Z96" s="1009"/>
      <c r="AA96" s="1009"/>
      <c r="AB96" s="1009"/>
      <c r="AC96" s="1009"/>
      <c r="AD96" s="1043"/>
    </row>
    <row r="97" spans="1:30" x14ac:dyDescent="0.2">
      <c r="A97" s="917"/>
      <c r="B97" s="964"/>
      <c r="C97" s="937"/>
      <c r="D97" s="937"/>
      <c r="E97" s="937"/>
      <c r="F97" s="937"/>
      <c r="G97" s="946">
        <f>SUM(G77:G95)</f>
        <v>0</v>
      </c>
      <c r="H97" s="946">
        <f t="shared" ref="H97:R97" si="13">SUM(H77:H95)</f>
        <v>0</v>
      </c>
      <c r="I97" s="946">
        <f t="shared" si="13"/>
        <v>0</v>
      </c>
      <c r="J97" s="946">
        <f t="shared" si="13"/>
        <v>0</v>
      </c>
      <c r="K97" s="946">
        <f t="shared" si="13"/>
        <v>0</v>
      </c>
      <c r="L97" s="946">
        <f t="shared" si="13"/>
        <v>0</v>
      </c>
      <c r="M97" s="946">
        <f t="shared" si="13"/>
        <v>0</v>
      </c>
      <c r="N97" s="946">
        <f t="shared" si="13"/>
        <v>0</v>
      </c>
      <c r="O97" s="946">
        <f t="shared" si="13"/>
        <v>0</v>
      </c>
      <c r="P97" s="946">
        <f t="shared" si="13"/>
        <v>0</v>
      </c>
      <c r="Q97" s="946">
        <f t="shared" si="13"/>
        <v>0</v>
      </c>
      <c r="R97" s="1002">
        <f t="shared" si="13"/>
        <v>0</v>
      </c>
      <c r="X97" s="1016">
        <f>SUM(G97:R97)-SUM('10'!G72:G90)</f>
        <v>0</v>
      </c>
      <c r="Y97" s="1009" t="s">
        <v>421</v>
      </c>
      <c r="Z97" s="1009"/>
      <c r="AA97" s="1009"/>
      <c r="AB97" s="1009"/>
      <c r="AC97" s="1009"/>
      <c r="AD97" s="1043"/>
    </row>
    <row r="98" spans="1:30" ht="13.5" thickBot="1" x14ac:dyDescent="0.25">
      <c r="A98" s="917"/>
      <c r="B98" s="1053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1052"/>
      <c r="X98" s="1007"/>
      <c r="Y98" s="1007"/>
      <c r="Z98" s="1007"/>
      <c r="AA98" s="1007"/>
      <c r="AB98" s="1007"/>
      <c r="AC98" s="1007"/>
      <c r="AD98" s="1008"/>
    </row>
    <row r="99" spans="1:30" x14ac:dyDescent="0.2">
      <c r="A99" s="917"/>
      <c r="B99" s="960">
        <v>4</v>
      </c>
      <c r="C99" s="939" t="s">
        <v>446</v>
      </c>
      <c r="D99" s="939"/>
      <c r="E99" s="968"/>
      <c r="F99" s="968"/>
      <c r="G99" s="1038">
        <f>G76</f>
        <v>367</v>
      </c>
      <c r="H99" s="1038">
        <f t="shared" ref="H99:R99" si="14">H76</f>
        <v>398</v>
      </c>
      <c r="I99" s="1038">
        <f t="shared" si="14"/>
        <v>426</v>
      </c>
      <c r="J99" s="1038">
        <f t="shared" si="14"/>
        <v>457</v>
      </c>
      <c r="K99" s="1038">
        <f t="shared" si="14"/>
        <v>487</v>
      </c>
      <c r="L99" s="1038">
        <f t="shared" si="14"/>
        <v>518</v>
      </c>
      <c r="M99" s="1038">
        <f t="shared" si="14"/>
        <v>548</v>
      </c>
      <c r="N99" s="1038">
        <f t="shared" si="14"/>
        <v>579</v>
      </c>
      <c r="O99" s="1038">
        <f t="shared" si="14"/>
        <v>610</v>
      </c>
      <c r="P99" s="1038">
        <f t="shared" si="14"/>
        <v>640</v>
      </c>
      <c r="Q99" s="1038">
        <f t="shared" si="14"/>
        <v>671</v>
      </c>
      <c r="R99" s="1038">
        <f t="shared" si="14"/>
        <v>701</v>
      </c>
      <c r="T99" s="1062" t="s">
        <v>460</v>
      </c>
      <c r="U99" s="710"/>
      <c r="V99" s="759"/>
      <c r="X99" s="968"/>
      <c r="Y99" s="968"/>
      <c r="Z99" s="968"/>
      <c r="AA99" s="968"/>
      <c r="AB99" s="968"/>
      <c r="AC99" s="968"/>
      <c r="AD99" s="968"/>
    </row>
    <row r="100" spans="1:30" x14ac:dyDescent="0.2">
      <c r="A100" s="917"/>
      <c r="B100" s="961" t="s">
        <v>166</v>
      </c>
      <c r="C100" s="994" t="s">
        <v>448</v>
      </c>
      <c r="D100" s="993"/>
      <c r="E100" s="946"/>
      <c r="F100" s="946"/>
      <c r="G100" s="953"/>
      <c r="H100" s="953"/>
      <c r="I100" s="953"/>
      <c r="J100" s="953"/>
      <c r="K100" s="953"/>
      <c r="L100" s="953"/>
      <c r="M100" s="953"/>
      <c r="N100" s="953"/>
      <c r="O100" s="953"/>
      <c r="P100" s="953"/>
      <c r="Q100" s="953"/>
      <c r="R100" s="954"/>
      <c r="T100" s="1063"/>
      <c r="U100" s="1064"/>
      <c r="V100" s="1065"/>
      <c r="X100" s="1007" t="s">
        <v>450</v>
      </c>
      <c r="Y100" s="1007"/>
      <c r="Z100" s="1007"/>
      <c r="AA100" s="1007"/>
      <c r="AB100" s="1007"/>
      <c r="AC100" s="1007"/>
      <c r="AD100" s="1008"/>
    </row>
    <row r="101" spans="1:30" x14ac:dyDescent="0.2">
      <c r="A101" s="917"/>
      <c r="B101" s="961" t="s">
        <v>165</v>
      </c>
      <c r="C101" s="994" t="s">
        <v>449</v>
      </c>
      <c r="D101" s="993"/>
      <c r="E101" s="946"/>
      <c r="F101" s="946"/>
      <c r="G101" s="953"/>
      <c r="H101" s="953"/>
      <c r="I101" s="953"/>
      <c r="J101" s="953"/>
      <c r="K101" s="953"/>
      <c r="L101" s="953"/>
      <c r="M101" s="953"/>
      <c r="N101" s="953"/>
      <c r="O101" s="953"/>
      <c r="P101" s="953"/>
      <c r="Q101" s="953"/>
      <c r="R101" s="954"/>
      <c r="T101" s="1066"/>
      <c r="V101" s="1067"/>
      <c r="X101" s="1007" t="s">
        <v>451</v>
      </c>
      <c r="Y101" s="1007"/>
      <c r="Z101" s="1007"/>
      <c r="AA101" s="1007"/>
      <c r="AB101" s="1007"/>
      <c r="AC101" s="1007"/>
      <c r="AD101" s="1008"/>
    </row>
    <row r="102" spans="1:30" x14ac:dyDescent="0.2">
      <c r="A102" s="917"/>
      <c r="B102" s="961" t="s">
        <v>164</v>
      </c>
      <c r="C102" s="994" t="s">
        <v>455</v>
      </c>
      <c r="D102" s="993"/>
      <c r="E102" s="946"/>
      <c r="F102" s="946"/>
      <c r="G102" s="953"/>
      <c r="H102" s="953"/>
      <c r="I102" s="953"/>
      <c r="J102" s="953"/>
      <c r="K102" s="953"/>
      <c r="L102" s="953"/>
      <c r="M102" s="953"/>
      <c r="N102" s="953"/>
      <c r="O102" s="953"/>
      <c r="P102" s="953"/>
      <c r="Q102" s="953"/>
      <c r="R102" s="954"/>
      <c r="T102" s="1066"/>
      <c r="V102" s="1067"/>
      <c r="X102" s="1007" t="s">
        <v>456</v>
      </c>
      <c r="Y102" s="1007"/>
      <c r="Z102" s="1007"/>
      <c r="AA102" s="1007"/>
      <c r="AB102" s="1007"/>
      <c r="AC102" s="1007"/>
      <c r="AD102" s="1008"/>
    </row>
    <row r="103" spans="1:30" x14ac:dyDescent="0.2">
      <c r="A103" s="917"/>
      <c r="B103" s="961" t="s">
        <v>163</v>
      </c>
      <c r="C103" s="994"/>
      <c r="D103" s="993"/>
      <c r="E103" s="946"/>
      <c r="F103" s="946"/>
      <c r="G103" s="953"/>
      <c r="H103" s="953"/>
      <c r="I103" s="953"/>
      <c r="J103" s="953"/>
      <c r="K103" s="953"/>
      <c r="L103" s="953"/>
      <c r="M103" s="953"/>
      <c r="N103" s="953"/>
      <c r="O103" s="953"/>
      <c r="P103" s="953"/>
      <c r="Q103" s="953"/>
      <c r="R103" s="954"/>
      <c r="T103" s="1066"/>
      <c r="V103" s="1067"/>
      <c r="X103" s="1007"/>
      <c r="Y103" s="1007"/>
      <c r="Z103" s="1007"/>
      <c r="AA103" s="1007"/>
      <c r="AB103" s="1007"/>
      <c r="AC103" s="1007"/>
      <c r="AD103" s="1008"/>
    </row>
    <row r="104" spans="1:30" x14ac:dyDescent="0.2">
      <c r="A104" s="917"/>
      <c r="B104" s="961" t="s">
        <v>162</v>
      </c>
      <c r="C104" s="994"/>
      <c r="D104" s="993"/>
      <c r="E104" s="946"/>
      <c r="F104" s="946"/>
      <c r="G104" s="953"/>
      <c r="H104" s="953"/>
      <c r="I104" s="953"/>
      <c r="J104" s="953"/>
      <c r="K104" s="953"/>
      <c r="L104" s="953"/>
      <c r="M104" s="953"/>
      <c r="N104" s="953"/>
      <c r="O104" s="953"/>
      <c r="P104" s="953"/>
      <c r="Q104" s="953"/>
      <c r="R104" s="954"/>
      <c r="T104" s="1066"/>
      <c r="V104" s="1067"/>
      <c r="X104" s="1007"/>
      <c r="Y104" s="1007"/>
      <c r="Z104" s="1007"/>
      <c r="AA104" s="1007"/>
      <c r="AB104" s="1007"/>
      <c r="AC104" s="1007"/>
      <c r="AD104" s="1008"/>
    </row>
    <row r="105" spans="1:30" x14ac:dyDescent="0.2">
      <c r="A105" s="917"/>
      <c r="B105" s="961" t="s">
        <v>161</v>
      </c>
      <c r="C105" s="994"/>
      <c r="D105" s="993"/>
      <c r="E105" s="946"/>
      <c r="F105" s="946"/>
      <c r="G105" s="953"/>
      <c r="H105" s="953"/>
      <c r="I105" s="953"/>
      <c r="J105" s="953"/>
      <c r="K105" s="953"/>
      <c r="L105" s="953"/>
      <c r="M105" s="953"/>
      <c r="N105" s="953"/>
      <c r="O105" s="953"/>
      <c r="P105" s="953"/>
      <c r="Q105" s="953"/>
      <c r="R105" s="954"/>
      <c r="T105" s="1066"/>
      <c r="V105" s="1067"/>
      <c r="X105" s="1007"/>
      <c r="Y105" s="1007"/>
      <c r="Z105" s="1007"/>
      <c r="AA105" s="1007"/>
      <c r="AB105" s="1007"/>
      <c r="AC105" s="1007"/>
      <c r="AD105" s="1008"/>
    </row>
    <row r="106" spans="1:30" x14ac:dyDescent="0.2">
      <c r="A106" s="917"/>
      <c r="B106" s="961" t="s">
        <v>160</v>
      </c>
      <c r="C106" s="994"/>
      <c r="D106" s="993"/>
      <c r="E106" s="946"/>
      <c r="F106" s="946"/>
      <c r="G106" s="953"/>
      <c r="H106" s="953"/>
      <c r="I106" s="953"/>
      <c r="J106" s="953"/>
      <c r="K106" s="953"/>
      <c r="L106" s="953"/>
      <c r="M106" s="953"/>
      <c r="N106" s="953"/>
      <c r="O106" s="953"/>
      <c r="P106" s="953"/>
      <c r="Q106" s="953"/>
      <c r="R106" s="971"/>
      <c r="T106" s="1066"/>
      <c r="V106" s="1067"/>
      <c r="X106" s="1007"/>
      <c r="Y106" s="1007"/>
      <c r="Z106" s="1007"/>
      <c r="AA106" s="1007"/>
      <c r="AB106" s="1007"/>
      <c r="AC106" s="1007"/>
      <c r="AD106" s="1008"/>
    </row>
    <row r="107" spans="1:30" x14ac:dyDescent="0.2">
      <c r="A107" s="917"/>
      <c r="B107" s="961" t="s">
        <v>159</v>
      </c>
      <c r="C107" s="994" t="s">
        <v>383</v>
      </c>
      <c r="D107" s="993"/>
      <c r="E107" s="946"/>
      <c r="F107" s="946"/>
      <c r="G107" s="953">
        <f>'9'!$I$94/12</f>
        <v>0</v>
      </c>
      <c r="H107" s="953">
        <f>'9'!$I$94/12</f>
        <v>0</v>
      </c>
      <c r="I107" s="953">
        <f>'9'!$I$94/12</f>
        <v>0</v>
      </c>
      <c r="J107" s="953">
        <f>'9'!$I$94/12</f>
        <v>0</v>
      </c>
      <c r="K107" s="953">
        <f>'9'!$I$94/12</f>
        <v>0</v>
      </c>
      <c r="L107" s="953">
        <f>'9'!$I$94/12</f>
        <v>0</v>
      </c>
      <c r="M107" s="953">
        <f>'9'!$I$94/12</f>
        <v>0</v>
      </c>
      <c r="N107" s="953">
        <f>'9'!$I$94/12</f>
        <v>0</v>
      </c>
      <c r="O107" s="953">
        <f>'9'!$I$94/12</f>
        <v>0</v>
      </c>
      <c r="P107" s="953">
        <f>'9'!$I$94/12</f>
        <v>0</v>
      </c>
      <c r="Q107" s="953">
        <f>'9'!$I$94/12</f>
        <v>0</v>
      </c>
      <c r="R107" s="954">
        <f>'9'!$I$94/12</f>
        <v>0</v>
      </c>
      <c r="T107" s="1066"/>
      <c r="V107" s="1067"/>
      <c r="X107" s="1007" t="s">
        <v>407</v>
      </c>
      <c r="Y107" s="1007"/>
      <c r="Z107" s="1007"/>
      <c r="AA107" s="1007"/>
      <c r="AB107" s="1007"/>
      <c r="AC107" s="1007"/>
      <c r="AD107" s="1008"/>
    </row>
    <row r="108" spans="1:30" x14ac:dyDescent="0.2">
      <c r="A108" s="917"/>
      <c r="B108" s="961" t="s">
        <v>158</v>
      </c>
      <c r="C108" s="1034" t="s">
        <v>381</v>
      </c>
      <c r="D108" s="1035"/>
      <c r="E108" s="972"/>
      <c r="F108" s="972"/>
      <c r="G108" s="953">
        <f>'9'!$L$88/12</f>
        <v>0</v>
      </c>
      <c r="H108" s="953">
        <f>'9'!$L$88/12</f>
        <v>0</v>
      </c>
      <c r="I108" s="953">
        <f>'9'!$L$88/12</f>
        <v>0</v>
      </c>
      <c r="J108" s="953">
        <f>'9'!$L$88/12</f>
        <v>0</v>
      </c>
      <c r="K108" s="953">
        <f>'9'!$L$88/12</f>
        <v>0</v>
      </c>
      <c r="L108" s="953">
        <f>'9'!$L$88/12</f>
        <v>0</v>
      </c>
      <c r="M108" s="953">
        <f>'9'!$L$88/12</f>
        <v>0</v>
      </c>
      <c r="N108" s="953">
        <f>'9'!$L$88/12</f>
        <v>0</v>
      </c>
      <c r="O108" s="953">
        <f>'9'!$L$88/12</f>
        <v>0</v>
      </c>
      <c r="P108" s="953">
        <f>'9'!$L$88/12</f>
        <v>0</v>
      </c>
      <c r="Q108" s="953">
        <f>'9'!$L$88/12</f>
        <v>0</v>
      </c>
      <c r="R108" s="954">
        <f>'9'!$L$88/12</f>
        <v>0</v>
      </c>
      <c r="T108" s="1066"/>
      <c r="V108" s="1067"/>
      <c r="X108" s="1007" t="s">
        <v>408</v>
      </c>
      <c r="Y108" s="1007"/>
      <c r="Z108" s="1007"/>
      <c r="AA108" s="1007"/>
      <c r="AB108" s="1007"/>
      <c r="AC108" s="1007"/>
      <c r="AD108" s="1008"/>
    </row>
    <row r="109" spans="1:30" x14ac:dyDescent="0.2">
      <c r="A109" s="917"/>
      <c r="B109" s="961" t="s">
        <v>157</v>
      </c>
      <c r="C109" s="1034" t="s">
        <v>374</v>
      </c>
      <c r="D109" s="993"/>
      <c r="E109" s="973">
        <f>SUM(E100:E108)</f>
        <v>0</v>
      </c>
      <c r="F109" s="973"/>
      <c r="G109" s="947"/>
      <c r="H109" s="947"/>
      <c r="I109" s="947"/>
      <c r="J109" s="947"/>
      <c r="K109" s="947"/>
      <c r="L109" s="947"/>
      <c r="M109" s="947"/>
      <c r="N109" s="947"/>
      <c r="O109" s="947"/>
      <c r="P109" s="947"/>
      <c r="Q109" s="947"/>
      <c r="R109" s="948"/>
      <c r="T109" s="1066"/>
      <c r="V109" s="1067"/>
      <c r="X109" s="1007"/>
      <c r="Y109" s="1007"/>
      <c r="Z109" s="1007"/>
      <c r="AA109" s="1007"/>
      <c r="AB109" s="1007"/>
      <c r="AC109" s="1007"/>
      <c r="AD109" s="1008"/>
    </row>
    <row r="110" spans="1:30" x14ac:dyDescent="0.2">
      <c r="A110" s="917"/>
      <c r="B110" s="964"/>
      <c r="C110" s="937"/>
      <c r="D110" s="937"/>
      <c r="E110" s="937"/>
      <c r="F110" s="937"/>
      <c r="G110" s="946">
        <f t="shared" ref="G110:R110" si="15">SUM(G100:G109)</f>
        <v>0</v>
      </c>
      <c r="H110" s="946">
        <f t="shared" si="15"/>
        <v>0</v>
      </c>
      <c r="I110" s="946">
        <f t="shared" si="15"/>
        <v>0</v>
      </c>
      <c r="J110" s="946">
        <f t="shared" si="15"/>
        <v>0</v>
      </c>
      <c r="K110" s="946">
        <f t="shared" si="15"/>
        <v>0</v>
      </c>
      <c r="L110" s="946">
        <f t="shared" si="15"/>
        <v>0</v>
      </c>
      <c r="M110" s="946">
        <f t="shared" si="15"/>
        <v>0</v>
      </c>
      <c r="N110" s="946">
        <f t="shared" si="15"/>
        <v>0</v>
      </c>
      <c r="O110" s="946">
        <f t="shared" si="15"/>
        <v>0</v>
      </c>
      <c r="P110" s="946">
        <f t="shared" si="15"/>
        <v>0</v>
      </c>
      <c r="Q110" s="946">
        <f t="shared" si="15"/>
        <v>0</v>
      </c>
      <c r="R110" s="1002">
        <f t="shared" si="15"/>
        <v>0</v>
      </c>
      <c r="T110" s="1066"/>
      <c r="V110" s="1067"/>
      <c r="X110" s="1007"/>
      <c r="Y110" s="1007"/>
      <c r="Z110" s="1007"/>
      <c r="AA110" s="1007"/>
      <c r="AB110" s="1007"/>
      <c r="AC110" s="1007"/>
      <c r="AD110" s="1008"/>
    </row>
    <row r="111" spans="1:30" x14ac:dyDescent="0.2">
      <c r="A111" s="917"/>
      <c r="B111" s="966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1036"/>
      <c r="T111" s="1066"/>
      <c r="V111" s="1067"/>
      <c r="X111" s="1007"/>
      <c r="Y111" s="1007"/>
      <c r="Z111" s="1007"/>
      <c r="AA111" s="1007"/>
      <c r="AB111" s="1007"/>
      <c r="AC111" s="1007"/>
      <c r="AD111" s="1008"/>
    </row>
    <row r="112" spans="1:30" x14ac:dyDescent="0.2">
      <c r="A112" s="917"/>
      <c r="B112" s="960">
        <v>5</v>
      </c>
      <c r="C112" s="939" t="s">
        <v>349</v>
      </c>
      <c r="D112" s="939"/>
      <c r="E112" s="968"/>
      <c r="F112" s="968"/>
      <c r="G112" s="968"/>
      <c r="H112" s="968"/>
      <c r="I112" s="968"/>
      <c r="J112" s="968"/>
      <c r="K112" s="968"/>
      <c r="L112" s="968"/>
      <c r="M112" s="968"/>
      <c r="N112" s="968"/>
      <c r="O112" s="968"/>
      <c r="P112" s="969"/>
      <c r="Q112" s="969"/>
      <c r="R112" s="1003"/>
      <c r="T112" s="1066"/>
      <c r="V112" s="1067"/>
      <c r="X112" s="1018"/>
      <c r="Y112" s="1018"/>
      <c r="Z112" s="1018"/>
      <c r="AA112" s="1018"/>
      <c r="AB112" s="1018"/>
      <c r="AC112" s="1018"/>
      <c r="AD112" s="1019"/>
    </row>
    <row r="113" spans="1:30" x14ac:dyDescent="0.2">
      <c r="A113" s="917"/>
      <c r="B113" s="961" t="s">
        <v>166</v>
      </c>
      <c r="C113" s="945" t="s">
        <v>452</v>
      </c>
      <c r="D113" s="949"/>
      <c r="E113" s="975"/>
      <c r="F113" s="975"/>
      <c r="G113" s="953">
        <f>G21</f>
        <v>0</v>
      </c>
      <c r="H113" s="953">
        <f t="shared" ref="H113:R113" si="16">H21</f>
        <v>0</v>
      </c>
      <c r="I113" s="953">
        <f t="shared" si="16"/>
        <v>0</v>
      </c>
      <c r="J113" s="953">
        <f t="shared" si="16"/>
        <v>0</v>
      </c>
      <c r="K113" s="953">
        <f t="shared" si="16"/>
        <v>0</v>
      </c>
      <c r="L113" s="953">
        <f t="shared" si="16"/>
        <v>0</v>
      </c>
      <c r="M113" s="953">
        <f t="shared" si="16"/>
        <v>0</v>
      </c>
      <c r="N113" s="953">
        <f t="shared" si="16"/>
        <v>0</v>
      </c>
      <c r="O113" s="953">
        <f t="shared" si="16"/>
        <v>0</v>
      </c>
      <c r="P113" s="953">
        <f t="shared" si="16"/>
        <v>0</v>
      </c>
      <c r="Q113" s="953">
        <f t="shared" si="16"/>
        <v>0</v>
      </c>
      <c r="R113" s="954">
        <f t="shared" si="16"/>
        <v>0</v>
      </c>
      <c r="T113" s="1066"/>
      <c r="V113" s="1067"/>
      <c r="X113" s="1007"/>
      <c r="Y113" s="1007"/>
      <c r="Z113" s="1007"/>
      <c r="AA113" s="1007"/>
      <c r="AB113" s="1007"/>
      <c r="AC113" s="1007"/>
      <c r="AD113" s="1008"/>
    </row>
    <row r="114" spans="1:30" x14ac:dyDescent="0.2">
      <c r="A114" s="917"/>
      <c r="B114" s="961" t="s">
        <v>165</v>
      </c>
      <c r="C114" s="945" t="s">
        <v>453</v>
      </c>
      <c r="D114" s="949"/>
      <c r="E114" s="975"/>
      <c r="F114" s="975"/>
      <c r="G114" s="953">
        <f>G56+G96</f>
        <v>0</v>
      </c>
      <c r="H114" s="953">
        <f t="shared" ref="H114:R114" si="17">H56+H96</f>
        <v>0</v>
      </c>
      <c r="I114" s="953">
        <f t="shared" si="17"/>
        <v>0</v>
      </c>
      <c r="J114" s="953">
        <f t="shared" si="17"/>
        <v>0</v>
      </c>
      <c r="K114" s="953">
        <f t="shared" si="17"/>
        <v>0</v>
      </c>
      <c r="L114" s="953">
        <f t="shared" si="17"/>
        <v>0</v>
      </c>
      <c r="M114" s="953">
        <f t="shared" si="17"/>
        <v>0</v>
      </c>
      <c r="N114" s="953">
        <f t="shared" si="17"/>
        <v>0</v>
      </c>
      <c r="O114" s="953">
        <f t="shared" si="17"/>
        <v>0</v>
      </c>
      <c r="P114" s="953">
        <f t="shared" si="17"/>
        <v>0</v>
      </c>
      <c r="Q114" s="953">
        <f t="shared" si="17"/>
        <v>0</v>
      </c>
      <c r="R114" s="954">
        <f t="shared" si="17"/>
        <v>0</v>
      </c>
      <c r="T114" s="1066"/>
      <c r="V114" s="1067"/>
      <c r="X114" s="1007"/>
      <c r="Y114" s="1007"/>
      <c r="Z114" s="1007"/>
      <c r="AA114" s="1007"/>
      <c r="AB114" s="1007"/>
      <c r="AC114" s="1007"/>
      <c r="AD114" s="1008"/>
    </row>
    <row r="115" spans="1:30" x14ac:dyDescent="0.2">
      <c r="A115" s="917"/>
      <c r="B115" s="964"/>
      <c r="C115" s="937" t="s">
        <v>347</v>
      </c>
      <c r="D115" s="937"/>
      <c r="E115" s="937"/>
      <c r="F115" s="937"/>
      <c r="G115" s="946"/>
      <c r="H115" s="946">
        <f t="shared" ref="H115:R115" si="18">H113-H114</f>
        <v>0</v>
      </c>
      <c r="I115" s="946">
        <f t="shared" si="18"/>
        <v>0</v>
      </c>
      <c r="J115" s="946">
        <f t="shared" si="18"/>
        <v>0</v>
      </c>
      <c r="K115" s="946">
        <f t="shared" si="18"/>
        <v>0</v>
      </c>
      <c r="L115" s="946">
        <f t="shared" si="18"/>
        <v>0</v>
      </c>
      <c r="M115" s="946">
        <f t="shared" si="18"/>
        <v>0</v>
      </c>
      <c r="N115" s="946">
        <f t="shared" si="18"/>
        <v>0</v>
      </c>
      <c r="O115" s="946">
        <f t="shared" si="18"/>
        <v>0</v>
      </c>
      <c r="P115" s="946">
        <f t="shared" si="18"/>
        <v>0</v>
      </c>
      <c r="Q115" s="946">
        <f t="shared" si="18"/>
        <v>0</v>
      </c>
      <c r="R115" s="1002">
        <f t="shared" si="18"/>
        <v>0</v>
      </c>
      <c r="T115" s="1066"/>
      <c r="V115" s="1067"/>
      <c r="X115" s="1007"/>
      <c r="Y115" s="1007"/>
      <c r="Z115" s="1007"/>
      <c r="AA115" s="1007"/>
      <c r="AB115" s="1007"/>
      <c r="AC115" s="1007"/>
      <c r="AD115" s="1008"/>
    </row>
    <row r="116" spans="1:30" x14ac:dyDescent="0.2">
      <c r="A116" s="917"/>
      <c r="B116" s="959"/>
      <c r="C116" s="974"/>
      <c r="D116" s="974"/>
      <c r="E116" s="974"/>
      <c r="F116" s="974"/>
      <c r="G116" s="974"/>
      <c r="H116" s="974"/>
      <c r="I116" s="974"/>
      <c r="J116" s="974"/>
      <c r="K116" s="974"/>
      <c r="L116" s="974"/>
      <c r="M116" s="974"/>
      <c r="N116" s="974"/>
      <c r="O116" s="974"/>
      <c r="P116" s="974"/>
      <c r="Q116" s="974"/>
      <c r="R116" s="970"/>
      <c r="T116" s="1068"/>
      <c r="U116" s="1069"/>
      <c r="V116" s="1070"/>
      <c r="X116" s="1007"/>
      <c r="Y116" s="1007"/>
      <c r="Z116" s="1007"/>
      <c r="AA116" s="1007"/>
      <c r="AB116" s="1007"/>
      <c r="AC116" s="1007"/>
      <c r="AD116" s="1008"/>
    </row>
    <row r="117" spans="1:30" ht="13.5" thickBot="1" x14ac:dyDescent="0.25"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X117" s="1007"/>
      <c r="Y117" s="1007"/>
      <c r="Z117" s="1007"/>
      <c r="AA117" s="1007"/>
      <c r="AB117" s="1007"/>
      <c r="AC117" s="1007"/>
      <c r="AD117" s="1008"/>
    </row>
    <row r="118" spans="1:30" ht="13.5" thickBot="1" x14ac:dyDescent="0.25">
      <c r="A118" s="917"/>
      <c r="B118" s="1045" t="s">
        <v>346</v>
      </c>
      <c r="C118" s="751"/>
      <c r="D118" s="774"/>
      <c r="E118" s="774"/>
      <c r="F118" s="774"/>
      <c r="G118" s="774"/>
      <c r="H118" s="783"/>
      <c r="I118" s="783"/>
      <c r="J118" s="783"/>
      <c r="K118" s="783"/>
      <c r="L118" s="783"/>
      <c r="M118" s="783"/>
      <c r="N118" s="774"/>
      <c r="O118" s="774"/>
      <c r="P118" s="783"/>
      <c r="Q118" s="783"/>
      <c r="R118" s="921"/>
      <c r="X118" s="1007" t="s">
        <v>384</v>
      </c>
      <c r="Y118" s="1007"/>
      <c r="Z118" s="1007"/>
      <c r="AA118" s="1007"/>
      <c r="AB118" s="1007"/>
      <c r="AC118" s="1007"/>
      <c r="AD118" s="1008"/>
    </row>
    <row r="119" spans="1:30" x14ac:dyDescent="0.2">
      <c r="B119" s="980"/>
      <c r="C119" s="981" t="s">
        <v>447</v>
      </c>
      <c r="D119" s="981"/>
      <c r="E119" s="981"/>
      <c r="F119" s="981"/>
      <c r="G119" s="953" t="e">
        <f>'11 Liqui 1'!Q122</f>
        <v>#DIV/0!</v>
      </c>
      <c r="H119" s="982"/>
      <c r="I119" s="982"/>
      <c r="J119" s="982"/>
      <c r="K119" s="982"/>
      <c r="L119" s="982"/>
      <c r="M119" s="982"/>
      <c r="N119" s="982"/>
      <c r="O119" s="982"/>
      <c r="P119" s="982"/>
      <c r="Q119" s="982"/>
      <c r="R119" s="983"/>
      <c r="X119" s="1007"/>
      <c r="Y119" s="1007"/>
      <c r="Z119" s="1007"/>
      <c r="AA119" s="1007"/>
      <c r="AB119" s="1007"/>
      <c r="AC119" s="1007"/>
      <c r="AD119" s="1008"/>
    </row>
    <row r="120" spans="1:30" x14ac:dyDescent="0.2">
      <c r="B120" s="980"/>
      <c r="C120" s="937" t="s">
        <v>378</v>
      </c>
      <c r="D120" s="937"/>
      <c r="E120" s="937"/>
      <c r="F120" s="937"/>
      <c r="G120" s="947" t="e">
        <f t="shared" ref="G120:R120" si="19">G22+G30+G39</f>
        <v>#DIV/0!</v>
      </c>
      <c r="H120" s="947" t="e">
        <f t="shared" si="19"/>
        <v>#DIV/0!</v>
      </c>
      <c r="I120" s="947" t="e">
        <f t="shared" si="19"/>
        <v>#DIV/0!</v>
      </c>
      <c r="J120" s="947" t="e">
        <f t="shared" si="19"/>
        <v>#DIV/0!</v>
      </c>
      <c r="K120" s="947" t="e">
        <f t="shared" si="19"/>
        <v>#DIV/0!</v>
      </c>
      <c r="L120" s="947" t="e">
        <f t="shared" si="19"/>
        <v>#DIV/0!</v>
      </c>
      <c r="M120" s="947" t="e">
        <f t="shared" si="19"/>
        <v>#DIV/0!</v>
      </c>
      <c r="N120" s="947" t="e">
        <f t="shared" si="19"/>
        <v>#DIV/0!</v>
      </c>
      <c r="O120" s="947" t="e">
        <f t="shared" si="19"/>
        <v>#DIV/0!</v>
      </c>
      <c r="P120" s="947" t="e">
        <f t="shared" si="19"/>
        <v>#DIV/0!</v>
      </c>
      <c r="Q120" s="947" t="e">
        <f t="shared" si="19"/>
        <v>#DIV/0!</v>
      </c>
      <c r="R120" s="947" t="e">
        <f t="shared" si="19"/>
        <v>#DIV/0!</v>
      </c>
      <c r="X120" s="1007"/>
      <c r="Y120" s="1007"/>
      <c r="Z120" s="1007"/>
      <c r="AA120" s="1007"/>
      <c r="AB120" s="1007"/>
      <c r="AC120" s="1007"/>
      <c r="AD120" s="1008"/>
    </row>
    <row r="121" spans="1:30" x14ac:dyDescent="0.2">
      <c r="B121" s="980"/>
      <c r="C121" s="937" t="s">
        <v>379</v>
      </c>
      <c r="D121" s="937"/>
      <c r="E121" s="937"/>
      <c r="F121" s="937"/>
      <c r="G121" s="947">
        <f>G57+G74+G97+G110</f>
        <v>0</v>
      </c>
      <c r="H121" s="947">
        <f t="shared" ref="H121:R121" si="20">H57+H74+H97+H110+H115</f>
        <v>0</v>
      </c>
      <c r="I121" s="947">
        <f t="shared" si="20"/>
        <v>0</v>
      </c>
      <c r="J121" s="947">
        <f t="shared" si="20"/>
        <v>0</v>
      </c>
      <c r="K121" s="947">
        <f t="shared" si="20"/>
        <v>0</v>
      </c>
      <c r="L121" s="947">
        <f t="shared" si="20"/>
        <v>0</v>
      </c>
      <c r="M121" s="947">
        <f t="shared" si="20"/>
        <v>0</v>
      </c>
      <c r="N121" s="947">
        <f t="shared" si="20"/>
        <v>0</v>
      </c>
      <c r="O121" s="947">
        <f t="shared" si="20"/>
        <v>0</v>
      </c>
      <c r="P121" s="947">
        <f t="shared" si="20"/>
        <v>0</v>
      </c>
      <c r="Q121" s="947">
        <f t="shared" si="20"/>
        <v>0</v>
      </c>
      <c r="R121" s="947">
        <f t="shared" si="20"/>
        <v>0</v>
      </c>
      <c r="X121" s="1016" t="e">
        <f>R122-G119</f>
        <v>#DIV/0!</v>
      </c>
      <c r="Y121" s="1007" t="s">
        <v>458</v>
      </c>
      <c r="Z121" s="1007"/>
      <c r="AA121" s="1007"/>
      <c r="AB121" s="1007"/>
      <c r="AC121" s="1007"/>
      <c r="AD121" s="1008"/>
    </row>
    <row r="122" spans="1:30" x14ac:dyDescent="0.2">
      <c r="B122" s="976"/>
      <c r="C122" s="977" t="s">
        <v>345</v>
      </c>
      <c r="D122" s="977"/>
      <c r="E122" s="977"/>
      <c r="F122" s="977"/>
      <c r="G122" s="978" t="e">
        <f>G119+G120-G121</f>
        <v>#DIV/0!</v>
      </c>
      <c r="H122" s="979" t="e">
        <f>G122+H120-H121</f>
        <v>#DIV/0!</v>
      </c>
      <c r="I122" s="979" t="e">
        <f t="shared" ref="I122:R122" si="21">H122+I120-I121</f>
        <v>#DIV/0!</v>
      </c>
      <c r="J122" s="979" t="e">
        <f t="shared" si="21"/>
        <v>#DIV/0!</v>
      </c>
      <c r="K122" s="979" t="e">
        <f t="shared" si="21"/>
        <v>#DIV/0!</v>
      </c>
      <c r="L122" s="979" t="e">
        <f t="shared" si="21"/>
        <v>#DIV/0!</v>
      </c>
      <c r="M122" s="979" t="e">
        <f t="shared" si="21"/>
        <v>#DIV/0!</v>
      </c>
      <c r="N122" s="979" t="e">
        <f t="shared" si="21"/>
        <v>#DIV/0!</v>
      </c>
      <c r="O122" s="979" t="e">
        <f t="shared" si="21"/>
        <v>#DIV/0!</v>
      </c>
      <c r="P122" s="979" t="e">
        <f t="shared" si="21"/>
        <v>#DIV/0!</v>
      </c>
      <c r="Q122" s="979" t="e">
        <f t="shared" si="21"/>
        <v>#DIV/0!</v>
      </c>
      <c r="R122" s="979" t="e">
        <f t="shared" si="21"/>
        <v>#DIV/0!</v>
      </c>
      <c r="X122" s="1016" t="e">
        <f>'10'!G127-SUM(G108:R108)</f>
        <v>#DIV/0!</v>
      </c>
      <c r="Y122" s="1007" t="s">
        <v>431</v>
      </c>
      <c r="Z122" s="1007"/>
      <c r="AA122" s="1007"/>
      <c r="AB122" s="1007"/>
      <c r="AC122" s="1007"/>
      <c r="AD122" s="1008"/>
    </row>
    <row r="123" spans="1:30" x14ac:dyDescent="0.2">
      <c r="X123" s="1040"/>
      <c r="Y123" s="31"/>
      <c r="Z123" s="31"/>
      <c r="AA123" s="31"/>
      <c r="AB123" s="31"/>
      <c r="AC123" s="31"/>
    </row>
  </sheetData>
  <conditionalFormatting sqref="G122:R122">
    <cfRule type="cellIs" dxfId="9" priority="2" stopIfTrue="1" operator="lessThan">
      <formula>0</formula>
    </cfRule>
  </conditionalFormatting>
  <printOptions horizontalCentered="1" verticalCentered="1"/>
  <pageMargins left="0.51181102362204722" right="0.51181102362204722" top="0.51181102362204722" bottom="0.51181102362204722" header="0.31496062992125984" footer="0.31496062992125984"/>
  <pageSetup paperSize="9" scale="72" fitToHeight="3" orientation="landscape" r:id="rId1"/>
  <headerFooter>
    <oddFooter>&amp;C&amp;"Tahoma,Standard"&amp;9Seite &amp;P von &amp;N</oddFooter>
  </headerFooter>
  <rowBreaks count="2" manualBreakCount="2">
    <brk id="41" min="1" max="20" man="1"/>
    <brk id="98" min="1" max="20" man="1"/>
  </rowBreaks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greaterThan" id="{057FC9F8-93EE-4DE3-8016-C9A90142D9AC}">
            <xm:f>'10'!$F$33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X57</xm:sqref>
        </x14:conditionalFormatting>
      </x14:conditionalFormatting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Tabelle23">
    <tabColor theme="0"/>
  </sheetPr>
  <dimension ref="A1:O57"/>
  <sheetViews>
    <sheetView showGridLines="0" showZeros="0" view="pageBreakPreview" zoomScaleNormal="100" zoomScaleSheetLayoutView="100" workbookViewId="0">
      <pane ySplit="3" topLeftCell="A9" activePane="bottomLeft" state="frozen"/>
      <selection activeCell="F30" sqref="F30:G30"/>
      <selection pane="bottomLeft" activeCell="P44" sqref="P44"/>
    </sheetView>
  </sheetViews>
  <sheetFormatPr baseColWidth="10" defaultColWidth="11.42578125" defaultRowHeight="12.75" x14ac:dyDescent="0.2"/>
  <cols>
    <col min="1" max="1" width="2.7109375" style="1" customWidth="1"/>
    <col min="2" max="2" width="38" style="1" customWidth="1"/>
    <col min="3" max="3" width="0.85546875" style="1" customWidth="1"/>
    <col min="4" max="4" width="4.5703125" style="1" customWidth="1"/>
    <col min="5" max="5" width="0.85546875" style="1" customWidth="1"/>
    <col min="6" max="11" width="14.7109375" style="1" customWidth="1"/>
    <col min="12" max="14" width="2.7109375" style="1" customWidth="1"/>
    <col min="15" max="16384" width="11.42578125" style="1"/>
  </cols>
  <sheetData>
    <row r="1" spans="1:14" x14ac:dyDescent="0.2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ht="25.5" customHeight="1" x14ac:dyDescent="0.2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4" x14ac:dyDescent="0.2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x14ac:dyDescent="0.2">
      <c r="M4" s="236"/>
    </row>
    <row r="5" spans="1:14" x14ac:dyDescent="0.2">
      <c r="M5" s="236"/>
    </row>
    <row r="6" spans="1:14" x14ac:dyDescent="0.2">
      <c r="M6" s="236"/>
    </row>
    <row r="7" spans="1:14" x14ac:dyDescent="0.2">
      <c r="M7" s="236"/>
    </row>
    <row r="8" spans="1:14" x14ac:dyDescent="0.2">
      <c r="M8" s="236"/>
    </row>
    <row r="10" spans="1:14" ht="15" x14ac:dyDescent="0.2">
      <c r="B10" s="235" t="s">
        <v>269</v>
      </c>
      <c r="M10" s="557"/>
    </row>
    <row r="11" spans="1:14" ht="13.5" thickBot="1" x14ac:dyDescent="0.25">
      <c r="G11" s="1382" t="str">
        <f>IF('1'!$D$13&lt;&gt;"",'1'!$D$13,"")</f>
        <v/>
      </c>
      <c r="H11" s="1382"/>
      <c r="I11" s="1382"/>
      <c r="J11" s="1382"/>
      <c r="K11" s="1382"/>
    </row>
    <row r="12" spans="1:14" x14ac:dyDescent="0.2">
      <c r="B12" s="1119" t="str">
        <f>'1'!B10</f>
        <v>Angaben zum Antragsteller</v>
      </c>
      <c r="C12" s="1117"/>
      <c r="D12" s="1117"/>
      <c r="E12" s="1117"/>
      <c r="F12" s="1117"/>
      <c r="G12" s="1117"/>
      <c r="H12" s="1117"/>
      <c r="I12" s="1117"/>
      <c r="J12" s="1117"/>
      <c r="K12" s="1117"/>
      <c r="L12" s="1117"/>
      <c r="M12" s="1118"/>
    </row>
    <row r="13" spans="1:14" hidden="1" x14ac:dyDescent="0.2">
      <c r="B13" s="540"/>
      <c r="C13" s="539"/>
      <c r="D13" s="281"/>
      <c r="E13" s="539"/>
      <c r="F13" s="539"/>
      <c r="G13" s="539"/>
      <c r="H13" s="539"/>
      <c r="I13" s="539"/>
      <c r="J13" s="539"/>
      <c r="K13" s="539"/>
      <c r="L13" s="539"/>
      <c r="M13" s="538"/>
    </row>
    <row r="14" spans="1:14" hidden="1" x14ac:dyDescent="0.2">
      <c r="B14" s="282"/>
      <c r="C14" s="281"/>
      <c r="D14" s="281"/>
      <c r="E14" s="281"/>
      <c r="F14" s="281"/>
      <c r="G14" s="281"/>
      <c r="H14" s="281"/>
      <c r="I14" s="281"/>
      <c r="J14" s="281"/>
      <c r="K14" s="281"/>
      <c r="L14" s="281"/>
      <c r="M14" s="537"/>
    </row>
    <row r="15" spans="1:14" x14ac:dyDescent="0.2">
      <c r="B15" s="270"/>
      <c r="C15" s="269"/>
      <c r="D15" s="536"/>
      <c r="E15" s="269"/>
      <c r="F15" s="269"/>
      <c r="G15" s="269"/>
      <c r="H15" s="269"/>
      <c r="I15" s="269"/>
      <c r="J15" s="269"/>
      <c r="K15" s="269"/>
      <c r="L15" s="269"/>
      <c r="M15" s="535"/>
    </row>
    <row r="16" spans="1:14" x14ac:dyDescent="0.2">
      <c r="B16" s="529" t="str">
        <f>'1'!B17</f>
        <v>Kurzbezeichnung des Vorhabens</v>
      </c>
      <c r="C16" s="269"/>
      <c r="D16" s="1437" t="str">
        <f>IF('1'!D17:R17&lt;&gt;"",'1'!D17:R17,"")</f>
        <v/>
      </c>
      <c r="E16" s="1438"/>
      <c r="F16" s="1438"/>
      <c r="G16" s="1438"/>
      <c r="H16" s="1438"/>
      <c r="I16" s="1438"/>
      <c r="J16" s="1438"/>
      <c r="K16" s="1438"/>
      <c r="L16" s="1438"/>
      <c r="M16" s="1439"/>
    </row>
    <row r="17" spans="2:13" ht="3" customHeight="1" x14ac:dyDescent="0.2">
      <c r="B17" s="533"/>
      <c r="C17" s="269"/>
      <c r="D17" s="534"/>
      <c r="E17" s="531"/>
      <c r="F17" s="531"/>
      <c r="G17" s="531"/>
      <c r="H17" s="531"/>
      <c r="I17" s="531"/>
      <c r="J17" s="531"/>
      <c r="K17" s="531"/>
      <c r="L17" s="531"/>
      <c r="M17" s="530"/>
    </row>
    <row r="18" spans="2:13" ht="3" customHeight="1" x14ac:dyDescent="0.2">
      <c r="B18" s="533"/>
      <c r="C18" s="269"/>
      <c r="D18" s="531"/>
      <c r="E18" s="531"/>
      <c r="F18" s="531"/>
      <c r="G18" s="531"/>
      <c r="H18" s="531"/>
      <c r="I18" s="531"/>
      <c r="J18" s="531"/>
      <c r="K18" s="531"/>
      <c r="L18" s="531"/>
      <c r="M18" s="530"/>
    </row>
    <row r="19" spans="2:13" x14ac:dyDescent="0.2">
      <c r="B19" s="529" t="str">
        <f>'1'!B22</f>
        <v>Name des Trägers</v>
      </c>
      <c r="C19" s="269"/>
      <c r="D19" s="1437">
        <f>'1'!D22</f>
        <v>0</v>
      </c>
      <c r="E19" s="1438"/>
      <c r="F19" s="1438"/>
      <c r="G19" s="1438"/>
      <c r="H19" s="1438"/>
      <c r="I19" s="1438"/>
      <c r="J19" s="1438"/>
      <c r="K19" s="1438"/>
      <c r="L19" s="1438"/>
      <c r="M19" s="1439"/>
    </row>
    <row r="20" spans="2:13" x14ac:dyDescent="0.2">
      <c r="B20" s="532"/>
      <c r="C20" s="269"/>
      <c r="D20" s="531"/>
      <c r="E20" s="531"/>
      <c r="F20" s="531"/>
      <c r="G20" s="531"/>
      <c r="H20" s="531"/>
      <c r="I20" s="531"/>
      <c r="J20" s="531"/>
      <c r="K20" s="531"/>
      <c r="L20" s="531"/>
      <c r="M20" s="530"/>
    </row>
    <row r="21" spans="2:13" x14ac:dyDescent="0.2">
      <c r="B21" s="529" t="s">
        <v>16</v>
      </c>
      <c r="C21" s="269"/>
      <c r="D21" s="1437" t="str">
        <f>IF('1'!D32:R32&lt;&gt;"",'1'!D32:R32,"")</f>
        <v/>
      </c>
      <c r="E21" s="1438"/>
      <c r="F21" s="1438"/>
      <c r="G21" s="1438"/>
      <c r="H21" s="1438"/>
      <c r="I21" s="1438"/>
      <c r="J21" s="1438"/>
      <c r="K21" s="1438"/>
      <c r="L21" s="1438"/>
      <c r="M21" s="1439"/>
    </row>
    <row r="22" spans="2:13" x14ac:dyDescent="0.2">
      <c r="B22" s="529" t="s">
        <v>17</v>
      </c>
      <c r="C22" s="269"/>
      <c r="D22" s="1437" t="str">
        <f>IF('1'!D33:R33&lt;&gt;"",'1'!D33:R33,"")</f>
        <v/>
      </c>
      <c r="E22" s="1438"/>
      <c r="F22" s="1438"/>
      <c r="G22" s="1438"/>
      <c r="H22" s="1438"/>
      <c r="I22" s="1438"/>
      <c r="J22" s="1438"/>
      <c r="K22" s="1438"/>
      <c r="L22" s="1438"/>
      <c r="M22" s="1439"/>
    </row>
    <row r="23" spans="2:13" x14ac:dyDescent="0.2">
      <c r="B23" s="529" t="s">
        <v>18</v>
      </c>
      <c r="C23" s="269"/>
      <c r="D23" s="1437" t="str">
        <f>IF('1'!D34:R34&lt;&gt;"",'1'!D34:R34,"")</f>
        <v/>
      </c>
      <c r="E23" s="1438"/>
      <c r="F23" s="1438"/>
      <c r="G23" s="1438"/>
      <c r="H23" s="1438"/>
      <c r="I23" s="1438"/>
      <c r="J23" s="1438"/>
      <c r="K23" s="1438"/>
      <c r="L23" s="1438"/>
      <c r="M23" s="1439"/>
    </row>
    <row r="24" spans="2:13" x14ac:dyDescent="0.2">
      <c r="B24" s="529" t="s">
        <v>19</v>
      </c>
      <c r="C24" s="269"/>
      <c r="D24" s="1437" t="str">
        <f>IF('1'!D35:R35&lt;&gt;"",'1'!D35:R35,"")</f>
        <v/>
      </c>
      <c r="E24" s="1438"/>
      <c r="F24" s="1438"/>
      <c r="G24" s="1438"/>
      <c r="H24" s="1438"/>
      <c r="I24" s="1438"/>
      <c r="J24" s="1438"/>
      <c r="K24" s="1438"/>
      <c r="L24" s="1438"/>
      <c r="M24" s="1439"/>
    </row>
    <row r="25" spans="2:13" ht="13.5" thickBot="1" x14ac:dyDescent="0.25">
      <c r="B25" s="528"/>
      <c r="C25" s="527"/>
      <c r="D25" s="527"/>
      <c r="E25" s="527"/>
      <c r="F25" s="527"/>
      <c r="G25" s="527"/>
      <c r="H25" s="527"/>
      <c r="I25" s="527"/>
      <c r="J25" s="527"/>
      <c r="K25" s="527"/>
      <c r="L25" s="527"/>
      <c r="M25" s="526"/>
    </row>
    <row r="27" spans="2:13" ht="15.75" thickBot="1" x14ac:dyDescent="0.3">
      <c r="B27" s="1446" t="s">
        <v>268</v>
      </c>
      <c r="C27" s="1447"/>
      <c r="D27" s="1447"/>
      <c r="E27" s="1447"/>
      <c r="F27" s="1281" t="str">
        <f>+'10'!F108</f>
        <v>1. G-Jahr</v>
      </c>
      <c r="G27" s="1281" t="str">
        <f>+'10'!G108</f>
        <v>2. G-Jahr</v>
      </c>
      <c r="H27" s="1281" t="str">
        <f>+'10'!H108</f>
        <v>3. G-Jahr</v>
      </c>
      <c r="I27" s="1281" t="str">
        <f>+'10'!I108</f>
        <v>4. G-Jahr</v>
      </c>
      <c r="J27" s="1281" t="str">
        <f>+'10'!J108</f>
        <v>5. G-Jahr</v>
      </c>
      <c r="K27" s="1120" t="str">
        <f>+'10'!K108</f>
        <v>6. G-Jahr</v>
      </c>
      <c r="L27" s="559"/>
    </row>
    <row r="28" spans="2:13" x14ac:dyDescent="0.2">
      <c r="B28" s="525" t="s">
        <v>478</v>
      </c>
      <c r="C28" s="524"/>
      <c r="D28" s="524"/>
      <c r="E28" s="523"/>
      <c r="F28" s="522">
        <f>'10'!F110</f>
        <v>0</v>
      </c>
      <c r="G28" s="522">
        <f>'10'!G110</f>
        <v>0</v>
      </c>
      <c r="H28" s="522">
        <f>'10'!H110</f>
        <v>0</v>
      </c>
      <c r="I28" s="522">
        <f>'10'!I110</f>
        <v>0</v>
      </c>
      <c r="J28" s="522">
        <f>'10'!J110</f>
        <v>0</v>
      </c>
      <c r="K28" s="522">
        <f>'10'!K110</f>
        <v>0</v>
      </c>
      <c r="L28" s="559"/>
    </row>
    <row r="29" spans="2:13" x14ac:dyDescent="0.2">
      <c r="B29" s="1115" t="s">
        <v>513</v>
      </c>
      <c r="C29" s="524"/>
      <c r="D29" s="524"/>
      <c r="E29" s="523"/>
      <c r="F29" s="522">
        <f>'10'!F111</f>
        <v>0</v>
      </c>
      <c r="G29" s="522">
        <f>'10'!G111</f>
        <v>0</v>
      </c>
      <c r="H29" s="522">
        <f>'10'!H111</f>
        <v>0</v>
      </c>
      <c r="I29" s="522">
        <f>'10'!I111</f>
        <v>0</v>
      </c>
      <c r="J29" s="522">
        <f>'10'!J111</f>
        <v>0</v>
      </c>
      <c r="K29" s="522">
        <f>'10'!K111</f>
        <v>0</v>
      </c>
    </row>
    <row r="30" spans="2:13" x14ac:dyDescent="0.2">
      <c r="B30" s="521" t="s">
        <v>230</v>
      </c>
      <c r="C30" s="514"/>
      <c r="D30" s="514"/>
      <c r="E30" s="513"/>
      <c r="F30" s="522" t="e">
        <f>'10'!F112</f>
        <v>#DIV/0!</v>
      </c>
      <c r="G30" s="520" t="e">
        <f>'10'!G112</f>
        <v>#DIV/0!</v>
      </c>
      <c r="H30" s="520" t="e">
        <f>'10'!H112</f>
        <v>#DIV/0!</v>
      </c>
      <c r="I30" s="520" t="e">
        <f>'10'!I112</f>
        <v>#DIV/0!</v>
      </c>
      <c r="J30" s="520" t="e">
        <f>'10'!J112</f>
        <v>#DIV/0!</v>
      </c>
      <c r="K30" s="520" t="e">
        <f>'10'!K112</f>
        <v>#DIV/0!</v>
      </c>
    </row>
    <row r="31" spans="2:13" x14ac:dyDescent="0.2">
      <c r="B31" s="521" t="s">
        <v>524</v>
      </c>
      <c r="C31" s="514"/>
      <c r="D31" s="514"/>
      <c r="E31" s="513"/>
      <c r="F31" s="520">
        <f>'10'!F114</f>
        <v>0</v>
      </c>
      <c r="G31" s="520">
        <f>'10'!G114</f>
        <v>0</v>
      </c>
      <c r="H31" s="520">
        <f>'10'!H114</f>
        <v>0</v>
      </c>
      <c r="I31" s="520">
        <f>'10'!I114</f>
        <v>0</v>
      </c>
      <c r="J31" s="520">
        <f>'10'!J114</f>
        <v>0</v>
      </c>
      <c r="K31" s="520">
        <f>'10'!K114</f>
        <v>0</v>
      </c>
    </row>
    <row r="32" spans="2:13" x14ac:dyDescent="0.2">
      <c r="B32" s="521" t="s">
        <v>525</v>
      </c>
      <c r="C32" s="514"/>
      <c r="D32" s="514"/>
      <c r="E32" s="513"/>
      <c r="F32" s="520">
        <f>'9'!G85</f>
        <v>0</v>
      </c>
      <c r="G32" s="520">
        <f>'9'!H85</f>
        <v>0</v>
      </c>
      <c r="H32" s="520">
        <f>'9'!I85</f>
        <v>0</v>
      </c>
      <c r="I32" s="520">
        <f>'9'!J85</f>
        <v>0</v>
      </c>
      <c r="J32" s="520">
        <f>'9'!K85</f>
        <v>0</v>
      </c>
      <c r="K32" s="520">
        <f>'9'!L85</f>
        <v>0</v>
      </c>
    </row>
    <row r="33" spans="2:15" x14ac:dyDescent="0.2">
      <c r="B33" s="521" t="s">
        <v>267</v>
      </c>
      <c r="C33" s="514"/>
      <c r="D33" s="514"/>
      <c r="E33" s="513"/>
      <c r="F33" s="520">
        <f>'9'!G76</f>
        <v>0</v>
      </c>
      <c r="G33" s="520">
        <f>'9'!H76</f>
        <v>0</v>
      </c>
      <c r="H33" s="520">
        <f>'9'!I76</f>
        <v>0</v>
      </c>
      <c r="I33" s="520">
        <f>'9'!J76</f>
        <v>0</v>
      </c>
      <c r="J33" s="520">
        <f>'9'!K76</f>
        <v>0</v>
      </c>
      <c r="K33" s="520">
        <f>'9'!L76</f>
        <v>0</v>
      </c>
    </row>
    <row r="34" spans="2:15" x14ac:dyDescent="0.2">
      <c r="B34" s="519" t="s">
        <v>167</v>
      </c>
      <c r="C34" s="518"/>
      <c r="D34" s="518"/>
      <c r="E34" s="517"/>
      <c r="F34" s="516" t="e">
        <f t="shared" ref="F34:K34" si="0">SUM(F28:F33)</f>
        <v>#DIV/0!</v>
      </c>
      <c r="G34" s="516" t="e">
        <f t="shared" si="0"/>
        <v>#DIV/0!</v>
      </c>
      <c r="H34" s="516" t="e">
        <f t="shared" si="0"/>
        <v>#DIV/0!</v>
      </c>
      <c r="I34" s="516" t="e">
        <f t="shared" si="0"/>
        <v>#DIV/0!</v>
      </c>
      <c r="J34" s="516" t="e">
        <f t="shared" si="0"/>
        <v>#DIV/0!</v>
      </c>
      <c r="K34" s="516" t="e">
        <f t="shared" si="0"/>
        <v>#DIV/0!</v>
      </c>
    </row>
    <row r="35" spans="2:15" ht="25.5" x14ac:dyDescent="0.2">
      <c r="B35" s="515" t="s">
        <v>266</v>
      </c>
      <c r="C35" s="514"/>
      <c r="D35" s="514"/>
      <c r="E35" s="513"/>
      <c r="F35" s="512">
        <f>+'10'!F109</f>
        <v>0</v>
      </c>
      <c r="G35" s="512">
        <f>+'10'!G109</f>
        <v>0</v>
      </c>
      <c r="H35" s="512">
        <f>+'10'!H109</f>
        <v>0</v>
      </c>
      <c r="I35" s="512">
        <f>+'10'!I109</f>
        <v>0</v>
      </c>
      <c r="J35" s="512">
        <f>+'10'!J109</f>
        <v>0</v>
      </c>
      <c r="K35" s="512">
        <f>+'10'!K109</f>
        <v>0</v>
      </c>
    </row>
    <row r="36" spans="2:15" ht="5.25" customHeight="1" thickBot="1" x14ac:dyDescent="0.25"/>
    <row r="37" spans="2:15" ht="13.5" thickBot="1" x14ac:dyDescent="0.25">
      <c r="B37" s="1119" t="s">
        <v>265</v>
      </c>
      <c r="C37" s="1117"/>
      <c r="D37" s="1117"/>
      <c r="E37" s="1117"/>
      <c r="F37" s="1117"/>
      <c r="G37" s="1117"/>
      <c r="H37" s="1117"/>
      <c r="I37" s="1117"/>
      <c r="J37" s="1117"/>
      <c r="K37" s="1117"/>
      <c r="L37" s="1117"/>
      <c r="M37" s="1118"/>
    </row>
    <row r="38" spans="2:15" ht="13.5" thickBot="1" x14ac:dyDescent="0.25">
      <c r="B38" s="511"/>
      <c r="C38" s="509"/>
      <c r="D38" s="510"/>
      <c r="E38" s="509"/>
      <c r="F38" s="509"/>
      <c r="G38" s="509"/>
      <c r="H38" s="509"/>
      <c r="I38" s="509"/>
      <c r="J38" s="509"/>
      <c r="K38" s="509"/>
      <c r="L38" s="509"/>
      <c r="M38" s="508"/>
    </row>
    <row r="39" spans="2:15" ht="13.5" thickBot="1" x14ac:dyDescent="0.25">
      <c r="B39" s="504" t="s">
        <v>264</v>
      </c>
      <c r="C39" s="30"/>
      <c r="D39" s="507"/>
      <c r="E39" s="506"/>
      <c r="F39" s="501" t="s">
        <v>263</v>
      </c>
      <c r="G39" s="506"/>
      <c r="H39" s="506"/>
      <c r="I39" s="506"/>
      <c r="J39" s="506"/>
      <c r="K39" s="506"/>
      <c r="L39" s="506"/>
      <c r="M39" s="505"/>
    </row>
    <row r="40" spans="2:15" s="33" customFormat="1" ht="13.5" thickBot="1" x14ac:dyDescent="0.25">
      <c r="B40" s="504"/>
      <c r="C40" s="503"/>
      <c r="D40" s="502"/>
      <c r="E40" s="500"/>
      <c r="F40" s="501" t="s">
        <v>475</v>
      </c>
      <c r="G40" s="501"/>
      <c r="H40" s="501"/>
      <c r="I40" s="501"/>
      <c r="J40" s="501"/>
      <c r="K40" s="501"/>
      <c r="L40" s="500"/>
      <c r="M40" s="499"/>
      <c r="O40" s="31"/>
    </row>
    <row r="41" spans="2:15" s="33" customFormat="1" ht="13.5" thickBot="1" x14ac:dyDescent="0.25">
      <c r="B41" s="498"/>
      <c r="C41" s="497"/>
      <c r="D41" s="497"/>
      <c r="E41" s="497"/>
      <c r="F41" s="497"/>
      <c r="G41" s="497"/>
      <c r="H41" s="497"/>
      <c r="I41" s="497"/>
      <c r="J41" s="497"/>
      <c r="K41" s="497"/>
      <c r="L41" s="496"/>
      <c r="M41" s="495"/>
      <c r="O41" s="31"/>
    </row>
    <row r="42" spans="2:15" s="33" customFormat="1" ht="7.5" customHeight="1" thickBot="1" x14ac:dyDescent="0.25">
      <c r="B42" s="494"/>
      <c r="C42" s="31"/>
      <c r="D42" s="31"/>
      <c r="E42" s="31"/>
      <c r="F42" s="31"/>
      <c r="G42" s="31"/>
      <c r="H42" s="31"/>
      <c r="I42" s="31"/>
      <c r="J42" s="31"/>
      <c r="K42" s="31"/>
      <c r="O42" s="31"/>
    </row>
    <row r="43" spans="2:15" s="33" customFormat="1" x14ac:dyDescent="0.2">
      <c r="B43" s="1116" t="s">
        <v>39</v>
      </c>
      <c r="C43" s="1117"/>
      <c r="D43" s="1117"/>
      <c r="E43" s="1117"/>
      <c r="F43" s="1117"/>
      <c r="G43" s="1117"/>
      <c r="H43" s="1117"/>
      <c r="I43" s="1117"/>
      <c r="J43" s="1117"/>
      <c r="K43" s="1117"/>
      <c r="L43" s="1117"/>
      <c r="M43" s="1118"/>
      <c r="O43" s="31"/>
    </row>
    <row r="44" spans="2:15" s="33" customFormat="1" ht="57.75" customHeight="1" thickBot="1" x14ac:dyDescent="0.25">
      <c r="B44" s="1440" t="s">
        <v>38</v>
      </c>
      <c r="C44" s="1441"/>
      <c r="D44" s="1441"/>
      <c r="E44" s="1441"/>
      <c r="F44" s="1441"/>
      <c r="G44" s="1441"/>
      <c r="H44" s="1441"/>
      <c r="I44" s="1441"/>
      <c r="J44" s="1441"/>
      <c r="K44" s="1441"/>
      <c r="L44" s="1441"/>
      <c r="M44" s="1442"/>
      <c r="O44" s="31"/>
    </row>
    <row r="45" spans="2:15" s="33" customFormat="1" ht="7.5" customHeight="1" x14ac:dyDescent="0.2">
      <c r="B45" s="493"/>
      <c r="C45" s="492"/>
      <c r="D45" s="492"/>
      <c r="E45" s="492"/>
      <c r="F45" s="492"/>
      <c r="G45" s="492"/>
      <c r="H45" s="492"/>
      <c r="I45" s="492"/>
      <c r="J45" s="492"/>
      <c r="K45" s="492"/>
      <c r="L45" s="492"/>
      <c r="M45" s="492"/>
      <c r="O45" s="31"/>
    </row>
    <row r="46" spans="2:15" s="33" customFormat="1" ht="14.25" hidden="1" customHeight="1" x14ac:dyDescent="0.2">
      <c r="B46" s="493"/>
      <c r="C46" s="492"/>
      <c r="D46" s="492"/>
      <c r="E46" s="492"/>
      <c r="F46" s="492"/>
      <c r="G46" s="492"/>
      <c r="H46" s="492"/>
      <c r="I46" s="492"/>
      <c r="J46" s="492"/>
      <c r="K46" s="492"/>
      <c r="L46" s="492"/>
      <c r="M46" s="492"/>
      <c r="O46" s="31"/>
    </row>
    <row r="47" spans="2:15" x14ac:dyDescent="0.2">
      <c r="B47" s="491" t="s">
        <v>262</v>
      </c>
    </row>
    <row r="48" spans="2:15" x14ac:dyDescent="0.2">
      <c r="B48" s="491" t="s">
        <v>261</v>
      </c>
    </row>
    <row r="49" spans="4:13" hidden="1" x14ac:dyDescent="0.2"/>
    <row r="50" spans="4:13" hidden="1" x14ac:dyDescent="0.2"/>
    <row r="52" spans="4:13" hidden="1" x14ac:dyDescent="0.2"/>
    <row r="53" spans="4:13" x14ac:dyDescent="0.2">
      <c r="J53" s="1443" t="s">
        <v>260</v>
      </c>
      <c r="K53" s="1443"/>
      <c r="L53" s="1443"/>
      <c r="M53" s="1443"/>
    </row>
    <row r="56" spans="4:13" ht="13.5" thickBot="1" x14ac:dyDescent="0.25">
      <c r="D56" s="490"/>
      <c r="E56" s="490"/>
      <c r="F56" s="490"/>
      <c r="G56" s="1445"/>
      <c r="H56" s="1445"/>
      <c r="J56" s="490"/>
      <c r="K56" s="490"/>
      <c r="L56" s="490"/>
      <c r="M56" s="490"/>
    </row>
    <row r="57" spans="4:13" x14ac:dyDescent="0.2">
      <c r="D57" s="142" t="s">
        <v>259</v>
      </c>
      <c r="E57" s="142"/>
      <c r="F57" s="142"/>
      <c r="G57" s="142"/>
      <c r="J57" s="1444" t="s">
        <v>258</v>
      </c>
      <c r="K57" s="1444"/>
      <c r="L57" s="1444"/>
      <c r="M57" s="1444"/>
    </row>
  </sheetData>
  <mergeCells count="12">
    <mergeCell ref="D24:M24"/>
    <mergeCell ref="B44:M44"/>
    <mergeCell ref="J53:M53"/>
    <mergeCell ref="G11:K11"/>
    <mergeCell ref="J57:M57"/>
    <mergeCell ref="D16:M16"/>
    <mergeCell ref="D19:M19"/>
    <mergeCell ref="D21:M21"/>
    <mergeCell ref="D22:M22"/>
    <mergeCell ref="G56:H56"/>
    <mergeCell ref="D23:M23"/>
    <mergeCell ref="B27:E27"/>
  </mergeCells>
  <printOptions horizontalCentered="1" verticalCentered="1"/>
  <pageMargins left="0.23622047244094491" right="0.23622047244094491" top="0.35433070866141736" bottom="0.35433070866141736" header="0.11811023622047245" footer="0.11811023622047245"/>
  <pageSetup paperSize="9" scale="85" orientation="landscape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9457" r:id="rId4" name="CommandButton1">
          <controlPr defaultSize="0" autoLine="0" r:id="rId5">
            <anchor moveWithCells="1">
              <from>
                <xdr:col>0</xdr:col>
                <xdr:colOff>123825</xdr:colOff>
                <xdr:row>0</xdr:row>
                <xdr:rowOff>104775</xdr:rowOff>
              </from>
              <to>
                <xdr:col>1</xdr:col>
                <xdr:colOff>1085850</xdr:colOff>
                <xdr:row>1</xdr:row>
                <xdr:rowOff>161925</xdr:rowOff>
              </to>
            </anchor>
          </controlPr>
        </control>
      </mc:Choice>
      <mc:Fallback>
        <control shapeId="19457" r:id="rId4" name="CommandButton1"/>
      </mc:Fallback>
    </mc:AlternateContent>
  </control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Tabelle10">
    <pageSetUpPr fitToPage="1"/>
  </sheetPr>
  <dimension ref="A1:CD697"/>
  <sheetViews>
    <sheetView topLeftCell="A602" zoomScaleNormal="100" workbookViewId="0">
      <selection activeCell="J639" sqref="J639"/>
    </sheetView>
  </sheetViews>
  <sheetFormatPr baseColWidth="10" defaultColWidth="11.42578125" defaultRowHeight="12.75" x14ac:dyDescent="0.2"/>
  <cols>
    <col min="1" max="1" width="45.140625" style="1" customWidth="1"/>
    <col min="2" max="2" width="10.140625" style="1" bestFit="1" customWidth="1"/>
    <col min="3" max="3" width="11" style="1" customWidth="1"/>
    <col min="4" max="4" width="14" style="1" bestFit="1" customWidth="1"/>
    <col min="5" max="5" width="11.7109375" style="1" customWidth="1"/>
    <col min="6" max="7" width="10.140625" style="1" bestFit="1" customWidth="1"/>
    <col min="8" max="8" width="4.140625" style="1" bestFit="1" customWidth="1"/>
    <col min="9" max="9" width="10.5703125" style="1" customWidth="1"/>
    <col min="10" max="10" width="12.42578125" style="1" customWidth="1"/>
    <col min="11" max="12" width="10.140625" style="1" bestFit="1" customWidth="1"/>
    <col min="13" max="13" width="8.7109375" style="1" customWidth="1"/>
    <col min="14" max="14" width="9.28515625" style="1" customWidth="1"/>
    <col min="15" max="15" width="7.5703125" style="1" customWidth="1"/>
    <col min="16" max="16" width="9.7109375" style="1" customWidth="1"/>
    <col min="17" max="17" width="9" style="1" customWidth="1"/>
    <col min="18" max="67" width="8.5703125" style="1" customWidth="1"/>
    <col min="68" max="70" width="11.28515625" style="1" bestFit="1" customWidth="1"/>
    <col min="71" max="82" width="11.5703125" style="1" bestFit="1" customWidth="1"/>
    <col min="83" max="16384" width="11.42578125" style="1"/>
  </cols>
  <sheetData>
    <row r="1" spans="1:82" x14ac:dyDescent="0.2">
      <c r="A1" s="1" t="s">
        <v>300</v>
      </c>
    </row>
    <row r="2" spans="1:82" x14ac:dyDescent="0.2">
      <c r="A2" s="1" t="s">
        <v>299</v>
      </c>
      <c r="D2" s="541">
        <f>'1'!D19</f>
        <v>0</v>
      </c>
      <c r="E2" s="541"/>
      <c r="F2" s="541"/>
      <c r="G2" s="541"/>
      <c r="H2" s="541"/>
      <c r="I2" s="541"/>
      <c r="J2" s="541"/>
    </row>
    <row r="3" spans="1:82" x14ac:dyDescent="0.2">
      <c r="A3" s="1" t="s">
        <v>298</v>
      </c>
      <c r="K3" s="1" t="str">
        <f>IF(MOD(YEAR(K5),2)&lt;&gt;0,"11","12")</f>
        <v>12</v>
      </c>
      <c r="L3" s="1" t="str">
        <f t="shared" ref="L3:AP3" si="0">IF(MOD(YEAR(L5),2)&lt;&gt;0,"11","12")</f>
        <v>12</v>
      </c>
      <c r="M3" s="1" t="str">
        <f t="shared" si="0"/>
        <v>12</v>
      </c>
      <c r="N3" s="1" t="str">
        <f t="shared" si="0"/>
        <v>12</v>
      </c>
      <c r="O3" s="1" t="str">
        <f t="shared" si="0"/>
        <v>12</v>
      </c>
      <c r="P3" s="1" t="str">
        <f t="shared" si="0"/>
        <v>12</v>
      </c>
      <c r="Q3" s="1" t="str">
        <f t="shared" si="0"/>
        <v>12</v>
      </c>
      <c r="R3" s="1" t="str">
        <f t="shared" si="0"/>
        <v>12</v>
      </c>
      <c r="S3" s="1" t="str">
        <f t="shared" si="0"/>
        <v>12</v>
      </c>
      <c r="T3" s="1" t="str">
        <f t="shared" si="0"/>
        <v>12</v>
      </c>
      <c r="U3" s="1" t="str">
        <f t="shared" si="0"/>
        <v>12</v>
      </c>
      <c r="V3" s="1" t="str">
        <f t="shared" si="0"/>
        <v>12</v>
      </c>
      <c r="W3" s="1" t="str">
        <f t="shared" si="0"/>
        <v>12</v>
      </c>
      <c r="X3" s="1" t="str">
        <f t="shared" si="0"/>
        <v>11</v>
      </c>
      <c r="Y3" s="1" t="str">
        <f t="shared" si="0"/>
        <v>11</v>
      </c>
      <c r="Z3" s="1" t="str">
        <f t="shared" si="0"/>
        <v>11</v>
      </c>
      <c r="AA3" s="1" t="str">
        <f t="shared" si="0"/>
        <v>11</v>
      </c>
      <c r="AB3" s="1" t="str">
        <f t="shared" si="0"/>
        <v>11</v>
      </c>
      <c r="AC3" s="1" t="str">
        <f t="shared" si="0"/>
        <v>11</v>
      </c>
      <c r="AD3" s="1" t="str">
        <f t="shared" si="0"/>
        <v>11</v>
      </c>
      <c r="AE3" s="1" t="str">
        <f t="shared" si="0"/>
        <v>11</v>
      </c>
      <c r="AF3" s="1" t="str">
        <f t="shared" si="0"/>
        <v>11</v>
      </c>
      <c r="AG3" s="1" t="str">
        <f t="shared" si="0"/>
        <v>11</v>
      </c>
      <c r="AH3" s="1" t="str">
        <f t="shared" si="0"/>
        <v>11</v>
      </c>
      <c r="AI3" s="1" t="str">
        <f t="shared" si="0"/>
        <v>11</v>
      </c>
      <c r="AJ3" s="1" t="str">
        <f t="shared" si="0"/>
        <v>12</v>
      </c>
      <c r="AK3" s="1" t="str">
        <f t="shared" si="0"/>
        <v>12</v>
      </c>
      <c r="AL3" s="1" t="str">
        <f t="shared" si="0"/>
        <v>12</v>
      </c>
      <c r="AM3" s="1" t="str">
        <f t="shared" si="0"/>
        <v>12</v>
      </c>
      <c r="AN3" s="1" t="str">
        <f t="shared" si="0"/>
        <v>12</v>
      </c>
      <c r="AO3" s="1" t="str">
        <f t="shared" si="0"/>
        <v>12</v>
      </c>
      <c r="AP3" s="1" t="str">
        <f t="shared" si="0"/>
        <v>12</v>
      </c>
      <c r="AQ3" s="1" t="str">
        <f t="shared" ref="AQ3:CD3" si="1">IF(MOD(YEAR(AQ5),2)&lt;&gt;0,"11","12")</f>
        <v>12</v>
      </c>
      <c r="AR3" s="1" t="str">
        <f t="shared" si="1"/>
        <v>12</v>
      </c>
      <c r="AS3" s="1" t="str">
        <f t="shared" si="1"/>
        <v>12</v>
      </c>
      <c r="AT3" s="1" t="str">
        <f t="shared" si="1"/>
        <v>12</v>
      </c>
      <c r="AU3" s="1" t="str">
        <f t="shared" si="1"/>
        <v>12</v>
      </c>
      <c r="AV3" s="1" t="str">
        <f t="shared" si="1"/>
        <v>11</v>
      </c>
      <c r="AW3" s="1" t="str">
        <f t="shared" si="1"/>
        <v>11</v>
      </c>
      <c r="AX3" s="1" t="str">
        <f t="shared" si="1"/>
        <v>11</v>
      </c>
      <c r="AY3" s="1" t="str">
        <f t="shared" si="1"/>
        <v>11</v>
      </c>
      <c r="AZ3" s="1" t="str">
        <f t="shared" si="1"/>
        <v>11</v>
      </c>
      <c r="BA3" s="1" t="str">
        <f t="shared" si="1"/>
        <v>11</v>
      </c>
      <c r="BB3" s="1" t="str">
        <f t="shared" si="1"/>
        <v>11</v>
      </c>
      <c r="BC3" s="1" t="str">
        <f t="shared" si="1"/>
        <v>11</v>
      </c>
      <c r="BD3" s="1" t="str">
        <f t="shared" si="1"/>
        <v>11</v>
      </c>
      <c r="BE3" s="1" t="str">
        <f t="shared" si="1"/>
        <v>11</v>
      </c>
      <c r="BF3" s="1" t="str">
        <f t="shared" si="1"/>
        <v>11</v>
      </c>
      <c r="BG3" s="1" t="str">
        <f t="shared" si="1"/>
        <v>11</v>
      </c>
      <c r="BH3" s="1" t="str">
        <f t="shared" si="1"/>
        <v>12</v>
      </c>
      <c r="BI3" s="1" t="str">
        <f t="shared" si="1"/>
        <v>12</v>
      </c>
      <c r="BJ3" s="1" t="str">
        <f t="shared" si="1"/>
        <v>12</v>
      </c>
      <c r="BK3" s="1" t="str">
        <f t="shared" si="1"/>
        <v>12</v>
      </c>
      <c r="BL3" s="1" t="str">
        <f t="shared" si="1"/>
        <v>12</v>
      </c>
      <c r="BM3" s="1" t="str">
        <f t="shared" si="1"/>
        <v>12</v>
      </c>
      <c r="BN3" s="1" t="str">
        <f t="shared" si="1"/>
        <v>12</v>
      </c>
      <c r="BO3" s="1" t="str">
        <f t="shared" si="1"/>
        <v>12</v>
      </c>
      <c r="BP3" s="1" t="str">
        <f t="shared" si="1"/>
        <v>12</v>
      </c>
      <c r="BQ3" s="1" t="str">
        <f t="shared" si="1"/>
        <v>12</v>
      </c>
      <c r="BR3" s="1" t="str">
        <f t="shared" si="1"/>
        <v>12</v>
      </c>
      <c r="BS3" s="1" t="str">
        <f t="shared" si="1"/>
        <v>12</v>
      </c>
      <c r="BT3" s="1" t="str">
        <f t="shared" si="1"/>
        <v>11</v>
      </c>
      <c r="BU3" s="1" t="str">
        <f t="shared" si="1"/>
        <v>11</v>
      </c>
      <c r="BV3" s="1" t="str">
        <f t="shared" si="1"/>
        <v>11</v>
      </c>
      <c r="BW3" s="1" t="str">
        <f t="shared" si="1"/>
        <v>11</v>
      </c>
      <c r="BX3" s="1" t="str">
        <f t="shared" si="1"/>
        <v>11</v>
      </c>
      <c r="BY3" s="1" t="str">
        <f t="shared" si="1"/>
        <v>11</v>
      </c>
      <c r="BZ3" s="1" t="str">
        <f t="shared" si="1"/>
        <v>11</v>
      </c>
      <c r="CA3" s="1" t="str">
        <f t="shared" si="1"/>
        <v>11</v>
      </c>
      <c r="CB3" s="1" t="str">
        <f t="shared" si="1"/>
        <v>11</v>
      </c>
      <c r="CC3" s="1" t="str">
        <f t="shared" si="1"/>
        <v>11</v>
      </c>
      <c r="CD3" s="1" t="str">
        <f t="shared" si="1"/>
        <v>11</v>
      </c>
    </row>
    <row r="4" spans="1:82" x14ac:dyDescent="0.2">
      <c r="A4" s="554" t="s">
        <v>297</v>
      </c>
      <c r="B4" s="554"/>
      <c r="C4" s="554"/>
      <c r="K4" s="1">
        <v>1</v>
      </c>
      <c r="L4" s="1">
        <v>2</v>
      </c>
      <c r="M4" s="1">
        <v>3</v>
      </c>
      <c r="N4" s="1">
        <v>4</v>
      </c>
      <c r="O4" s="1">
        <v>5</v>
      </c>
      <c r="P4" s="1">
        <v>6</v>
      </c>
      <c r="Q4" s="1">
        <v>7</v>
      </c>
      <c r="R4" s="1">
        <v>8</v>
      </c>
      <c r="S4" s="1">
        <v>9</v>
      </c>
      <c r="T4" s="1">
        <v>10</v>
      </c>
      <c r="U4" s="1">
        <v>11</v>
      </c>
      <c r="V4" s="1">
        <v>12</v>
      </c>
      <c r="W4" s="1">
        <v>13</v>
      </c>
      <c r="X4" s="1">
        <v>14</v>
      </c>
      <c r="Y4" s="1">
        <v>15</v>
      </c>
      <c r="Z4" s="1">
        <v>16</v>
      </c>
      <c r="AA4" s="1">
        <v>17</v>
      </c>
      <c r="AB4" s="1">
        <v>18</v>
      </c>
      <c r="AC4" s="1">
        <v>19</v>
      </c>
      <c r="AD4" s="1">
        <v>20</v>
      </c>
      <c r="AE4" s="1">
        <v>21</v>
      </c>
      <c r="AF4" s="1">
        <v>22</v>
      </c>
      <c r="AG4" s="1">
        <v>23</v>
      </c>
      <c r="AH4" s="1">
        <v>24</v>
      </c>
      <c r="AI4" s="1">
        <v>25</v>
      </c>
      <c r="AJ4" s="1">
        <v>26</v>
      </c>
      <c r="AK4" s="1">
        <v>27</v>
      </c>
      <c r="AL4" s="1">
        <v>28</v>
      </c>
      <c r="AM4" s="1">
        <v>29</v>
      </c>
      <c r="AN4" s="1">
        <v>30</v>
      </c>
      <c r="AO4" s="1">
        <v>31</v>
      </c>
      <c r="AP4" s="1">
        <v>32</v>
      </c>
      <c r="AQ4" s="1">
        <v>33</v>
      </c>
      <c r="AR4" s="1">
        <v>34</v>
      </c>
      <c r="AS4" s="1">
        <v>35</v>
      </c>
      <c r="AT4" s="1">
        <v>36</v>
      </c>
      <c r="AU4" s="1">
        <v>37</v>
      </c>
      <c r="AV4" s="1">
        <v>38</v>
      </c>
      <c r="AW4" s="1">
        <v>39</v>
      </c>
      <c r="AX4" s="1">
        <v>40</v>
      </c>
      <c r="AY4" s="1">
        <v>41</v>
      </c>
      <c r="AZ4" s="1">
        <v>42</v>
      </c>
      <c r="BA4" s="1">
        <v>43</v>
      </c>
      <c r="BB4" s="1">
        <v>44</v>
      </c>
      <c r="BC4" s="1">
        <v>45</v>
      </c>
      <c r="BD4" s="1">
        <v>46</v>
      </c>
      <c r="BE4" s="1">
        <v>47</v>
      </c>
      <c r="BF4" s="1">
        <v>48</v>
      </c>
      <c r="BG4" s="1">
        <v>49</v>
      </c>
      <c r="BH4" s="1">
        <v>50</v>
      </c>
      <c r="BI4" s="1">
        <v>51</v>
      </c>
      <c r="BJ4" s="1">
        <v>52</v>
      </c>
      <c r="BK4" s="1">
        <v>53</v>
      </c>
      <c r="BL4" s="1">
        <v>54</v>
      </c>
      <c r="BM4" s="1">
        <v>55</v>
      </c>
      <c r="BN4" s="1">
        <v>56</v>
      </c>
      <c r="BO4" s="1">
        <v>57</v>
      </c>
      <c r="BP4" s="1">
        <v>58</v>
      </c>
      <c r="BQ4" s="1">
        <v>59</v>
      </c>
      <c r="BR4" s="1">
        <v>60</v>
      </c>
      <c r="BS4" s="1">
        <v>61</v>
      </c>
      <c r="BT4" s="1">
        <v>62</v>
      </c>
      <c r="BU4" s="1">
        <v>63</v>
      </c>
      <c r="BV4" s="1">
        <v>64</v>
      </c>
      <c r="BW4" s="1">
        <v>65</v>
      </c>
      <c r="BX4" s="1">
        <v>66</v>
      </c>
      <c r="BY4" s="1">
        <v>67</v>
      </c>
      <c r="BZ4" s="1">
        <v>68</v>
      </c>
      <c r="CA4" s="1">
        <v>69</v>
      </c>
      <c r="CB4" s="1">
        <v>70</v>
      </c>
      <c r="CC4" s="1">
        <v>71</v>
      </c>
      <c r="CD4" s="1">
        <v>72</v>
      </c>
    </row>
    <row r="5" spans="1:82" x14ac:dyDescent="0.2">
      <c r="A5" s="1" t="s">
        <v>296</v>
      </c>
      <c r="K5" s="556">
        <f>D2</f>
        <v>0</v>
      </c>
      <c r="L5" s="556">
        <f t="shared" ref="L5:AQ5" si="2">DATE(YEAR($K$5),MONTH($K$5)+L4-1,DAY($K$5))</f>
        <v>31</v>
      </c>
      <c r="M5" s="556">
        <f t="shared" si="2"/>
        <v>60</v>
      </c>
      <c r="N5" s="556">
        <f t="shared" si="2"/>
        <v>91</v>
      </c>
      <c r="O5" s="556">
        <f t="shared" si="2"/>
        <v>121</v>
      </c>
      <c r="P5" s="556">
        <f t="shared" si="2"/>
        <v>152</v>
      </c>
      <c r="Q5" s="556">
        <f t="shared" si="2"/>
        <v>182</v>
      </c>
      <c r="R5" s="556">
        <f t="shared" si="2"/>
        <v>213</v>
      </c>
      <c r="S5" s="556">
        <f t="shared" si="2"/>
        <v>244</v>
      </c>
      <c r="T5" s="556">
        <f t="shared" si="2"/>
        <v>274</v>
      </c>
      <c r="U5" s="556">
        <f t="shared" si="2"/>
        <v>305</v>
      </c>
      <c r="V5" s="556">
        <f t="shared" si="2"/>
        <v>335</v>
      </c>
      <c r="W5" s="556">
        <f t="shared" si="2"/>
        <v>366</v>
      </c>
      <c r="X5" s="556">
        <f t="shared" si="2"/>
        <v>397</v>
      </c>
      <c r="Y5" s="556">
        <f t="shared" si="2"/>
        <v>425</v>
      </c>
      <c r="Z5" s="556">
        <f t="shared" si="2"/>
        <v>456</v>
      </c>
      <c r="AA5" s="556">
        <f t="shared" si="2"/>
        <v>486</v>
      </c>
      <c r="AB5" s="556">
        <f t="shared" si="2"/>
        <v>517</v>
      </c>
      <c r="AC5" s="556">
        <f t="shared" si="2"/>
        <v>547</v>
      </c>
      <c r="AD5" s="556">
        <f t="shared" si="2"/>
        <v>578</v>
      </c>
      <c r="AE5" s="556">
        <f t="shared" si="2"/>
        <v>609</v>
      </c>
      <c r="AF5" s="556">
        <f t="shared" si="2"/>
        <v>639</v>
      </c>
      <c r="AG5" s="556">
        <f t="shared" si="2"/>
        <v>670</v>
      </c>
      <c r="AH5" s="556">
        <f t="shared" si="2"/>
        <v>700</v>
      </c>
      <c r="AI5" s="556">
        <f t="shared" si="2"/>
        <v>731</v>
      </c>
      <c r="AJ5" s="556">
        <f t="shared" si="2"/>
        <v>762</v>
      </c>
      <c r="AK5" s="556">
        <f t="shared" si="2"/>
        <v>790</v>
      </c>
      <c r="AL5" s="556">
        <f t="shared" si="2"/>
        <v>821</v>
      </c>
      <c r="AM5" s="556">
        <f t="shared" si="2"/>
        <v>851</v>
      </c>
      <c r="AN5" s="556">
        <f t="shared" si="2"/>
        <v>882</v>
      </c>
      <c r="AO5" s="556">
        <f t="shared" si="2"/>
        <v>912</v>
      </c>
      <c r="AP5" s="556">
        <f t="shared" si="2"/>
        <v>943</v>
      </c>
      <c r="AQ5" s="556">
        <f t="shared" si="2"/>
        <v>974</v>
      </c>
      <c r="AR5" s="556">
        <f t="shared" ref="AR5:CD5" si="3">DATE(YEAR($K$5),MONTH($K$5)+AR4-1,DAY($K$5))</f>
        <v>1004</v>
      </c>
      <c r="AS5" s="556">
        <f t="shared" si="3"/>
        <v>1035</v>
      </c>
      <c r="AT5" s="556">
        <f t="shared" si="3"/>
        <v>1065</v>
      </c>
      <c r="AU5" s="556">
        <f t="shared" si="3"/>
        <v>1096</v>
      </c>
      <c r="AV5" s="556">
        <f t="shared" si="3"/>
        <v>1127</v>
      </c>
      <c r="AW5" s="556">
        <f t="shared" si="3"/>
        <v>1155</v>
      </c>
      <c r="AX5" s="556">
        <f t="shared" si="3"/>
        <v>1186</v>
      </c>
      <c r="AY5" s="556">
        <f t="shared" si="3"/>
        <v>1216</v>
      </c>
      <c r="AZ5" s="556">
        <f t="shared" si="3"/>
        <v>1247</v>
      </c>
      <c r="BA5" s="556">
        <f t="shared" si="3"/>
        <v>1277</v>
      </c>
      <c r="BB5" s="556">
        <f t="shared" si="3"/>
        <v>1308</v>
      </c>
      <c r="BC5" s="556">
        <f t="shared" si="3"/>
        <v>1339</v>
      </c>
      <c r="BD5" s="556">
        <f t="shared" si="3"/>
        <v>1369</v>
      </c>
      <c r="BE5" s="556">
        <f t="shared" si="3"/>
        <v>1400</v>
      </c>
      <c r="BF5" s="556">
        <f t="shared" si="3"/>
        <v>1430</v>
      </c>
      <c r="BG5" s="556">
        <f t="shared" si="3"/>
        <v>1461</v>
      </c>
      <c r="BH5" s="556">
        <f t="shared" si="3"/>
        <v>1492</v>
      </c>
      <c r="BI5" s="556">
        <f t="shared" si="3"/>
        <v>1521</v>
      </c>
      <c r="BJ5" s="556">
        <f t="shared" si="3"/>
        <v>1552</v>
      </c>
      <c r="BK5" s="556">
        <f t="shared" si="3"/>
        <v>1582</v>
      </c>
      <c r="BL5" s="556">
        <f t="shared" si="3"/>
        <v>1613</v>
      </c>
      <c r="BM5" s="556">
        <f t="shared" si="3"/>
        <v>1643</v>
      </c>
      <c r="BN5" s="556">
        <f t="shared" si="3"/>
        <v>1674</v>
      </c>
      <c r="BO5" s="556">
        <f t="shared" si="3"/>
        <v>1705</v>
      </c>
      <c r="BP5" s="556">
        <f t="shared" si="3"/>
        <v>1735</v>
      </c>
      <c r="BQ5" s="556">
        <f t="shared" si="3"/>
        <v>1766</v>
      </c>
      <c r="BR5" s="556">
        <f t="shared" si="3"/>
        <v>1796</v>
      </c>
      <c r="BS5" s="556">
        <f t="shared" si="3"/>
        <v>1827</v>
      </c>
      <c r="BT5" s="556">
        <f t="shared" si="3"/>
        <v>1858</v>
      </c>
      <c r="BU5" s="556">
        <f t="shared" si="3"/>
        <v>1886</v>
      </c>
      <c r="BV5" s="556">
        <f t="shared" si="3"/>
        <v>1917</v>
      </c>
      <c r="BW5" s="556">
        <f t="shared" si="3"/>
        <v>1947</v>
      </c>
      <c r="BX5" s="556">
        <f t="shared" si="3"/>
        <v>1978</v>
      </c>
      <c r="BY5" s="556">
        <f t="shared" si="3"/>
        <v>2008</v>
      </c>
      <c r="BZ5" s="556">
        <f t="shared" si="3"/>
        <v>2039</v>
      </c>
      <c r="CA5" s="556">
        <f t="shared" si="3"/>
        <v>2070</v>
      </c>
      <c r="CB5" s="556">
        <f t="shared" si="3"/>
        <v>2100</v>
      </c>
      <c r="CC5" s="556">
        <f t="shared" si="3"/>
        <v>2131</v>
      </c>
      <c r="CD5" s="556">
        <f t="shared" si="3"/>
        <v>2161</v>
      </c>
    </row>
    <row r="10" spans="1:82" x14ac:dyDescent="0.2">
      <c r="A10" s="554" t="s">
        <v>295</v>
      </c>
      <c r="B10" s="554"/>
      <c r="C10" s="554"/>
      <c r="K10" s="1">
        <f t="shared" ref="K10:AP10" si="4">YEAR(K5)</f>
        <v>1900</v>
      </c>
      <c r="L10" s="1">
        <f t="shared" si="4"/>
        <v>1900</v>
      </c>
      <c r="M10" s="1">
        <f t="shared" si="4"/>
        <v>1900</v>
      </c>
      <c r="N10" s="1">
        <f t="shared" si="4"/>
        <v>1900</v>
      </c>
      <c r="O10" s="1">
        <f t="shared" si="4"/>
        <v>1900</v>
      </c>
      <c r="P10" s="1">
        <f t="shared" si="4"/>
        <v>1900</v>
      </c>
      <c r="Q10" s="1">
        <f t="shared" si="4"/>
        <v>1900</v>
      </c>
      <c r="R10" s="1">
        <f t="shared" si="4"/>
        <v>1900</v>
      </c>
      <c r="S10" s="1">
        <f t="shared" si="4"/>
        <v>1900</v>
      </c>
      <c r="T10" s="1">
        <f t="shared" si="4"/>
        <v>1900</v>
      </c>
      <c r="U10" s="1">
        <f t="shared" si="4"/>
        <v>1900</v>
      </c>
      <c r="V10" s="1">
        <f t="shared" si="4"/>
        <v>1900</v>
      </c>
      <c r="W10" s="1">
        <f t="shared" si="4"/>
        <v>1900</v>
      </c>
      <c r="X10" s="1">
        <f t="shared" si="4"/>
        <v>1901</v>
      </c>
      <c r="Y10" s="1">
        <f t="shared" si="4"/>
        <v>1901</v>
      </c>
      <c r="Z10" s="1">
        <f t="shared" si="4"/>
        <v>1901</v>
      </c>
      <c r="AA10" s="1">
        <f t="shared" si="4"/>
        <v>1901</v>
      </c>
      <c r="AB10" s="1">
        <f t="shared" si="4"/>
        <v>1901</v>
      </c>
      <c r="AC10" s="1">
        <f t="shared" si="4"/>
        <v>1901</v>
      </c>
      <c r="AD10" s="1">
        <f t="shared" si="4"/>
        <v>1901</v>
      </c>
      <c r="AE10" s="1">
        <f t="shared" si="4"/>
        <v>1901</v>
      </c>
      <c r="AF10" s="1">
        <f t="shared" si="4"/>
        <v>1901</v>
      </c>
      <c r="AG10" s="1">
        <f t="shared" si="4"/>
        <v>1901</v>
      </c>
      <c r="AH10" s="1">
        <f t="shared" si="4"/>
        <v>1901</v>
      </c>
      <c r="AI10" s="1">
        <f t="shared" si="4"/>
        <v>1901</v>
      </c>
      <c r="AJ10" s="1">
        <f t="shared" si="4"/>
        <v>1902</v>
      </c>
      <c r="AK10" s="1">
        <f t="shared" si="4"/>
        <v>1902</v>
      </c>
      <c r="AL10" s="1">
        <f t="shared" si="4"/>
        <v>1902</v>
      </c>
      <c r="AM10" s="1">
        <f t="shared" si="4"/>
        <v>1902</v>
      </c>
      <c r="AN10" s="1">
        <f t="shared" si="4"/>
        <v>1902</v>
      </c>
      <c r="AO10" s="1">
        <f t="shared" si="4"/>
        <v>1902</v>
      </c>
      <c r="AP10" s="1">
        <f t="shared" si="4"/>
        <v>1902</v>
      </c>
      <c r="AQ10" s="1">
        <f t="shared" ref="AQ10:BV10" si="5">YEAR(AQ5)</f>
        <v>1902</v>
      </c>
      <c r="AR10" s="1">
        <f t="shared" si="5"/>
        <v>1902</v>
      </c>
      <c r="AS10" s="1">
        <f t="shared" si="5"/>
        <v>1902</v>
      </c>
      <c r="AT10" s="1">
        <f t="shared" si="5"/>
        <v>1902</v>
      </c>
      <c r="AU10" s="1">
        <f t="shared" si="5"/>
        <v>1902</v>
      </c>
      <c r="AV10" s="1">
        <f t="shared" si="5"/>
        <v>1903</v>
      </c>
      <c r="AW10" s="1">
        <f t="shared" si="5"/>
        <v>1903</v>
      </c>
      <c r="AX10" s="1">
        <f t="shared" si="5"/>
        <v>1903</v>
      </c>
      <c r="AY10" s="1">
        <f t="shared" si="5"/>
        <v>1903</v>
      </c>
      <c r="AZ10" s="1">
        <f t="shared" si="5"/>
        <v>1903</v>
      </c>
      <c r="BA10" s="1">
        <f t="shared" si="5"/>
        <v>1903</v>
      </c>
      <c r="BB10" s="1">
        <f t="shared" si="5"/>
        <v>1903</v>
      </c>
      <c r="BC10" s="1">
        <f t="shared" si="5"/>
        <v>1903</v>
      </c>
      <c r="BD10" s="1">
        <f t="shared" si="5"/>
        <v>1903</v>
      </c>
      <c r="BE10" s="1">
        <f t="shared" si="5"/>
        <v>1903</v>
      </c>
      <c r="BF10" s="1">
        <f t="shared" si="5"/>
        <v>1903</v>
      </c>
      <c r="BG10" s="1">
        <f t="shared" si="5"/>
        <v>1903</v>
      </c>
      <c r="BH10" s="1">
        <f t="shared" si="5"/>
        <v>1904</v>
      </c>
      <c r="BI10" s="1">
        <f t="shared" si="5"/>
        <v>1904</v>
      </c>
      <c r="BJ10" s="1">
        <f t="shared" si="5"/>
        <v>1904</v>
      </c>
      <c r="BK10" s="1">
        <f t="shared" si="5"/>
        <v>1904</v>
      </c>
      <c r="BL10" s="1">
        <f t="shared" si="5"/>
        <v>1904</v>
      </c>
      <c r="BM10" s="1">
        <f t="shared" si="5"/>
        <v>1904</v>
      </c>
      <c r="BN10" s="1">
        <f t="shared" si="5"/>
        <v>1904</v>
      </c>
      <c r="BO10" s="1">
        <f t="shared" si="5"/>
        <v>1904</v>
      </c>
      <c r="BP10" s="1">
        <f t="shared" si="5"/>
        <v>1904</v>
      </c>
      <c r="BQ10" s="1">
        <f t="shared" si="5"/>
        <v>1904</v>
      </c>
      <c r="BR10" s="1">
        <f t="shared" si="5"/>
        <v>1904</v>
      </c>
      <c r="BS10" s="1">
        <f t="shared" si="5"/>
        <v>1904</v>
      </c>
      <c r="BT10" s="1">
        <f t="shared" si="5"/>
        <v>1905</v>
      </c>
      <c r="BU10" s="1">
        <f t="shared" si="5"/>
        <v>1905</v>
      </c>
      <c r="BV10" s="1">
        <f t="shared" si="5"/>
        <v>1905</v>
      </c>
      <c r="BW10" s="1">
        <f t="shared" ref="BW10:CD10" si="6">YEAR(BW5)</f>
        <v>1905</v>
      </c>
      <c r="BX10" s="1">
        <f t="shared" si="6"/>
        <v>1905</v>
      </c>
      <c r="BY10" s="1">
        <f t="shared" si="6"/>
        <v>1905</v>
      </c>
      <c r="BZ10" s="1">
        <f t="shared" si="6"/>
        <v>1905</v>
      </c>
      <c r="CA10" s="1">
        <f t="shared" si="6"/>
        <v>1905</v>
      </c>
      <c r="CB10" s="1">
        <f t="shared" si="6"/>
        <v>1905</v>
      </c>
      <c r="CC10" s="1">
        <f t="shared" si="6"/>
        <v>1905</v>
      </c>
      <c r="CD10" s="1">
        <f t="shared" si="6"/>
        <v>1905</v>
      </c>
    </row>
    <row r="11" spans="1:82" x14ac:dyDescent="0.2">
      <c r="A11" s="554" t="s">
        <v>294</v>
      </c>
      <c r="B11" s="554"/>
      <c r="C11" s="554"/>
      <c r="K11" s="1">
        <v>1</v>
      </c>
      <c r="L11" s="1">
        <f t="shared" ref="L11:AP11" si="7">L10-$K$10+1</f>
        <v>1</v>
      </c>
      <c r="M11" s="1">
        <f t="shared" si="7"/>
        <v>1</v>
      </c>
      <c r="N11" s="1">
        <f t="shared" si="7"/>
        <v>1</v>
      </c>
      <c r="O11" s="1">
        <f t="shared" si="7"/>
        <v>1</v>
      </c>
      <c r="P11" s="1">
        <f t="shared" si="7"/>
        <v>1</v>
      </c>
      <c r="Q11" s="1">
        <f t="shared" si="7"/>
        <v>1</v>
      </c>
      <c r="R11" s="1">
        <f t="shared" si="7"/>
        <v>1</v>
      </c>
      <c r="S11" s="1">
        <f t="shared" si="7"/>
        <v>1</v>
      </c>
      <c r="T11" s="1">
        <f t="shared" si="7"/>
        <v>1</v>
      </c>
      <c r="U11" s="1">
        <f t="shared" si="7"/>
        <v>1</v>
      </c>
      <c r="V11" s="1">
        <f t="shared" si="7"/>
        <v>1</v>
      </c>
      <c r="W11" s="1">
        <f t="shared" si="7"/>
        <v>1</v>
      </c>
      <c r="X11" s="1">
        <f t="shared" si="7"/>
        <v>2</v>
      </c>
      <c r="Y11" s="1">
        <f t="shared" si="7"/>
        <v>2</v>
      </c>
      <c r="Z11" s="1">
        <f t="shared" si="7"/>
        <v>2</v>
      </c>
      <c r="AA11" s="1">
        <f t="shared" si="7"/>
        <v>2</v>
      </c>
      <c r="AB11" s="1">
        <f t="shared" si="7"/>
        <v>2</v>
      </c>
      <c r="AC11" s="1">
        <f t="shared" si="7"/>
        <v>2</v>
      </c>
      <c r="AD11" s="1">
        <f t="shared" si="7"/>
        <v>2</v>
      </c>
      <c r="AE11" s="1">
        <f t="shared" si="7"/>
        <v>2</v>
      </c>
      <c r="AF11" s="1">
        <f t="shared" si="7"/>
        <v>2</v>
      </c>
      <c r="AG11" s="1">
        <f t="shared" si="7"/>
        <v>2</v>
      </c>
      <c r="AH11" s="1">
        <f t="shared" si="7"/>
        <v>2</v>
      </c>
      <c r="AI11" s="1">
        <f t="shared" si="7"/>
        <v>2</v>
      </c>
      <c r="AJ11" s="1">
        <f t="shared" si="7"/>
        <v>3</v>
      </c>
      <c r="AK11" s="1">
        <f t="shared" si="7"/>
        <v>3</v>
      </c>
      <c r="AL11" s="1">
        <f t="shared" si="7"/>
        <v>3</v>
      </c>
      <c r="AM11" s="1">
        <f t="shared" si="7"/>
        <v>3</v>
      </c>
      <c r="AN11" s="1">
        <f t="shared" si="7"/>
        <v>3</v>
      </c>
      <c r="AO11" s="1">
        <f t="shared" si="7"/>
        <v>3</v>
      </c>
      <c r="AP11" s="1">
        <f t="shared" si="7"/>
        <v>3</v>
      </c>
      <c r="AQ11" s="1">
        <f t="shared" ref="AQ11:BR11" si="8">AQ10-$K$10+1</f>
        <v>3</v>
      </c>
      <c r="AR11" s="1">
        <f t="shared" si="8"/>
        <v>3</v>
      </c>
      <c r="AS11" s="1">
        <f t="shared" si="8"/>
        <v>3</v>
      </c>
      <c r="AT11" s="1">
        <f t="shared" si="8"/>
        <v>3</v>
      </c>
      <c r="AU11" s="1">
        <f t="shared" si="8"/>
        <v>3</v>
      </c>
      <c r="AV11" s="1">
        <f t="shared" si="8"/>
        <v>4</v>
      </c>
      <c r="AW11" s="1">
        <f t="shared" si="8"/>
        <v>4</v>
      </c>
      <c r="AX11" s="1">
        <f t="shared" si="8"/>
        <v>4</v>
      </c>
      <c r="AY11" s="1">
        <f t="shared" si="8"/>
        <v>4</v>
      </c>
      <c r="AZ11" s="1">
        <f t="shared" si="8"/>
        <v>4</v>
      </c>
      <c r="BA11" s="1">
        <f t="shared" si="8"/>
        <v>4</v>
      </c>
      <c r="BB11" s="1">
        <f t="shared" si="8"/>
        <v>4</v>
      </c>
      <c r="BC11" s="1">
        <f t="shared" si="8"/>
        <v>4</v>
      </c>
      <c r="BD11" s="1">
        <f t="shared" si="8"/>
        <v>4</v>
      </c>
      <c r="BE11" s="1">
        <f t="shared" si="8"/>
        <v>4</v>
      </c>
      <c r="BF11" s="1">
        <f t="shared" si="8"/>
        <v>4</v>
      </c>
      <c r="BG11" s="1">
        <f t="shared" si="8"/>
        <v>4</v>
      </c>
      <c r="BH11" s="1">
        <f t="shared" si="8"/>
        <v>5</v>
      </c>
      <c r="BI11" s="1">
        <f t="shared" si="8"/>
        <v>5</v>
      </c>
      <c r="BJ11" s="1">
        <f t="shared" si="8"/>
        <v>5</v>
      </c>
      <c r="BK11" s="1">
        <f t="shared" si="8"/>
        <v>5</v>
      </c>
      <c r="BL11" s="1">
        <f t="shared" si="8"/>
        <v>5</v>
      </c>
      <c r="BM11" s="1">
        <f t="shared" si="8"/>
        <v>5</v>
      </c>
      <c r="BN11" s="1">
        <f t="shared" si="8"/>
        <v>5</v>
      </c>
      <c r="BO11" s="1">
        <f t="shared" si="8"/>
        <v>5</v>
      </c>
      <c r="BP11" s="1">
        <f t="shared" si="8"/>
        <v>5</v>
      </c>
      <c r="BQ11" s="1">
        <f t="shared" si="8"/>
        <v>5</v>
      </c>
      <c r="BR11" s="1">
        <f t="shared" si="8"/>
        <v>5</v>
      </c>
      <c r="BS11" s="1">
        <f t="shared" ref="BS11:CD11" si="9">BS10-$K$10+1</f>
        <v>5</v>
      </c>
      <c r="BT11" s="1">
        <f t="shared" si="9"/>
        <v>6</v>
      </c>
      <c r="BU11" s="1">
        <f t="shared" si="9"/>
        <v>6</v>
      </c>
      <c r="BV11" s="1">
        <f t="shared" si="9"/>
        <v>6</v>
      </c>
      <c r="BW11" s="1">
        <f t="shared" si="9"/>
        <v>6</v>
      </c>
      <c r="BX11" s="1">
        <f t="shared" si="9"/>
        <v>6</v>
      </c>
      <c r="BY11" s="1">
        <f t="shared" si="9"/>
        <v>6</v>
      </c>
      <c r="BZ11" s="1">
        <f t="shared" si="9"/>
        <v>6</v>
      </c>
      <c r="CA11" s="1">
        <f t="shared" si="9"/>
        <v>6</v>
      </c>
      <c r="CB11" s="1">
        <f t="shared" si="9"/>
        <v>6</v>
      </c>
      <c r="CC11" s="1">
        <f t="shared" si="9"/>
        <v>6</v>
      </c>
      <c r="CD11" s="1">
        <f t="shared" si="9"/>
        <v>6</v>
      </c>
    </row>
    <row r="12" spans="1:82" x14ac:dyDescent="0.2">
      <c r="A12" s="554" t="s">
        <v>293</v>
      </c>
      <c r="B12" s="554"/>
      <c r="C12" s="554"/>
      <c r="K12" s="545">
        <f t="shared" ref="K12:AP12" si="10">INT((K4+11)/12)</f>
        <v>1</v>
      </c>
      <c r="L12" s="545">
        <f t="shared" si="10"/>
        <v>1</v>
      </c>
      <c r="M12" s="545">
        <f t="shared" si="10"/>
        <v>1</v>
      </c>
      <c r="N12" s="545">
        <f t="shared" si="10"/>
        <v>1</v>
      </c>
      <c r="O12" s="545">
        <f t="shared" si="10"/>
        <v>1</v>
      </c>
      <c r="P12" s="545">
        <f t="shared" si="10"/>
        <v>1</v>
      </c>
      <c r="Q12" s="545">
        <f t="shared" si="10"/>
        <v>1</v>
      </c>
      <c r="R12" s="545">
        <f t="shared" si="10"/>
        <v>1</v>
      </c>
      <c r="S12" s="545">
        <f t="shared" si="10"/>
        <v>1</v>
      </c>
      <c r="T12" s="545">
        <f t="shared" si="10"/>
        <v>1</v>
      </c>
      <c r="U12" s="545">
        <f t="shared" si="10"/>
        <v>1</v>
      </c>
      <c r="V12" s="545">
        <f t="shared" si="10"/>
        <v>1</v>
      </c>
      <c r="W12" s="545">
        <f t="shared" si="10"/>
        <v>2</v>
      </c>
      <c r="X12" s="545">
        <f t="shared" si="10"/>
        <v>2</v>
      </c>
      <c r="Y12" s="545">
        <f t="shared" si="10"/>
        <v>2</v>
      </c>
      <c r="Z12" s="545">
        <f t="shared" si="10"/>
        <v>2</v>
      </c>
      <c r="AA12" s="545">
        <f t="shared" si="10"/>
        <v>2</v>
      </c>
      <c r="AB12" s="545">
        <f t="shared" si="10"/>
        <v>2</v>
      </c>
      <c r="AC12" s="545">
        <f t="shared" si="10"/>
        <v>2</v>
      </c>
      <c r="AD12" s="545">
        <f t="shared" si="10"/>
        <v>2</v>
      </c>
      <c r="AE12" s="545">
        <f t="shared" si="10"/>
        <v>2</v>
      </c>
      <c r="AF12" s="545">
        <f t="shared" si="10"/>
        <v>2</v>
      </c>
      <c r="AG12" s="545">
        <f t="shared" si="10"/>
        <v>2</v>
      </c>
      <c r="AH12" s="545">
        <f t="shared" si="10"/>
        <v>2</v>
      </c>
      <c r="AI12" s="545">
        <f t="shared" si="10"/>
        <v>3</v>
      </c>
      <c r="AJ12" s="545">
        <f t="shared" si="10"/>
        <v>3</v>
      </c>
      <c r="AK12" s="545">
        <f t="shared" si="10"/>
        <v>3</v>
      </c>
      <c r="AL12" s="545">
        <f t="shared" si="10"/>
        <v>3</v>
      </c>
      <c r="AM12" s="545">
        <f t="shared" si="10"/>
        <v>3</v>
      </c>
      <c r="AN12" s="545">
        <f t="shared" si="10"/>
        <v>3</v>
      </c>
      <c r="AO12" s="545">
        <f t="shared" si="10"/>
        <v>3</v>
      </c>
      <c r="AP12" s="545">
        <f t="shared" si="10"/>
        <v>3</v>
      </c>
      <c r="AQ12" s="545">
        <f t="shared" ref="AQ12:BV12" si="11">INT((AQ4+11)/12)</f>
        <v>3</v>
      </c>
      <c r="AR12" s="545">
        <f t="shared" si="11"/>
        <v>3</v>
      </c>
      <c r="AS12" s="545">
        <f t="shared" si="11"/>
        <v>3</v>
      </c>
      <c r="AT12" s="545">
        <f t="shared" si="11"/>
        <v>3</v>
      </c>
      <c r="AU12" s="545">
        <f t="shared" si="11"/>
        <v>4</v>
      </c>
      <c r="AV12" s="545">
        <f t="shared" si="11"/>
        <v>4</v>
      </c>
      <c r="AW12" s="545">
        <f t="shared" si="11"/>
        <v>4</v>
      </c>
      <c r="AX12" s="545">
        <f t="shared" si="11"/>
        <v>4</v>
      </c>
      <c r="AY12" s="545">
        <f t="shared" si="11"/>
        <v>4</v>
      </c>
      <c r="AZ12" s="545">
        <f t="shared" si="11"/>
        <v>4</v>
      </c>
      <c r="BA12" s="545">
        <f t="shared" si="11"/>
        <v>4</v>
      </c>
      <c r="BB12" s="545">
        <f t="shared" si="11"/>
        <v>4</v>
      </c>
      <c r="BC12" s="545">
        <f t="shared" si="11"/>
        <v>4</v>
      </c>
      <c r="BD12" s="545">
        <f t="shared" si="11"/>
        <v>4</v>
      </c>
      <c r="BE12" s="545">
        <f t="shared" si="11"/>
        <v>4</v>
      </c>
      <c r="BF12" s="545">
        <f t="shared" si="11"/>
        <v>4</v>
      </c>
      <c r="BG12" s="545">
        <f t="shared" si="11"/>
        <v>5</v>
      </c>
      <c r="BH12" s="545">
        <f t="shared" si="11"/>
        <v>5</v>
      </c>
      <c r="BI12" s="545">
        <f t="shared" si="11"/>
        <v>5</v>
      </c>
      <c r="BJ12" s="545">
        <f t="shared" si="11"/>
        <v>5</v>
      </c>
      <c r="BK12" s="545">
        <f t="shared" si="11"/>
        <v>5</v>
      </c>
      <c r="BL12" s="545">
        <f t="shared" si="11"/>
        <v>5</v>
      </c>
      <c r="BM12" s="545">
        <f t="shared" si="11"/>
        <v>5</v>
      </c>
      <c r="BN12" s="545">
        <f t="shared" si="11"/>
        <v>5</v>
      </c>
      <c r="BO12" s="545">
        <f t="shared" si="11"/>
        <v>5</v>
      </c>
      <c r="BP12" s="545">
        <f t="shared" si="11"/>
        <v>5</v>
      </c>
      <c r="BQ12" s="545">
        <f t="shared" si="11"/>
        <v>5</v>
      </c>
      <c r="BR12" s="545">
        <f t="shared" si="11"/>
        <v>5</v>
      </c>
      <c r="BS12" s="545">
        <f t="shared" si="11"/>
        <v>6</v>
      </c>
      <c r="BT12" s="545">
        <f t="shared" si="11"/>
        <v>6</v>
      </c>
      <c r="BU12" s="545">
        <f t="shared" si="11"/>
        <v>6</v>
      </c>
      <c r="BV12" s="545">
        <f t="shared" si="11"/>
        <v>6</v>
      </c>
      <c r="BW12" s="545">
        <f t="shared" ref="BW12:CD12" si="12">INT((BW4+11)/12)</f>
        <v>6</v>
      </c>
      <c r="BX12" s="545">
        <f t="shared" si="12"/>
        <v>6</v>
      </c>
      <c r="BY12" s="545">
        <f t="shared" si="12"/>
        <v>6</v>
      </c>
      <c r="BZ12" s="545">
        <f t="shared" si="12"/>
        <v>6</v>
      </c>
      <c r="CA12" s="545">
        <f t="shared" si="12"/>
        <v>6</v>
      </c>
      <c r="CB12" s="545">
        <f t="shared" si="12"/>
        <v>6</v>
      </c>
      <c r="CC12" s="545">
        <f t="shared" si="12"/>
        <v>6</v>
      </c>
      <c r="CD12" s="545">
        <f t="shared" si="12"/>
        <v>6</v>
      </c>
    </row>
    <row r="14" spans="1:82" x14ac:dyDescent="0.2">
      <c r="A14" s="554"/>
      <c r="B14" s="554"/>
      <c r="C14" s="554"/>
      <c r="K14" s="555"/>
      <c r="L14" s="555"/>
      <c r="M14" s="555"/>
      <c r="N14" s="555"/>
      <c r="O14" s="555"/>
      <c r="P14" s="555"/>
      <c r="Q14" s="555"/>
      <c r="R14" s="555"/>
      <c r="S14" s="555"/>
      <c r="T14" s="555"/>
      <c r="U14" s="555"/>
      <c r="V14" s="555"/>
      <c r="W14" s="555"/>
      <c r="X14" s="555"/>
      <c r="Y14" s="555"/>
      <c r="Z14" s="555"/>
      <c r="AA14" s="555"/>
      <c r="AB14" s="555"/>
      <c r="AC14" s="555"/>
      <c r="AD14" s="555"/>
      <c r="AE14" s="555"/>
      <c r="AF14" s="555"/>
      <c r="AG14" s="555"/>
      <c r="AH14" s="555"/>
      <c r="AI14" s="555"/>
      <c r="AJ14" s="555"/>
      <c r="AK14" s="555"/>
      <c r="AL14" s="555"/>
      <c r="AM14" s="555"/>
      <c r="AN14" s="555"/>
      <c r="AO14" s="555"/>
      <c r="AP14" s="555"/>
      <c r="AQ14" s="555"/>
      <c r="AR14" s="555"/>
      <c r="AS14" s="555"/>
      <c r="AT14" s="555"/>
      <c r="AU14" s="555"/>
      <c r="AV14" s="555"/>
      <c r="AW14" s="555"/>
      <c r="AX14" s="555"/>
      <c r="AY14" s="555"/>
      <c r="AZ14" s="555"/>
      <c r="BA14" s="555"/>
      <c r="BB14" s="555"/>
      <c r="BC14" s="555"/>
      <c r="BD14" s="555"/>
      <c r="BE14" s="555"/>
      <c r="BF14" s="555"/>
      <c r="BG14" s="555"/>
      <c r="BH14" s="555"/>
      <c r="BI14" s="555"/>
      <c r="BJ14" s="555"/>
      <c r="BK14" s="555"/>
      <c r="BL14" s="555"/>
      <c r="BM14" s="555"/>
      <c r="BN14" s="555"/>
      <c r="BO14" s="555"/>
      <c r="BP14" s="555"/>
      <c r="BQ14" s="555"/>
      <c r="BR14" s="555"/>
    </row>
    <row r="15" spans="1:82" x14ac:dyDescent="0.2">
      <c r="A15" s="554"/>
      <c r="B15" s="554"/>
      <c r="C15" s="554"/>
      <c r="K15" s="543"/>
      <c r="L15" s="543"/>
      <c r="M15" s="543"/>
      <c r="N15" s="543"/>
      <c r="O15" s="543"/>
      <c r="P15" s="543"/>
      <c r="Q15" s="543"/>
      <c r="R15" s="543"/>
      <c r="S15" s="543"/>
      <c r="T15" s="543"/>
      <c r="U15" s="543"/>
      <c r="V15" s="543"/>
      <c r="W15" s="543"/>
      <c r="X15" s="543"/>
      <c r="Y15" s="543"/>
      <c r="Z15" s="543"/>
      <c r="AA15" s="543"/>
      <c r="AB15" s="543"/>
      <c r="AC15" s="543"/>
      <c r="AD15" s="543"/>
      <c r="AE15" s="543"/>
      <c r="AF15" s="543"/>
      <c r="AG15" s="543"/>
      <c r="AH15" s="543"/>
      <c r="AI15" s="543"/>
      <c r="AJ15" s="543"/>
      <c r="AK15" s="543"/>
      <c r="AL15" s="543"/>
      <c r="AM15" s="543"/>
      <c r="AN15" s="543"/>
      <c r="AO15" s="543"/>
      <c r="AP15" s="543"/>
      <c r="AQ15" s="543"/>
      <c r="AR15" s="543"/>
      <c r="AS15" s="543"/>
      <c r="AT15" s="543"/>
      <c r="AU15" s="543"/>
      <c r="AV15" s="543"/>
      <c r="AW15" s="543"/>
      <c r="AX15" s="543"/>
      <c r="AY15" s="543"/>
      <c r="AZ15" s="543"/>
      <c r="BA15" s="543"/>
      <c r="BB15" s="543"/>
      <c r="BC15" s="543"/>
      <c r="BD15" s="543"/>
      <c r="BE15" s="543"/>
      <c r="BF15" s="543"/>
      <c r="BG15" s="543"/>
      <c r="BH15" s="543"/>
      <c r="BI15" s="543"/>
      <c r="BJ15" s="543"/>
      <c r="BK15" s="543"/>
      <c r="BL15" s="543"/>
      <c r="BM15" s="543"/>
      <c r="BN15" s="543"/>
      <c r="BO15" s="543"/>
      <c r="BP15" s="543"/>
      <c r="BQ15" s="543"/>
      <c r="BR15" s="543"/>
    </row>
    <row r="17" spans="1:82" x14ac:dyDescent="0.2">
      <c r="A17" s="550" t="s">
        <v>498</v>
      </c>
      <c r="B17" s="550"/>
      <c r="C17" s="550"/>
      <c r="D17" s="550"/>
      <c r="E17" s="550"/>
      <c r="F17" s="550"/>
      <c r="G17" s="550"/>
      <c r="H17" s="550"/>
      <c r="I17" s="550"/>
      <c r="J17" s="550"/>
      <c r="K17" s="550"/>
      <c r="L17" s="550"/>
      <c r="M17" s="550"/>
      <c r="N17" s="550"/>
      <c r="O17" s="550"/>
      <c r="P17" s="550"/>
      <c r="Q17" s="550"/>
      <c r="R17" s="550"/>
      <c r="S17" s="550"/>
      <c r="T17" s="550"/>
      <c r="U17" s="550"/>
      <c r="V17" s="550"/>
      <c r="W17" s="1112"/>
      <c r="X17" s="1112"/>
      <c r="Y17" s="1112"/>
      <c r="Z17" s="1112"/>
      <c r="AA17" s="1112"/>
      <c r="AB17" s="1112"/>
      <c r="AC17" s="1112"/>
      <c r="AD17" s="1112"/>
      <c r="AE17" s="1112"/>
      <c r="AF17" s="1112"/>
      <c r="AG17" s="1112"/>
      <c r="AH17" s="1112"/>
      <c r="AI17" s="1114"/>
      <c r="AJ17" s="1114"/>
      <c r="AK17" s="1114"/>
      <c r="AL17" s="1114"/>
      <c r="AM17" s="1114"/>
      <c r="AN17" s="1114"/>
      <c r="AO17" s="1114"/>
      <c r="AP17" s="1114"/>
      <c r="AQ17" s="1114"/>
      <c r="AR17" s="1114"/>
      <c r="AS17" s="1114"/>
      <c r="AT17" s="1114"/>
      <c r="AU17" s="1112"/>
      <c r="AV17" s="1112"/>
      <c r="AW17" s="1112"/>
      <c r="AX17" s="1112"/>
      <c r="AY17" s="1112"/>
      <c r="AZ17" s="1112"/>
      <c r="BA17" s="1112"/>
      <c r="BB17" s="1112"/>
      <c r="BC17" s="1112"/>
      <c r="BD17" s="1112"/>
      <c r="BE17" s="1112"/>
      <c r="BF17" s="1112"/>
      <c r="BG17" s="1114"/>
      <c r="BH17" s="1114"/>
      <c r="BI17" s="1114"/>
      <c r="BJ17" s="1114"/>
      <c r="BK17" s="1114"/>
      <c r="BL17" s="1114"/>
      <c r="BM17" s="1114"/>
      <c r="BN17" s="1114"/>
      <c r="BO17" s="1114"/>
      <c r="BP17" s="1114"/>
      <c r="BQ17" s="1114"/>
      <c r="BR17" s="1114"/>
      <c r="BS17" s="1112"/>
      <c r="BT17" s="1112"/>
      <c r="BU17" s="1112"/>
      <c r="BV17" s="1112"/>
      <c r="BW17" s="1112"/>
      <c r="BX17" s="1112"/>
      <c r="BY17" s="1112"/>
      <c r="BZ17" s="1112"/>
      <c r="CA17" s="1112"/>
      <c r="CB17" s="1112"/>
      <c r="CC17" s="1112"/>
      <c r="CD17" s="1112"/>
    </row>
    <row r="19" spans="1:82" x14ac:dyDescent="0.2">
      <c r="A19" s="552" t="str">
        <f>'8'!H18</f>
        <v xml:space="preserve">Investitionsgüter (&gt; 1000 Euro) </v>
      </c>
      <c r="B19" s="1" t="s">
        <v>85</v>
      </c>
      <c r="C19" s="1" t="s">
        <v>177</v>
      </c>
      <c r="E19" s="1" t="s">
        <v>172</v>
      </c>
      <c r="I19" s="1" t="s">
        <v>497</v>
      </c>
      <c r="J19" s="1095" t="s">
        <v>292</v>
      </c>
      <c r="K19" s="506"/>
      <c r="L19" s="506"/>
      <c r="M19" s="506"/>
      <c r="N19" s="506"/>
      <c r="O19" s="506"/>
      <c r="P19" s="506"/>
      <c r="Q19" s="506"/>
      <c r="R19" s="506"/>
      <c r="S19" s="506"/>
      <c r="T19" s="506"/>
      <c r="U19" s="506"/>
      <c r="V19" s="506"/>
      <c r="W19" s="506"/>
      <c r="X19" s="506"/>
      <c r="Y19" s="506"/>
      <c r="Z19" s="506"/>
      <c r="AA19" s="506"/>
      <c r="AB19" s="506"/>
      <c r="AC19" s="506"/>
      <c r="AD19" s="506"/>
      <c r="AE19" s="506"/>
      <c r="AF19" s="506"/>
      <c r="AG19" s="506"/>
      <c r="AH19" s="506"/>
      <c r="AI19" s="506"/>
      <c r="AJ19" s="506"/>
      <c r="AK19" s="506"/>
      <c r="AL19" s="506"/>
      <c r="AM19" s="506"/>
      <c r="AN19" s="506"/>
      <c r="AO19" s="506"/>
      <c r="AP19" s="506"/>
      <c r="AQ19" s="506"/>
      <c r="AR19" s="506"/>
      <c r="AS19" s="506"/>
      <c r="AT19" s="506"/>
      <c r="AU19" s="506"/>
      <c r="AV19" s="506"/>
      <c r="AW19" s="506"/>
      <c r="AX19" s="506"/>
      <c r="AY19" s="506"/>
      <c r="AZ19" s="506"/>
      <c r="BA19" s="506"/>
      <c r="BB19" s="506"/>
      <c r="BC19" s="506"/>
      <c r="BD19" s="506"/>
      <c r="BE19" s="506"/>
      <c r="BF19" s="506"/>
      <c r="BG19" s="506"/>
      <c r="BH19" s="506"/>
      <c r="BI19" s="506"/>
      <c r="BJ19" s="506"/>
      <c r="BK19" s="506"/>
      <c r="BL19" s="506"/>
      <c r="BM19" s="506"/>
      <c r="BN19" s="506"/>
      <c r="BO19" s="506"/>
      <c r="BP19" s="506"/>
      <c r="BQ19" s="506"/>
      <c r="BR19" s="506"/>
      <c r="BS19" s="1113"/>
      <c r="BT19" s="1113"/>
      <c r="BU19" s="1113"/>
      <c r="BV19" s="1113"/>
      <c r="BW19" s="1113"/>
      <c r="BX19" s="1113"/>
      <c r="BY19" s="1113"/>
      <c r="BZ19" s="1113"/>
      <c r="CA19" s="1113"/>
      <c r="CB19" s="1113"/>
      <c r="CC19" s="1113"/>
      <c r="CD19" s="1113"/>
    </row>
    <row r="20" spans="1:82" x14ac:dyDescent="0.2">
      <c r="A20" s="1">
        <f>'8'!H19</f>
        <v>0</v>
      </c>
      <c r="B20" s="1">
        <f>IF('8'!D19=0,"-",'8'!D19)</f>
        <v>1</v>
      </c>
      <c r="C20" s="1">
        <f>IF('8'!F19=0,"-",'8'!F19)</f>
        <v>1900</v>
      </c>
      <c r="D20" s="541">
        <f t="shared" ref="D20:D31" si="13">DATE(C20,B20,1)</f>
        <v>1</v>
      </c>
      <c r="E20" s="1">
        <f>'8'!L19*12</f>
        <v>0</v>
      </c>
      <c r="I20" s="312">
        <f>'8'!K19</f>
        <v>0</v>
      </c>
      <c r="J20" s="1096" t="str">
        <f>IF(E20&lt;&gt;0,'8'!M19/12,"")</f>
        <v/>
      </c>
      <c r="K20" s="1098">
        <f>IF(K$4&lt;=$E20,$J20,0)</f>
        <v>0</v>
      </c>
      <c r="L20" s="1098">
        <f t="shared" ref="L20:BW21" si="14">IF(L$4&lt;=$E20,$J20,0)</f>
        <v>0</v>
      </c>
      <c r="M20" s="1098">
        <f t="shared" si="14"/>
        <v>0</v>
      </c>
      <c r="N20" s="1098">
        <f t="shared" si="14"/>
        <v>0</v>
      </c>
      <c r="O20" s="1098">
        <f t="shared" si="14"/>
        <v>0</v>
      </c>
      <c r="P20" s="1098">
        <f t="shared" si="14"/>
        <v>0</v>
      </c>
      <c r="Q20" s="1098">
        <f t="shared" si="14"/>
        <v>0</v>
      </c>
      <c r="R20" s="1098">
        <f t="shared" si="14"/>
        <v>0</v>
      </c>
      <c r="S20" s="1098">
        <f t="shared" si="14"/>
        <v>0</v>
      </c>
      <c r="T20" s="1098">
        <f t="shared" si="14"/>
        <v>0</v>
      </c>
      <c r="U20" s="1098">
        <f t="shared" si="14"/>
        <v>0</v>
      </c>
      <c r="V20" s="1100">
        <f t="shared" si="14"/>
        <v>0</v>
      </c>
      <c r="W20" s="1098">
        <f t="shared" si="14"/>
        <v>0</v>
      </c>
      <c r="X20" s="1098">
        <f t="shared" si="14"/>
        <v>0</v>
      </c>
      <c r="Y20" s="1098">
        <f t="shared" si="14"/>
        <v>0</v>
      </c>
      <c r="Z20" s="1098">
        <f t="shared" si="14"/>
        <v>0</v>
      </c>
      <c r="AA20" s="1098">
        <f t="shared" si="14"/>
        <v>0</v>
      </c>
      <c r="AB20" s="1098">
        <f t="shared" si="14"/>
        <v>0</v>
      </c>
      <c r="AC20" s="1098">
        <f t="shared" si="14"/>
        <v>0</v>
      </c>
      <c r="AD20" s="1098">
        <f t="shared" si="14"/>
        <v>0</v>
      </c>
      <c r="AE20" s="1098">
        <f t="shared" si="14"/>
        <v>0</v>
      </c>
      <c r="AF20" s="1098">
        <f t="shared" si="14"/>
        <v>0</v>
      </c>
      <c r="AG20" s="1098">
        <f t="shared" si="14"/>
        <v>0</v>
      </c>
      <c r="AH20" s="1100">
        <f t="shared" si="14"/>
        <v>0</v>
      </c>
      <c r="AI20" s="1098">
        <f t="shared" si="14"/>
        <v>0</v>
      </c>
      <c r="AJ20" s="1098">
        <f t="shared" si="14"/>
        <v>0</v>
      </c>
      <c r="AK20" s="1098">
        <f t="shared" si="14"/>
        <v>0</v>
      </c>
      <c r="AL20" s="1098">
        <f t="shared" si="14"/>
        <v>0</v>
      </c>
      <c r="AM20" s="1098">
        <f t="shared" si="14"/>
        <v>0</v>
      </c>
      <c r="AN20" s="1098">
        <f t="shared" si="14"/>
        <v>0</v>
      </c>
      <c r="AO20" s="1098">
        <f t="shared" si="14"/>
        <v>0</v>
      </c>
      <c r="AP20" s="1098">
        <f t="shared" si="14"/>
        <v>0</v>
      </c>
      <c r="AQ20" s="1098">
        <f t="shared" si="14"/>
        <v>0</v>
      </c>
      <c r="AR20" s="1098">
        <f t="shared" si="14"/>
        <v>0</v>
      </c>
      <c r="AS20" s="1098">
        <f t="shared" si="14"/>
        <v>0</v>
      </c>
      <c r="AT20" s="1100">
        <f t="shared" si="14"/>
        <v>0</v>
      </c>
      <c r="AU20" s="1098">
        <f t="shared" si="14"/>
        <v>0</v>
      </c>
      <c r="AV20" s="1098">
        <f t="shared" si="14"/>
        <v>0</v>
      </c>
      <c r="AW20" s="1098">
        <f t="shared" si="14"/>
        <v>0</v>
      </c>
      <c r="AX20" s="1098">
        <f t="shared" si="14"/>
        <v>0</v>
      </c>
      <c r="AY20" s="1098">
        <f t="shared" si="14"/>
        <v>0</v>
      </c>
      <c r="AZ20" s="1098">
        <f t="shared" si="14"/>
        <v>0</v>
      </c>
      <c r="BA20" s="1098">
        <f t="shared" si="14"/>
        <v>0</v>
      </c>
      <c r="BB20" s="1098">
        <f t="shared" si="14"/>
        <v>0</v>
      </c>
      <c r="BC20" s="1098">
        <f t="shared" si="14"/>
        <v>0</v>
      </c>
      <c r="BD20" s="1098">
        <f t="shared" si="14"/>
        <v>0</v>
      </c>
      <c r="BE20" s="1098">
        <f t="shared" si="14"/>
        <v>0</v>
      </c>
      <c r="BF20" s="1100">
        <f t="shared" si="14"/>
        <v>0</v>
      </c>
      <c r="BG20" s="1098">
        <f t="shared" si="14"/>
        <v>0</v>
      </c>
      <c r="BH20" s="1098">
        <f t="shared" si="14"/>
        <v>0</v>
      </c>
      <c r="BI20" s="1098">
        <f t="shared" si="14"/>
        <v>0</v>
      </c>
      <c r="BJ20" s="1098">
        <f t="shared" si="14"/>
        <v>0</v>
      </c>
      <c r="BK20" s="1098">
        <f t="shared" si="14"/>
        <v>0</v>
      </c>
      <c r="BL20" s="1098">
        <f t="shared" si="14"/>
        <v>0</v>
      </c>
      <c r="BM20" s="1098">
        <f t="shared" si="14"/>
        <v>0</v>
      </c>
      <c r="BN20" s="1098">
        <f t="shared" si="14"/>
        <v>0</v>
      </c>
      <c r="BO20" s="1098">
        <f t="shared" si="14"/>
        <v>0</v>
      </c>
      <c r="BP20" s="1098">
        <f t="shared" si="14"/>
        <v>0</v>
      </c>
      <c r="BQ20" s="1098">
        <f t="shared" si="14"/>
        <v>0</v>
      </c>
      <c r="BR20" s="1100">
        <f t="shared" si="14"/>
        <v>0</v>
      </c>
      <c r="BS20" s="1098">
        <f t="shared" si="14"/>
        <v>0</v>
      </c>
      <c r="BT20" s="1098">
        <f t="shared" si="14"/>
        <v>0</v>
      </c>
      <c r="BU20" s="1098">
        <f t="shared" si="14"/>
        <v>0</v>
      </c>
      <c r="BV20" s="1098">
        <f t="shared" si="14"/>
        <v>0</v>
      </c>
      <c r="BW20" s="1098">
        <f t="shared" si="14"/>
        <v>0</v>
      </c>
      <c r="BX20" s="1098">
        <f t="shared" ref="BX20:CD24" si="15">IF(BX$4&lt;=$E20,$J20,0)</f>
        <v>0</v>
      </c>
      <c r="BY20" s="1098">
        <f t="shared" si="15"/>
        <v>0</v>
      </c>
      <c r="BZ20" s="1098">
        <f t="shared" si="15"/>
        <v>0</v>
      </c>
      <c r="CA20" s="1098">
        <f t="shared" si="15"/>
        <v>0</v>
      </c>
      <c r="CB20" s="1098">
        <f t="shared" si="15"/>
        <v>0</v>
      </c>
      <c r="CC20" s="1098">
        <f t="shared" si="15"/>
        <v>0</v>
      </c>
      <c r="CD20" s="1098">
        <f t="shared" si="15"/>
        <v>0</v>
      </c>
    </row>
    <row r="21" spans="1:82" x14ac:dyDescent="0.2">
      <c r="A21" s="1">
        <f>'8'!H20</f>
        <v>0</v>
      </c>
      <c r="B21" s="1">
        <f>IF('8'!D20=0,"-",'8'!D20)</f>
        <v>1</v>
      </c>
      <c r="C21" s="1">
        <f>IF('8'!F20=0,"-",'8'!F20)</f>
        <v>1900</v>
      </c>
      <c r="D21" s="541">
        <f t="shared" si="13"/>
        <v>1</v>
      </c>
      <c r="E21" s="1">
        <f>'8'!L20*12</f>
        <v>0</v>
      </c>
      <c r="I21" s="312">
        <f>'8'!K20</f>
        <v>0</v>
      </c>
      <c r="J21" s="1096" t="str">
        <f>IF(E21&lt;&gt;0,'8'!M20/12,"")</f>
        <v/>
      </c>
      <c r="K21" s="1098">
        <f t="shared" ref="K21:Z34" si="16">IF(K$4&lt;=$E21,$J21,0)</f>
        <v>0</v>
      </c>
      <c r="L21" s="1098">
        <f t="shared" si="16"/>
        <v>0</v>
      </c>
      <c r="M21" s="1098">
        <f t="shared" si="16"/>
        <v>0</v>
      </c>
      <c r="N21" s="1098">
        <f t="shared" si="14"/>
        <v>0</v>
      </c>
      <c r="O21" s="1098">
        <f t="shared" si="14"/>
        <v>0</v>
      </c>
      <c r="P21" s="1098">
        <f t="shared" si="14"/>
        <v>0</v>
      </c>
      <c r="Q21" s="1098">
        <f t="shared" si="14"/>
        <v>0</v>
      </c>
      <c r="R21" s="1098">
        <f t="shared" si="14"/>
        <v>0</v>
      </c>
      <c r="S21" s="1098">
        <f t="shared" si="14"/>
        <v>0</v>
      </c>
      <c r="T21" s="1098">
        <f t="shared" si="14"/>
        <v>0</v>
      </c>
      <c r="U21" s="1098">
        <f t="shared" si="14"/>
        <v>0</v>
      </c>
      <c r="V21" s="1100">
        <f t="shared" si="14"/>
        <v>0</v>
      </c>
      <c r="W21" s="1098">
        <f t="shared" si="14"/>
        <v>0</v>
      </c>
      <c r="X21" s="1098">
        <f t="shared" si="14"/>
        <v>0</v>
      </c>
      <c r="Y21" s="1098">
        <f t="shared" si="14"/>
        <v>0</v>
      </c>
      <c r="Z21" s="1098">
        <f t="shared" si="16"/>
        <v>0</v>
      </c>
      <c r="AA21" s="1098">
        <f t="shared" si="14"/>
        <v>0</v>
      </c>
      <c r="AB21" s="1098">
        <f t="shared" si="14"/>
        <v>0</v>
      </c>
      <c r="AC21" s="1098">
        <f t="shared" si="14"/>
        <v>0</v>
      </c>
      <c r="AD21" s="1098">
        <f t="shared" si="14"/>
        <v>0</v>
      </c>
      <c r="AE21" s="1098">
        <f t="shared" si="14"/>
        <v>0</v>
      </c>
      <c r="AF21" s="1098">
        <f t="shared" si="14"/>
        <v>0</v>
      </c>
      <c r="AG21" s="1098">
        <f t="shared" si="14"/>
        <v>0</v>
      </c>
      <c r="AH21" s="1100">
        <f t="shared" si="14"/>
        <v>0</v>
      </c>
      <c r="AI21" s="1098">
        <f t="shared" si="14"/>
        <v>0</v>
      </c>
      <c r="AJ21" s="1098">
        <f t="shared" si="14"/>
        <v>0</v>
      </c>
      <c r="AK21" s="1098">
        <f t="shared" si="14"/>
        <v>0</v>
      </c>
      <c r="AL21" s="1098">
        <f t="shared" si="14"/>
        <v>0</v>
      </c>
      <c r="AM21" s="1098">
        <f t="shared" si="14"/>
        <v>0</v>
      </c>
      <c r="AN21" s="1098">
        <f t="shared" si="14"/>
        <v>0</v>
      </c>
      <c r="AO21" s="1098">
        <f t="shared" si="14"/>
        <v>0</v>
      </c>
      <c r="AP21" s="1098">
        <f t="shared" si="14"/>
        <v>0</v>
      </c>
      <c r="AQ21" s="1098">
        <f t="shared" si="14"/>
        <v>0</v>
      </c>
      <c r="AR21" s="1098">
        <f t="shared" si="14"/>
        <v>0</v>
      </c>
      <c r="AS21" s="1098">
        <f t="shared" si="14"/>
        <v>0</v>
      </c>
      <c r="AT21" s="1100">
        <f t="shared" si="14"/>
        <v>0</v>
      </c>
      <c r="AU21" s="1098">
        <f t="shared" si="14"/>
        <v>0</v>
      </c>
      <c r="AV21" s="1098">
        <f t="shared" si="14"/>
        <v>0</v>
      </c>
      <c r="AW21" s="1098">
        <f t="shared" si="14"/>
        <v>0</v>
      </c>
      <c r="AX21" s="1098">
        <f t="shared" si="14"/>
        <v>0</v>
      </c>
      <c r="AY21" s="1098">
        <f t="shared" si="14"/>
        <v>0</v>
      </c>
      <c r="AZ21" s="1098">
        <f t="shared" si="14"/>
        <v>0</v>
      </c>
      <c r="BA21" s="1098">
        <f t="shared" si="14"/>
        <v>0</v>
      </c>
      <c r="BB21" s="1098">
        <f t="shared" si="14"/>
        <v>0</v>
      </c>
      <c r="BC21" s="1098">
        <f t="shared" si="14"/>
        <v>0</v>
      </c>
      <c r="BD21" s="1098">
        <f t="shared" si="14"/>
        <v>0</v>
      </c>
      <c r="BE21" s="1098">
        <f t="shared" si="14"/>
        <v>0</v>
      </c>
      <c r="BF21" s="1100">
        <f t="shared" si="14"/>
        <v>0</v>
      </c>
      <c r="BG21" s="1098">
        <f t="shared" si="14"/>
        <v>0</v>
      </c>
      <c r="BH21" s="1098">
        <f t="shared" si="14"/>
        <v>0</v>
      </c>
      <c r="BI21" s="1098">
        <f t="shared" si="14"/>
        <v>0</v>
      </c>
      <c r="BJ21" s="1098">
        <f t="shared" si="14"/>
        <v>0</v>
      </c>
      <c r="BK21" s="1098">
        <f t="shared" si="14"/>
        <v>0</v>
      </c>
      <c r="BL21" s="1098">
        <f t="shared" si="14"/>
        <v>0</v>
      </c>
      <c r="BM21" s="1098">
        <f t="shared" si="14"/>
        <v>0</v>
      </c>
      <c r="BN21" s="1098">
        <f t="shared" si="14"/>
        <v>0</v>
      </c>
      <c r="BO21" s="1098">
        <f t="shared" si="14"/>
        <v>0</v>
      </c>
      <c r="BP21" s="1098">
        <f t="shared" si="14"/>
        <v>0</v>
      </c>
      <c r="BQ21" s="1098">
        <f t="shared" si="14"/>
        <v>0</v>
      </c>
      <c r="BR21" s="1100">
        <f t="shared" si="14"/>
        <v>0</v>
      </c>
      <c r="BS21" s="1098">
        <f t="shared" si="14"/>
        <v>0</v>
      </c>
      <c r="BT21" s="1098">
        <f t="shared" si="14"/>
        <v>0</v>
      </c>
      <c r="BU21" s="1098">
        <f t="shared" si="14"/>
        <v>0</v>
      </c>
      <c r="BV21" s="1098">
        <f t="shared" si="14"/>
        <v>0</v>
      </c>
      <c r="BW21" s="1098">
        <f t="shared" si="14"/>
        <v>0</v>
      </c>
      <c r="BX21" s="1098">
        <f t="shared" si="15"/>
        <v>0</v>
      </c>
      <c r="BY21" s="1098">
        <f t="shared" si="15"/>
        <v>0</v>
      </c>
      <c r="BZ21" s="1098">
        <f t="shared" si="15"/>
        <v>0</v>
      </c>
      <c r="CA21" s="1098">
        <f t="shared" si="15"/>
        <v>0</v>
      </c>
      <c r="CB21" s="1098">
        <f t="shared" si="15"/>
        <v>0</v>
      </c>
      <c r="CC21" s="1098">
        <f t="shared" si="15"/>
        <v>0</v>
      </c>
      <c r="CD21" s="1098">
        <f t="shared" si="15"/>
        <v>0</v>
      </c>
    </row>
    <row r="22" spans="1:82" x14ac:dyDescent="0.2">
      <c r="A22" s="1">
        <f>'8'!H21</f>
        <v>0</v>
      </c>
      <c r="B22" s="1">
        <f>IF('8'!D21=0,"-",'8'!D21)</f>
        <v>1</v>
      </c>
      <c r="C22" s="1">
        <f>IF('8'!F21=0,"-",'8'!F21)</f>
        <v>1900</v>
      </c>
      <c r="D22" s="541">
        <f t="shared" si="13"/>
        <v>1</v>
      </c>
      <c r="E22" s="1195">
        <f>'8'!L21*12</f>
        <v>0</v>
      </c>
      <c r="F22" s="1195"/>
      <c r="G22" s="1195"/>
      <c r="H22" s="1195"/>
      <c r="I22" s="1267">
        <f>'8'!K21</f>
        <v>0</v>
      </c>
      <c r="J22" s="1268" t="str">
        <f>IF(E22&lt;&gt;0,'8'!M21/12,"")</f>
        <v/>
      </c>
      <c r="K22" s="1269">
        <f t="shared" si="16"/>
        <v>0</v>
      </c>
      <c r="L22" s="1098">
        <f t="shared" ref="L22:BW25" si="17">IF(L$4&lt;=$E22,$J22,0)</f>
        <v>0</v>
      </c>
      <c r="M22" s="1098">
        <f t="shared" si="17"/>
        <v>0</v>
      </c>
      <c r="N22" s="1098">
        <f t="shared" si="17"/>
        <v>0</v>
      </c>
      <c r="O22" s="1098">
        <f t="shared" si="17"/>
        <v>0</v>
      </c>
      <c r="P22" s="1098">
        <f t="shared" si="17"/>
        <v>0</v>
      </c>
      <c r="Q22" s="1098">
        <f t="shared" si="17"/>
        <v>0</v>
      </c>
      <c r="R22" s="1098">
        <f t="shared" si="17"/>
        <v>0</v>
      </c>
      <c r="S22" s="1098">
        <f t="shared" si="17"/>
        <v>0</v>
      </c>
      <c r="T22" s="1098">
        <f t="shared" si="17"/>
        <v>0</v>
      </c>
      <c r="U22" s="1098">
        <f t="shared" si="17"/>
        <v>0</v>
      </c>
      <c r="V22" s="1100">
        <f t="shared" si="17"/>
        <v>0</v>
      </c>
      <c r="W22" s="1098">
        <f t="shared" si="17"/>
        <v>0</v>
      </c>
      <c r="X22" s="1098">
        <f t="shared" si="17"/>
        <v>0</v>
      </c>
      <c r="Y22" s="1098">
        <f t="shared" si="17"/>
        <v>0</v>
      </c>
      <c r="Z22" s="1098">
        <f t="shared" si="17"/>
        <v>0</v>
      </c>
      <c r="AA22" s="1098">
        <f t="shared" si="17"/>
        <v>0</v>
      </c>
      <c r="AB22" s="1098">
        <f t="shared" si="17"/>
        <v>0</v>
      </c>
      <c r="AC22" s="1098">
        <f t="shared" si="17"/>
        <v>0</v>
      </c>
      <c r="AD22" s="1098">
        <f t="shared" si="17"/>
        <v>0</v>
      </c>
      <c r="AE22" s="1098">
        <f t="shared" si="17"/>
        <v>0</v>
      </c>
      <c r="AF22" s="1098">
        <f t="shared" si="17"/>
        <v>0</v>
      </c>
      <c r="AG22" s="1098">
        <f t="shared" si="17"/>
        <v>0</v>
      </c>
      <c r="AH22" s="1100">
        <f t="shared" si="17"/>
        <v>0</v>
      </c>
      <c r="AI22" s="1098">
        <f t="shared" si="17"/>
        <v>0</v>
      </c>
      <c r="AJ22" s="1098">
        <f t="shared" si="17"/>
        <v>0</v>
      </c>
      <c r="AK22" s="1098">
        <f t="shared" si="17"/>
        <v>0</v>
      </c>
      <c r="AL22" s="1098">
        <f t="shared" si="17"/>
        <v>0</v>
      </c>
      <c r="AM22" s="1098">
        <f t="shared" si="17"/>
        <v>0</v>
      </c>
      <c r="AN22" s="1098">
        <f t="shared" si="17"/>
        <v>0</v>
      </c>
      <c r="AO22" s="1098">
        <f t="shared" si="17"/>
        <v>0</v>
      </c>
      <c r="AP22" s="1098">
        <f t="shared" si="17"/>
        <v>0</v>
      </c>
      <c r="AQ22" s="1098">
        <f t="shared" si="17"/>
        <v>0</v>
      </c>
      <c r="AR22" s="1098">
        <f t="shared" si="17"/>
        <v>0</v>
      </c>
      <c r="AS22" s="1098">
        <f t="shared" si="17"/>
        <v>0</v>
      </c>
      <c r="AT22" s="1100">
        <f t="shared" si="17"/>
        <v>0</v>
      </c>
      <c r="AU22" s="1098">
        <f t="shared" si="17"/>
        <v>0</v>
      </c>
      <c r="AV22" s="1098">
        <f t="shared" si="17"/>
        <v>0</v>
      </c>
      <c r="AW22" s="1098">
        <f t="shared" si="17"/>
        <v>0</v>
      </c>
      <c r="AX22" s="1098">
        <f t="shared" si="17"/>
        <v>0</v>
      </c>
      <c r="AY22" s="1098">
        <f t="shared" si="17"/>
        <v>0</v>
      </c>
      <c r="AZ22" s="1098">
        <f t="shared" si="17"/>
        <v>0</v>
      </c>
      <c r="BA22" s="1098">
        <f t="shared" si="17"/>
        <v>0</v>
      </c>
      <c r="BB22" s="1098">
        <f t="shared" si="17"/>
        <v>0</v>
      </c>
      <c r="BC22" s="1098">
        <f t="shared" si="17"/>
        <v>0</v>
      </c>
      <c r="BD22" s="1098">
        <f t="shared" si="17"/>
        <v>0</v>
      </c>
      <c r="BE22" s="1098">
        <f t="shared" si="17"/>
        <v>0</v>
      </c>
      <c r="BF22" s="1100">
        <f t="shared" si="17"/>
        <v>0</v>
      </c>
      <c r="BG22" s="1098">
        <f t="shared" si="17"/>
        <v>0</v>
      </c>
      <c r="BH22" s="1098">
        <f t="shared" si="17"/>
        <v>0</v>
      </c>
      <c r="BI22" s="1098">
        <f t="shared" si="17"/>
        <v>0</v>
      </c>
      <c r="BJ22" s="1098">
        <f t="shared" si="17"/>
        <v>0</v>
      </c>
      <c r="BK22" s="1098">
        <f t="shared" si="17"/>
        <v>0</v>
      </c>
      <c r="BL22" s="1098">
        <f t="shared" si="17"/>
        <v>0</v>
      </c>
      <c r="BM22" s="1098">
        <f t="shared" si="17"/>
        <v>0</v>
      </c>
      <c r="BN22" s="1098">
        <f t="shared" si="17"/>
        <v>0</v>
      </c>
      <c r="BO22" s="1098">
        <f t="shared" si="17"/>
        <v>0</v>
      </c>
      <c r="BP22" s="1098">
        <f t="shared" si="17"/>
        <v>0</v>
      </c>
      <c r="BQ22" s="1098">
        <f t="shared" si="17"/>
        <v>0</v>
      </c>
      <c r="BR22" s="1100">
        <f t="shared" si="17"/>
        <v>0</v>
      </c>
      <c r="BS22" s="1098">
        <f t="shared" si="17"/>
        <v>0</v>
      </c>
      <c r="BT22" s="1098">
        <f t="shared" si="17"/>
        <v>0</v>
      </c>
      <c r="BU22" s="1098">
        <f t="shared" si="17"/>
        <v>0</v>
      </c>
      <c r="BV22" s="1098">
        <f t="shared" si="17"/>
        <v>0</v>
      </c>
      <c r="BW22" s="1098">
        <f t="shared" si="17"/>
        <v>0</v>
      </c>
      <c r="BX22" s="1098">
        <f t="shared" si="15"/>
        <v>0</v>
      </c>
      <c r="BY22" s="1098">
        <f t="shared" si="15"/>
        <v>0</v>
      </c>
      <c r="BZ22" s="1098">
        <f t="shared" si="15"/>
        <v>0</v>
      </c>
      <c r="CA22" s="1098">
        <f t="shared" si="15"/>
        <v>0</v>
      </c>
      <c r="CB22" s="1098">
        <f t="shared" si="15"/>
        <v>0</v>
      </c>
      <c r="CC22" s="1098">
        <f t="shared" si="15"/>
        <v>0</v>
      </c>
      <c r="CD22" s="1098">
        <f t="shared" si="15"/>
        <v>0</v>
      </c>
    </row>
    <row r="23" spans="1:82" x14ac:dyDescent="0.2">
      <c r="A23" s="1">
        <f>'8'!H22</f>
        <v>0</v>
      </c>
      <c r="B23" s="1">
        <f>IF('8'!D22=0,"-",'8'!D22)</f>
        <v>1</v>
      </c>
      <c r="C23" s="1">
        <f>IF('8'!F22=0,"-",'8'!F22)</f>
        <v>1900</v>
      </c>
      <c r="D23" s="541">
        <f t="shared" si="13"/>
        <v>1</v>
      </c>
      <c r="E23" s="1">
        <f>'8'!L22*12</f>
        <v>0</v>
      </c>
      <c r="I23" s="312">
        <f>'8'!K22</f>
        <v>0</v>
      </c>
      <c r="J23" s="1096" t="str">
        <f>IF(E23&lt;&gt;0,'8'!M22/12,"")</f>
        <v/>
      </c>
      <c r="K23" s="1098">
        <f t="shared" si="16"/>
        <v>0</v>
      </c>
      <c r="L23" s="1098">
        <f t="shared" si="17"/>
        <v>0</v>
      </c>
      <c r="M23" s="1098">
        <f t="shared" si="17"/>
        <v>0</v>
      </c>
      <c r="N23" s="1098">
        <f t="shared" si="17"/>
        <v>0</v>
      </c>
      <c r="O23" s="1098">
        <f t="shared" si="17"/>
        <v>0</v>
      </c>
      <c r="P23" s="1098">
        <f t="shared" si="17"/>
        <v>0</v>
      </c>
      <c r="Q23" s="1098">
        <f t="shared" si="17"/>
        <v>0</v>
      </c>
      <c r="R23" s="1098">
        <f t="shared" si="17"/>
        <v>0</v>
      </c>
      <c r="S23" s="1098">
        <f t="shared" si="17"/>
        <v>0</v>
      </c>
      <c r="T23" s="1098">
        <f t="shared" si="17"/>
        <v>0</v>
      </c>
      <c r="U23" s="1098">
        <f t="shared" si="17"/>
        <v>0</v>
      </c>
      <c r="V23" s="1100">
        <f t="shared" si="17"/>
        <v>0</v>
      </c>
      <c r="W23" s="1098">
        <f t="shared" si="17"/>
        <v>0</v>
      </c>
      <c r="X23" s="1098">
        <f t="shared" si="17"/>
        <v>0</v>
      </c>
      <c r="Y23" s="1098">
        <f t="shared" si="17"/>
        <v>0</v>
      </c>
      <c r="Z23" s="1098">
        <f t="shared" si="17"/>
        <v>0</v>
      </c>
      <c r="AA23" s="1098">
        <f t="shared" si="17"/>
        <v>0</v>
      </c>
      <c r="AB23" s="1098">
        <f t="shared" si="17"/>
        <v>0</v>
      </c>
      <c r="AC23" s="1098">
        <f t="shared" si="17"/>
        <v>0</v>
      </c>
      <c r="AD23" s="1098">
        <f t="shared" si="17"/>
        <v>0</v>
      </c>
      <c r="AE23" s="1098">
        <f t="shared" si="17"/>
        <v>0</v>
      </c>
      <c r="AF23" s="1098">
        <f t="shared" si="17"/>
        <v>0</v>
      </c>
      <c r="AG23" s="1098">
        <f t="shared" si="17"/>
        <v>0</v>
      </c>
      <c r="AH23" s="1100">
        <f t="shared" si="17"/>
        <v>0</v>
      </c>
      <c r="AI23" s="1098">
        <f t="shared" si="17"/>
        <v>0</v>
      </c>
      <c r="AJ23" s="1098">
        <f t="shared" si="17"/>
        <v>0</v>
      </c>
      <c r="AK23" s="1098">
        <f t="shared" si="17"/>
        <v>0</v>
      </c>
      <c r="AL23" s="1098">
        <f t="shared" si="17"/>
        <v>0</v>
      </c>
      <c r="AM23" s="1098">
        <f t="shared" si="17"/>
        <v>0</v>
      </c>
      <c r="AN23" s="1098">
        <f t="shared" si="17"/>
        <v>0</v>
      </c>
      <c r="AO23" s="1098">
        <f t="shared" si="17"/>
        <v>0</v>
      </c>
      <c r="AP23" s="1098">
        <f t="shared" si="17"/>
        <v>0</v>
      </c>
      <c r="AQ23" s="1098">
        <f t="shared" si="17"/>
        <v>0</v>
      </c>
      <c r="AR23" s="1098">
        <f t="shared" si="17"/>
        <v>0</v>
      </c>
      <c r="AS23" s="1098">
        <f t="shared" si="17"/>
        <v>0</v>
      </c>
      <c r="AT23" s="1100">
        <f t="shared" si="17"/>
        <v>0</v>
      </c>
      <c r="AU23" s="1098">
        <f t="shared" si="17"/>
        <v>0</v>
      </c>
      <c r="AV23" s="1098">
        <f t="shared" si="17"/>
        <v>0</v>
      </c>
      <c r="AW23" s="1098">
        <f t="shared" si="17"/>
        <v>0</v>
      </c>
      <c r="AX23" s="1098">
        <f t="shared" si="17"/>
        <v>0</v>
      </c>
      <c r="AY23" s="1098">
        <f t="shared" si="17"/>
        <v>0</v>
      </c>
      <c r="AZ23" s="1098">
        <f t="shared" si="17"/>
        <v>0</v>
      </c>
      <c r="BA23" s="1098">
        <f t="shared" si="17"/>
        <v>0</v>
      </c>
      <c r="BB23" s="1098">
        <f t="shared" si="17"/>
        <v>0</v>
      </c>
      <c r="BC23" s="1098">
        <f t="shared" si="17"/>
        <v>0</v>
      </c>
      <c r="BD23" s="1098">
        <f t="shared" si="17"/>
        <v>0</v>
      </c>
      <c r="BE23" s="1098">
        <f t="shared" si="17"/>
        <v>0</v>
      </c>
      <c r="BF23" s="1100">
        <f t="shared" si="17"/>
        <v>0</v>
      </c>
      <c r="BG23" s="1098">
        <f t="shared" si="17"/>
        <v>0</v>
      </c>
      <c r="BH23" s="1098">
        <f t="shared" si="17"/>
        <v>0</v>
      </c>
      <c r="BI23" s="1098">
        <f t="shared" si="17"/>
        <v>0</v>
      </c>
      <c r="BJ23" s="1098">
        <f t="shared" si="17"/>
        <v>0</v>
      </c>
      <c r="BK23" s="1098">
        <f t="shared" si="17"/>
        <v>0</v>
      </c>
      <c r="BL23" s="1098">
        <f t="shared" si="17"/>
        <v>0</v>
      </c>
      <c r="BM23" s="1098">
        <f t="shared" si="17"/>
        <v>0</v>
      </c>
      <c r="BN23" s="1098">
        <f t="shared" si="17"/>
        <v>0</v>
      </c>
      <c r="BO23" s="1098">
        <f t="shared" si="17"/>
        <v>0</v>
      </c>
      <c r="BP23" s="1098">
        <f t="shared" si="17"/>
        <v>0</v>
      </c>
      <c r="BQ23" s="1098">
        <f t="shared" si="17"/>
        <v>0</v>
      </c>
      <c r="BR23" s="1100">
        <f t="shared" si="17"/>
        <v>0</v>
      </c>
      <c r="BS23" s="1098">
        <f t="shared" si="17"/>
        <v>0</v>
      </c>
      <c r="BT23" s="1098">
        <f t="shared" si="17"/>
        <v>0</v>
      </c>
      <c r="BU23" s="1098">
        <f t="shared" si="17"/>
        <v>0</v>
      </c>
      <c r="BV23" s="1098">
        <f t="shared" si="17"/>
        <v>0</v>
      </c>
      <c r="BW23" s="1098">
        <f t="shared" si="17"/>
        <v>0</v>
      </c>
      <c r="BX23" s="1098">
        <f t="shared" si="15"/>
        <v>0</v>
      </c>
      <c r="BY23" s="1098">
        <f t="shared" si="15"/>
        <v>0</v>
      </c>
      <c r="BZ23" s="1098">
        <f t="shared" si="15"/>
        <v>0</v>
      </c>
      <c r="CA23" s="1098">
        <f t="shared" si="15"/>
        <v>0</v>
      </c>
      <c r="CB23" s="1098">
        <f t="shared" si="15"/>
        <v>0</v>
      </c>
      <c r="CC23" s="1098">
        <f t="shared" si="15"/>
        <v>0</v>
      </c>
      <c r="CD23" s="1098">
        <f t="shared" si="15"/>
        <v>0</v>
      </c>
    </row>
    <row r="24" spans="1:82" x14ac:dyDescent="0.2">
      <c r="A24" s="1">
        <f>'8'!H23</f>
        <v>0</v>
      </c>
      <c r="B24" s="1">
        <f>IF('8'!D23=0,"-",'8'!D23)</f>
        <v>1</v>
      </c>
      <c r="C24" s="1">
        <f>IF('8'!F23=0,"-",'8'!F23)</f>
        <v>1900</v>
      </c>
      <c r="D24" s="541">
        <f t="shared" si="13"/>
        <v>1</v>
      </c>
      <c r="E24" s="1">
        <f>'8'!L23*12</f>
        <v>0</v>
      </c>
      <c r="I24" s="312">
        <f>'8'!K23</f>
        <v>0</v>
      </c>
      <c r="J24" s="1096" t="str">
        <f>IF(E24&lt;&gt;0,'8'!M23/12,"")</f>
        <v/>
      </c>
      <c r="K24" s="1098">
        <f t="shared" si="16"/>
        <v>0</v>
      </c>
      <c r="L24" s="1098">
        <f t="shared" si="17"/>
        <v>0</v>
      </c>
      <c r="M24" s="1098">
        <f t="shared" si="17"/>
        <v>0</v>
      </c>
      <c r="N24" s="1098">
        <f t="shared" si="17"/>
        <v>0</v>
      </c>
      <c r="O24" s="1098">
        <f t="shared" si="17"/>
        <v>0</v>
      </c>
      <c r="P24" s="1098">
        <f t="shared" si="17"/>
        <v>0</v>
      </c>
      <c r="Q24" s="1098">
        <f t="shared" si="17"/>
        <v>0</v>
      </c>
      <c r="R24" s="1098">
        <f t="shared" si="17"/>
        <v>0</v>
      </c>
      <c r="S24" s="1098">
        <f t="shared" si="17"/>
        <v>0</v>
      </c>
      <c r="T24" s="1098">
        <f t="shared" si="17"/>
        <v>0</v>
      </c>
      <c r="U24" s="1098">
        <f t="shared" si="17"/>
        <v>0</v>
      </c>
      <c r="V24" s="1100">
        <f t="shared" si="17"/>
        <v>0</v>
      </c>
      <c r="W24" s="1098">
        <f t="shared" si="17"/>
        <v>0</v>
      </c>
      <c r="X24" s="1098">
        <f t="shared" si="17"/>
        <v>0</v>
      </c>
      <c r="Y24" s="1098">
        <f t="shared" si="17"/>
        <v>0</v>
      </c>
      <c r="Z24" s="1098">
        <f t="shared" si="17"/>
        <v>0</v>
      </c>
      <c r="AA24" s="1098">
        <f t="shared" si="17"/>
        <v>0</v>
      </c>
      <c r="AB24" s="1098">
        <f t="shared" si="17"/>
        <v>0</v>
      </c>
      <c r="AC24" s="1098">
        <f t="shared" si="17"/>
        <v>0</v>
      </c>
      <c r="AD24" s="1098">
        <f t="shared" si="17"/>
        <v>0</v>
      </c>
      <c r="AE24" s="1098">
        <f t="shared" si="17"/>
        <v>0</v>
      </c>
      <c r="AF24" s="1098">
        <f t="shared" si="17"/>
        <v>0</v>
      </c>
      <c r="AG24" s="1098">
        <f t="shared" si="17"/>
        <v>0</v>
      </c>
      <c r="AH24" s="1100">
        <f t="shared" si="17"/>
        <v>0</v>
      </c>
      <c r="AI24" s="1098">
        <f t="shared" si="17"/>
        <v>0</v>
      </c>
      <c r="AJ24" s="1098">
        <f t="shared" si="17"/>
        <v>0</v>
      </c>
      <c r="AK24" s="1098">
        <f t="shared" si="17"/>
        <v>0</v>
      </c>
      <c r="AL24" s="1098">
        <f t="shared" si="17"/>
        <v>0</v>
      </c>
      <c r="AM24" s="1098">
        <f t="shared" si="17"/>
        <v>0</v>
      </c>
      <c r="AN24" s="1098">
        <f t="shared" si="17"/>
        <v>0</v>
      </c>
      <c r="AO24" s="1098">
        <f t="shared" si="17"/>
        <v>0</v>
      </c>
      <c r="AP24" s="1098">
        <f t="shared" si="17"/>
        <v>0</v>
      </c>
      <c r="AQ24" s="1098">
        <f t="shared" si="17"/>
        <v>0</v>
      </c>
      <c r="AR24" s="1098">
        <f t="shared" si="17"/>
        <v>0</v>
      </c>
      <c r="AS24" s="1098">
        <f t="shared" si="17"/>
        <v>0</v>
      </c>
      <c r="AT24" s="1100">
        <f t="shared" si="17"/>
        <v>0</v>
      </c>
      <c r="AU24" s="1098">
        <f t="shared" si="17"/>
        <v>0</v>
      </c>
      <c r="AV24" s="1098">
        <f t="shared" si="17"/>
        <v>0</v>
      </c>
      <c r="AW24" s="1098">
        <f t="shared" si="17"/>
        <v>0</v>
      </c>
      <c r="AX24" s="1098">
        <f t="shared" si="17"/>
        <v>0</v>
      </c>
      <c r="AY24" s="1098">
        <f t="shared" si="17"/>
        <v>0</v>
      </c>
      <c r="AZ24" s="1098">
        <f t="shared" si="17"/>
        <v>0</v>
      </c>
      <c r="BA24" s="1098">
        <f t="shared" si="17"/>
        <v>0</v>
      </c>
      <c r="BB24" s="1098">
        <f t="shared" si="17"/>
        <v>0</v>
      </c>
      <c r="BC24" s="1098">
        <f t="shared" si="17"/>
        <v>0</v>
      </c>
      <c r="BD24" s="1098">
        <f t="shared" si="17"/>
        <v>0</v>
      </c>
      <c r="BE24" s="1098">
        <f t="shared" si="17"/>
        <v>0</v>
      </c>
      <c r="BF24" s="1100">
        <f t="shared" si="17"/>
        <v>0</v>
      </c>
      <c r="BG24" s="1098">
        <f t="shared" si="17"/>
        <v>0</v>
      </c>
      <c r="BH24" s="1098">
        <f t="shared" si="17"/>
        <v>0</v>
      </c>
      <c r="BI24" s="1098">
        <f t="shared" si="17"/>
        <v>0</v>
      </c>
      <c r="BJ24" s="1098">
        <f t="shared" si="17"/>
        <v>0</v>
      </c>
      <c r="BK24" s="1098">
        <f t="shared" si="17"/>
        <v>0</v>
      </c>
      <c r="BL24" s="1098">
        <f t="shared" si="17"/>
        <v>0</v>
      </c>
      <c r="BM24" s="1098">
        <f t="shared" si="17"/>
        <v>0</v>
      </c>
      <c r="BN24" s="1098">
        <f t="shared" si="17"/>
        <v>0</v>
      </c>
      <c r="BO24" s="1098">
        <f t="shared" si="17"/>
        <v>0</v>
      </c>
      <c r="BP24" s="1098">
        <f t="shared" si="17"/>
        <v>0</v>
      </c>
      <c r="BQ24" s="1098">
        <f t="shared" si="17"/>
        <v>0</v>
      </c>
      <c r="BR24" s="1100">
        <f t="shared" si="17"/>
        <v>0</v>
      </c>
      <c r="BS24" s="1098">
        <f t="shared" si="17"/>
        <v>0</v>
      </c>
      <c r="BT24" s="1098">
        <f t="shared" si="17"/>
        <v>0</v>
      </c>
      <c r="BU24" s="1098">
        <f t="shared" si="17"/>
        <v>0</v>
      </c>
      <c r="BV24" s="1098">
        <f t="shared" si="17"/>
        <v>0</v>
      </c>
      <c r="BW24" s="1098">
        <f t="shared" si="17"/>
        <v>0</v>
      </c>
      <c r="BX24" s="1098">
        <f t="shared" si="15"/>
        <v>0</v>
      </c>
      <c r="BY24" s="1098">
        <f t="shared" si="15"/>
        <v>0</v>
      </c>
      <c r="BZ24" s="1098">
        <f t="shared" si="15"/>
        <v>0</v>
      </c>
      <c r="CA24" s="1098">
        <f t="shared" si="15"/>
        <v>0</v>
      </c>
      <c r="CB24" s="1098">
        <f t="shared" si="15"/>
        <v>0</v>
      </c>
      <c r="CC24" s="1098">
        <f t="shared" si="15"/>
        <v>0</v>
      </c>
      <c r="CD24" s="1098">
        <f t="shared" si="15"/>
        <v>0</v>
      </c>
    </row>
    <row r="25" spans="1:82" x14ac:dyDescent="0.2">
      <c r="A25" s="1">
        <f>'8'!H24</f>
        <v>0</v>
      </c>
      <c r="B25" s="1">
        <f>IF('8'!D24=0,"-",'8'!D24)</f>
        <v>1</v>
      </c>
      <c r="C25" s="1">
        <f>IF('8'!F24=0,"-",'8'!F24)</f>
        <v>1900</v>
      </c>
      <c r="D25" s="541">
        <f t="shared" si="13"/>
        <v>1</v>
      </c>
      <c r="E25" s="1">
        <f>'8'!L24*12</f>
        <v>0</v>
      </c>
      <c r="I25" s="312">
        <f>'8'!K24</f>
        <v>0</v>
      </c>
      <c r="J25" s="1096" t="str">
        <f>IF(E25&lt;&gt;0,'8'!M24/12,"")</f>
        <v/>
      </c>
      <c r="K25" s="1098">
        <f t="shared" si="16"/>
        <v>0</v>
      </c>
      <c r="L25" s="1098">
        <f t="shared" si="17"/>
        <v>0</v>
      </c>
      <c r="M25" s="1098">
        <f t="shared" si="17"/>
        <v>0</v>
      </c>
      <c r="N25" s="1098">
        <f t="shared" si="17"/>
        <v>0</v>
      </c>
      <c r="O25" s="1098">
        <f t="shared" si="17"/>
        <v>0</v>
      </c>
      <c r="P25" s="1098">
        <f t="shared" si="17"/>
        <v>0</v>
      </c>
      <c r="Q25" s="1098">
        <f t="shared" si="17"/>
        <v>0</v>
      </c>
      <c r="R25" s="1098">
        <f t="shared" si="17"/>
        <v>0</v>
      </c>
      <c r="S25" s="1098">
        <f t="shared" si="17"/>
        <v>0</v>
      </c>
      <c r="T25" s="1098">
        <f t="shared" si="17"/>
        <v>0</v>
      </c>
      <c r="U25" s="1098">
        <f t="shared" si="17"/>
        <v>0</v>
      </c>
      <c r="V25" s="1100">
        <f t="shared" si="17"/>
        <v>0</v>
      </c>
      <c r="W25" s="1098">
        <f t="shared" si="17"/>
        <v>0</v>
      </c>
      <c r="X25" s="1098">
        <f t="shared" si="17"/>
        <v>0</v>
      </c>
      <c r="Y25" s="1098">
        <f t="shared" si="17"/>
        <v>0</v>
      </c>
      <c r="Z25" s="1098">
        <f t="shared" si="17"/>
        <v>0</v>
      </c>
      <c r="AA25" s="1098">
        <f t="shared" si="17"/>
        <v>0</v>
      </c>
      <c r="AB25" s="1098">
        <f t="shared" si="17"/>
        <v>0</v>
      </c>
      <c r="AC25" s="1098">
        <f t="shared" si="17"/>
        <v>0</v>
      </c>
      <c r="AD25" s="1098">
        <f t="shared" si="17"/>
        <v>0</v>
      </c>
      <c r="AE25" s="1098">
        <f t="shared" si="17"/>
        <v>0</v>
      </c>
      <c r="AF25" s="1098">
        <f t="shared" si="17"/>
        <v>0</v>
      </c>
      <c r="AG25" s="1098">
        <f t="shared" si="17"/>
        <v>0</v>
      </c>
      <c r="AH25" s="1100">
        <f t="shared" si="17"/>
        <v>0</v>
      </c>
      <c r="AI25" s="1098">
        <f t="shared" si="17"/>
        <v>0</v>
      </c>
      <c r="AJ25" s="1098">
        <f t="shared" si="17"/>
        <v>0</v>
      </c>
      <c r="AK25" s="1098">
        <f t="shared" si="17"/>
        <v>0</v>
      </c>
      <c r="AL25" s="1098">
        <f t="shared" si="17"/>
        <v>0</v>
      </c>
      <c r="AM25" s="1098">
        <f t="shared" si="17"/>
        <v>0</v>
      </c>
      <c r="AN25" s="1098">
        <f t="shared" si="17"/>
        <v>0</v>
      </c>
      <c r="AO25" s="1098">
        <f t="shared" si="17"/>
        <v>0</v>
      </c>
      <c r="AP25" s="1098">
        <f t="shared" si="17"/>
        <v>0</v>
      </c>
      <c r="AQ25" s="1098">
        <f t="shared" si="17"/>
        <v>0</v>
      </c>
      <c r="AR25" s="1098">
        <f t="shared" si="17"/>
        <v>0</v>
      </c>
      <c r="AS25" s="1098">
        <f t="shared" si="17"/>
        <v>0</v>
      </c>
      <c r="AT25" s="1100">
        <f t="shared" si="17"/>
        <v>0</v>
      </c>
      <c r="AU25" s="1098">
        <f t="shared" si="17"/>
        <v>0</v>
      </c>
      <c r="AV25" s="1098">
        <f t="shared" si="17"/>
        <v>0</v>
      </c>
      <c r="AW25" s="1098">
        <f t="shared" si="17"/>
        <v>0</v>
      </c>
      <c r="AX25" s="1098">
        <f t="shared" si="17"/>
        <v>0</v>
      </c>
      <c r="AY25" s="1098">
        <f t="shared" si="17"/>
        <v>0</v>
      </c>
      <c r="AZ25" s="1098">
        <f t="shared" si="17"/>
        <v>0</v>
      </c>
      <c r="BA25" s="1098">
        <f t="shared" si="17"/>
        <v>0</v>
      </c>
      <c r="BB25" s="1098">
        <f t="shared" si="17"/>
        <v>0</v>
      </c>
      <c r="BC25" s="1098">
        <f t="shared" si="17"/>
        <v>0</v>
      </c>
      <c r="BD25" s="1098">
        <f t="shared" si="17"/>
        <v>0</v>
      </c>
      <c r="BE25" s="1098">
        <f t="shared" si="17"/>
        <v>0</v>
      </c>
      <c r="BF25" s="1100">
        <f t="shared" si="17"/>
        <v>0</v>
      </c>
      <c r="BG25" s="1098">
        <f t="shared" si="17"/>
        <v>0</v>
      </c>
      <c r="BH25" s="1098">
        <f t="shared" si="17"/>
        <v>0</v>
      </c>
      <c r="BI25" s="1098">
        <f t="shared" si="17"/>
        <v>0</v>
      </c>
      <c r="BJ25" s="1098">
        <f t="shared" si="17"/>
        <v>0</v>
      </c>
      <c r="BK25" s="1098">
        <f t="shared" si="17"/>
        <v>0</v>
      </c>
      <c r="BL25" s="1098">
        <f t="shared" si="17"/>
        <v>0</v>
      </c>
      <c r="BM25" s="1098">
        <f t="shared" si="17"/>
        <v>0</v>
      </c>
      <c r="BN25" s="1098">
        <f t="shared" si="17"/>
        <v>0</v>
      </c>
      <c r="BO25" s="1098">
        <f t="shared" si="17"/>
        <v>0</v>
      </c>
      <c r="BP25" s="1098">
        <f t="shared" si="17"/>
        <v>0</v>
      </c>
      <c r="BQ25" s="1098">
        <f t="shared" si="17"/>
        <v>0</v>
      </c>
      <c r="BR25" s="1100">
        <f t="shared" si="17"/>
        <v>0</v>
      </c>
      <c r="BS25" s="1098">
        <f t="shared" si="17"/>
        <v>0</v>
      </c>
      <c r="BT25" s="1098">
        <f t="shared" si="17"/>
        <v>0</v>
      </c>
      <c r="BU25" s="1098">
        <f t="shared" si="17"/>
        <v>0</v>
      </c>
      <c r="BV25" s="1098">
        <f t="shared" si="17"/>
        <v>0</v>
      </c>
      <c r="BW25" s="1098">
        <f t="shared" ref="BW25:CD28" si="18">IF(BW$4&lt;=$E25,$J25,0)</f>
        <v>0</v>
      </c>
      <c r="BX25" s="1098">
        <f t="shared" si="18"/>
        <v>0</v>
      </c>
      <c r="BY25" s="1098">
        <f t="shared" si="18"/>
        <v>0</v>
      </c>
      <c r="BZ25" s="1098">
        <f t="shared" si="18"/>
        <v>0</v>
      </c>
      <c r="CA25" s="1098">
        <f t="shared" si="18"/>
        <v>0</v>
      </c>
      <c r="CB25" s="1098">
        <f t="shared" si="18"/>
        <v>0</v>
      </c>
      <c r="CC25" s="1098">
        <f t="shared" si="18"/>
        <v>0</v>
      </c>
      <c r="CD25" s="1098">
        <f t="shared" si="18"/>
        <v>0</v>
      </c>
    </row>
    <row r="26" spans="1:82" x14ac:dyDescent="0.2">
      <c r="A26" s="1">
        <f>'8'!H25</f>
        <v>0</v>
      </c>
      <c r="B26" s="1">
        <f>IF('8'!D25=0,"-",'8'!D25)</f>
        <v>1</v>
      </c>
      <c r="C26" s="1">
        <f>IF('8'!F25=0,"-",'8'!F25)</f>
        <v>1900</v>
      </c>
      <c r="D26" s="541">
        <f t="shared" si="13"/>
        <v>1</v>
      </c>
      <c r="E26" s="1">
        <f>'8'!L25*12</f>
        <v>0</v>
      </c>
      <c r="I26" s="312">
        <f>'8'!K25</f>
        <v>0</v>
      </c>
      <c r="J26" s="1096" t="str">
        <f>IF(E26&lt;&gt;0,'8'!M25/12,"")</f>
        <v/>
      </c>
      <c r="K26" s="1098">
        <f t="shared" si="16"/>
        <v>0</v>
      </c>
      <c r="L26" s="1098">
        <f t="shared" ref="L26:BW29" si="19">IF(L$4&lt;=$E26,$J26,0)</f>
        <v>0</v>
      </c>
      <c r="M26" s="1098">
        <f t="shared" si="19"/>
        <v>0</v>
      </c>
      <c r="N26" s="1098">
        <f t="shared" si="19"/>
        <v>0</v>
      </c>
      <c r="O26" s="1098">
        <f t="shared" si="19"/>
        <v>0</v>
      </c>
      <c r="P26" s="1098">
        <f t="shared" si="19"/>
        <v>0</v>
      </c>
      <c r="Q26" s="1098">
        <f t="shared" si="19"/>
        <v>0</v>
      </c>
      <c r="R26" s="1098">
        <f t="shared" si="19"/>
        <v>0</v>
      </c>
      <c r="S26" s="1098">
        <f t="shared" si="19"/>
        <v>0</v>
      </c>
      <c r="T26" s="1098">
        <f t="shared" si="19"/>
        <v>0</v>
      </c>
      <c r="U26" s="1098">
        <f t="shared" si="19"/>
        <v>0</v>
      </c>
      <c r="V26" s="1100">
        <f t="shared" si="19"/>
        <v>0</v>
      </c>
      <c r="W26" s="1098">
        <f t="shared" si="19"/>
        <v>0</v>
      </c>
      <c r="X26" s="1098">
        <f t="shared" si="19"/>
        <v>0</v>
      </c>
      <c r="Y26" s="1098">
        <f t="shared" si="19"/>
        <v>0</v>
      </c>
      <c r="Z26" s="1098">
        <f t="shared" si="19"/>
        <v>0</v>
      </c>
      <c r="AA26" s="1098">
        <f t="shared" si="19"/>
        <v>0</v>
      </c>
      <c r="AB26" s="1098">
        <f t="shared" si="19"/>
        <v>0</v>
      </c>
      <c r="AC26" s="1098">
        <f t="shared" si="19"/>
        <v>0</v>
      </c>
      <c r="AD26" s="1098">
        <f t="shared" si="19"/>
        <v>0</v>
      </c>
      <c r="AE26" s="1098">
        <f t="shared" si="19"/>
        <v>0</v>
      </c>
      <c r="AF26" s="1098">
        <f t="shared" si="19"/>
        <v>0</v>
      </c>
      <c r="AG26" s="1098">
        <f t="shared" si="19"/>
        <v>0</v>
      </c>
      <c r="AH26" s="1100">
        <f t="shared" si="19"/>
        <v>0</v>
      </c>
      <c r="AI26" s="1098">
        <f t="shared" si="19"/>
        <v>0</v>
      </c>
      <c r="AJ26" s="1098">
        <f t="shared" si="19"/>
        <v>0</v>
      </c>
      <c r="AK26" s="1098">
        <f t="shared" si="19"/>
        <v>0</v>
      </c>
      <c r="AL26" s="1098">
        <f t="shared" si="19"/>
        <v>0</v>
      </c>
      <c r="AM26" s="1098">
        <f t="shared" si="19"/>
        <v>0</v>
      </c>
      <c r="AN26" s="1098">
        <f t="shared" si="19"/>
        <v>0</v>
      </c>
      <c r="AO26" s="1098">
        <f t="shared" si="19"/>
        <v>0</v>
      </c>
      <c r="AP26" s="1098">
        <f t="shared" si="19"/>
        <v>0</v>
      </c>
      <c r="AQ26" s="1098">
        <f t="shared" si="19"/>
        <v>0</v>
      </c>
      <c r="AR26" s="1098">
        <f t="shared" si="19"/>
        <v>0</v>
      </c>
      <c r="AS26" s="1098">
        <f t="shared" si="19"/>
        <v>0</v>
      </c>
      <c r="AT26" s="1100">
        <f t="shared" si="19"/>
        <v>0</v>
      </c>
      <c r="AU26" s="1098">
        <f t="shared" si="19"/>
        <v>0</v>
      </c>
      <c r="AV26" s="1098">
        <f t="shared" si="19"/>
        <v>0</v>
      </c>
      <c r="AW26" s="1098">
        <f t="shared" si="19"/>
        <v>0</v>
      </c>
      <c r="AX26" s="1098">
        <f t="shared" si="19"/>
        <v>0</v>
      </c>
      <c r="AY26" s="1098">
        <f t="shared" si="19"/>
        <v>0</v>
      </c>
      <c r="AZ26" s="1098">
        <f t="shared" si="19"/>
        <v>0</v>
      </c>
      <c r="BA26" s="1098">
        <f t="shared" si="19"/>
        <v>0</v>
      </c>
      <c r="BB26" s="1098">
        <f t="shared" si="19"/>
        <v>0</v>
      </c>
      <c r="BC26" s="1098">
        <f t="shared" si="19"/>
        <v>0</v>
      </c>
      <c r="BD26" s="1098">
        <f t="shared" si="19"/>
        <v>0</v>
      </c>
      <c r="BE26" s="1098">
        <f t="shared" si="19"/>
        <v>0</v>
      </c>
      <c r="BF26" s="1100">
        <f t="shared" si="19"/>
        <v>0</v>
      </c>
      <c r="BG26" s="1098">
        <f t="shared" si="19"/>
        <v>0</v>
      </c>
      <c r="BH26" s="1098">
        <f t="shared" si="19"/>
        <v>0</v>
      </c>
      <c r="BI26" s="1098">
        <f t="shared" si="19"/>
        <v>0</v>
      </c>
      <c r="BJ26" s="1098">
        <f t="shared" si="19"/>
        <v>0</v>
      </c>
      <c r="BK26" s="1098">
        <f t="shared" si="19"/>
        <v>0</v>
      </c>
      <c r="BL26" s="1098">
        <f t="shared" si="19"/>
        <v>0</v>
      </c>
      <c r="BM26" s="1098">
        <f t="shared" si="19"/>
        <v>0</v>
      </c>
      <c r="BN26" s="1098">
        <f t="shared" si="19"/>
        <v>0</v>
      </c>
      <c r="BO26" s="1098">
        <f t="shared" si="19"/>
        <v>0</v>
      </c>
      <c r="BP26" s="1098">
        <f t="shared" si="19"/>
        <v>0</v>
      </c>
      <c r="BQ26" s="1098">
        <f t="shared" si="19"/>
        <v>0</v>
      </c>
      <c r="BR26" s="1100">
        <f t="shared" si="19"/>
        <v>0</v>
      </c>
      <c r="BS26" s="1098">
        <f t="shared" si="19"/>
        <v>0</v>
      </c>
      <c r="BT26" s="1098">
        <f t="shared" si="19"/>
        <v>0</v>
      </c>
      <c r="BU26" s="1098">
        <f t="shared" si="19"/>
        <v>0</v>
      </c>
      <c r="BV26" s="1098">
        <f t="shared" si="19"/>
        <v>0</v>
      </c>
      <c r="BW26" s="1098">
        <f t="shared" si="19"/>
        <v>0</v>
      </c>
      <c r="BX26" s="1098">
        <f t="shared" si="18"/>
        <v>0</v>
      </c>
      <c r="BY26" s="1098">
        <f t="shared" si="18"/>
        <v>0</v>
      </c>
      <c r="BZ26" s="1098">
        <f t="shared" si="18"/>
        <v>0</v>
      </c>
      <c r="CA26" s="1098">
        <f t="shared" si="18"/>
        <v>0</v>
      </c>
      <c r="CB26" s="1098">
        <f t="shared" si="18"/>
        <v>0</v>
      </c>
      <c r="CC26" s="1098">
        <f t="shared" si="18"/>
        <v>0</v>
      </c>
      <c r="CD26" s="1098">
        <f t="shared" si="18"/>
        <v>0</v>
      </c>
    </row>
    <row r="27" spans="1:82" x14ac:dyDescent="0.2">
      <c r="A27" s="1">
        <f>'8'!H26</f>
        <v>0</v>
      </c>
      <c r="B27" s="1">
        <f>IF('8'!D26=0,"-",'8'!D26)</f>
        <v>1</v>
      </c>
      <c r="C27" s="1">
        <f>IF('8'!F26=0,"-",'8'!F26)</f>
        <v>1900</v>
      </c>
      <c r="D27" s="541">
        <f t="shared" si="13"/>
        <v>1</v>
      </c>
      <c r="E27" s="1">
        <f>'8'!L26*12</f>
        <v>0</v>
      </c>
      <c r="I27" s="312">
        <f>'8'!K26</f>
        <v>0</v>
      </c>
      <c r="J27" s="1096" t="str">
        <f>IF(E27&lt;&gt;0,'8'!M26/12,"")</f>
        <v/>
      </c>
      <c r="K27" s="1098">
        <f t="shared" si="16"/>
        <v>0</v>
      </c>
      <c r="L27" s="1098">
        <f t="shared" si="19"/>
        <v>0</v>
      </c>
      <c r="M27" s="1098">
        <f t="shared" si="19"/>
        <v>0</v>
      </c>
      <c r="N27" s="1098">
        <f t="shared" si="19"/>
        <v>0</v>
      </c>
      <c r="O27" s="1098">
        <f t="shared" si="19"/>
        <v>0</v>
      </c>
      <c r="P27" s="1098">
        <f t="shared" si="19"/>
        <v>0</v>
      </c>
      <c r="Q27" s="1098">
        <f t="shared" si="19"/>
        <v>0</v>
      </c>
      <c r="R27" s="1098">
        <f t="shared" si="19"/>
        <v>0</v>
      </c>
      <c r="S27" s="1098">
        <f t="shared" si="19"/>
        <v>0</v>
      </c>
      <c r="T27" s="1098">
        <f t="shared" si="19"/>
        <v>0</v>
      </c>
      <c r="U27" s="1098">
        <f t="shared" si="19"/>
        <v>0</v>
      </c>
      <c r="V27" s="1100">
        <f t="shared" si="19"/>
        <v>0</v>
      </c>
      <c r="W27" s="1098">
        <f t="shared" si="19"/>
        <v>0</v>
      </c>
      <c r="X27" s="1098">
        <f t="shared" si="19"/>
        <v>0</v>
      </c>
      <c r="Y27" s="1098">
        <f t="shared" si="19"/>
        <v>0</v>
      </c>
      <c r="Z27" s="1098">
        <f t="shared" si="19"/>
        <v>0</v>
      </c>
      <c r="AA27" s="1098">
        <f t="shared" si="19"/>
        <v>0</v>
      </c>
      <c r="AB27" s="1098">
        <f t="shared" si="19"/>
        <v>0</v>
      </c>
      <c r="AC27" s="1098">
        <f t="shared" si="19"/>
        <v>0</v>
      </c>
      <c r="AD27" s="1098">
        <f t="shared" si="19"/>
        <v>0</v>
      </c>
      <c r="AE27" s="1098">
        <f t="shared" si="19"/>
        <v>0</v>
      </c>
      <c r="AF27" s="1098">
        <f t="shared" si="19"/>
        <v>0</v>
      </c>
      <c r="AG27" s="1098">
        <f t="shared" si="19"/>
        <v>0</v>
      </c>
      <c r="AH27" s="1100">
        <f t="shared" si="19"/>
        <v>0</v>
      </c>
      <c r="AI27" s="1098">
        <f t="shared" si="19"/>
        <v>0</v>
      </c>
      <c r="AJ27" s="1098">
        <f t="shared" si="19"/>
        <v>0</v>
      </c>
      <c r="AK27" s="1098">
        <f t="shared" si="19"/>
        <v>0</v>
      </c>
      <c r="AL27" s="1098">
        <f t="shared" si="19"/>
        <v>0</v>
      </c>
      <c r="AM27" s="1098">
        <f t="shared" si="19"/>
        <v>0</v>
      </c>
      <c r="AN27" s="1098">
        <f t="shared" si="19"/>
        <v>0</v>
      </c>
      <c r="AO27" s="1098">
        <f t="shared" si="19"/>
        <v>0</v>
      </c>
      <c r="AP27" s="1098">
        <f t="shared" si="19"/>
        <v>0</v>
      </c>
      <c r="AQ27" s="1098">
        <f t="shared" si="19"/>
        <v>0</v>
      </c>
      <c r="AR27" s="1098">
        <f t="shared" si="19"/>
        <v>0</v>
      </c>
      <c r="AS27" s="1098">
        <f t="shared" si="19"/>
        <v>0</v>
      </c>
      <c r="AT27" s="1100">
        <f t="shared" si="19"/>
        <v>0</v>
      </c>
      <c r="AU27" s="1098">
        <f t="shared" si="19"/>
        <v>0</v>
      </c>
      <c r="AV27" s="1098">
        <f t="shared" si="19"/>
        <v>0</v>
      </c>
      <c r="AW27" s="1098">
        <f t="shared" si="19"/>
        <v>0</v>
      </c>
      <c r="AX27" s="1098">
        <f t="shared" si="19"/>
        <v>0</v>
      </c>
      <c r="AY27" s="1098">
        <f t="shared" si="19"/>
        <v>0</v>
      </c>
      <c r="AZ27" s="1098">
        <f t="shared" si="19"/>
        <v>0</v>
      </c>
      <c r="BA27" s="1098">
        <f t="shared" si="19"/>
        <v>0</v>
      </c>
      <c r="BB27" s="1098">
        <f t="shared" si="19"/>
        <v>0</v>
      </c>
      <c r="BC27" s="1098">
        <f t="shared" si="19"/>
        <v>0</v>
      </c>
      <c r="BD27" s="1098">
        <f t="shared" si="19"/>
        <v>0</v>
      </c>
      <c r="BE27" s="1098">
        <f t="shared" si="19"/>
        <v>0</v>
      </c>
      <c r="BF27" s="1100">
        <f t="shared" si="19"/>
        <v>0</v>
      </c>
      <c r="BG27" s="1098">
        <f t="shared" si="19"/>
        <v>0</v>
      </c>
      <c r="BH27" s="1098">
        <f t="shared" si="19"/>
        <v>0</v>
      </c>
      <c r="BI27" s="1098">
        <f t="shared" si="19"/>
        <v>0</v>
      </c>
      <c r="BJ27" s="1098">
        <f t="shared" si="19"/>
        <v>0</v>
      </c>
      <c r="BK27" s="1098">
        <f t="shared" si="19"/>
        <v>0</v>
      </c>
      <c r="BL27" s="1098">
        <f t="shared" si="19"/>
        <v>0</v>
      </c>
      <c r="BM27" s="1098">
        <f t="shared" si="19"/>
        <v>0</v>
      </c>
      <c r="BN27" s="1098">
        <f t="shared" si="19"/>
        <v>0</v>
      </c>
      <c r="BO27" s="1098">
        <f t="shared" si="19"/>
        <v>0</v>
      </c>
      <c r="BP27" s="1098">
        <f t="shared" si="19"/>
        <v>0</v>
      </c>
      <c r="BQ27" s="1098">
        <f t="shared" si="19"/>
        <v>0</v>
      </c>
      <c r="BR27" s="1100">
        <f t="shared" si="19"/>
        <v>0</v>
      </c>
      <c r="BS27" s="1098">
        <f t="shared" si="19"/>
        <v>0</v>
      </c>
      <c r="BT27" s="1098">
        <f t="shared" si="19"/>
        <v>0</v>
      </c>
      <c r="BU27" s="1098">
        <f t="shared" si="19"/>
        <v>0</v>
      </c>
      <c r="BV27" s="1098">
        <f t="shared" si="19"/>
        <v>0</v>
      </c>
      <c r="BW27" s="1098">
        <f t="shared" si="19"/>
        <v>0</v>
      </c>
      <c r="BX27" s="1098">
        <f t="shared" si="18"/>
        <v>0</v>
      </c>
      <c r="BY27" s="1098">
        <f t="shared" si="18"/>
        <v>0</v>
      </c>
      <c r="BZ27" s="1098">
        <f t="shared" si="18"/>
        <v>0</v>
      </c>
      <c r="CA27" s="1098">
        <f t="shared" si="18"/>
        <v>0</v>
      </c>
      <c r="CB27" s="1098">
        <f t="shared" si="18"/>
        <v>0</v>
      </c>
      <c r="CC27" s="1098">
        <f t="shared" si="18"/>
        <v>0</v>
      </c>
      <c r="CD27" s="1098">
        <f t="shared" si="18"/>
        <v>0</v>
      </c>
    </row>
    <row r="28" spans="1:82" x14ac:dyDescent="0.2">
      <c r="A28" s="1">
        <f>'8'!H27</f>
        <v>0</v>
      </c>
      <c r="B28" s="1">
        <f>IF('8'!D27=0,"-",'8'!D27)</f>
        <v>1</v>
      </c>
      <c r="C28" s="1">
        <f>IF('8'!F27=0,"-",'8'!F27)</f>
        <v>1900</v>
      </c>
      <c r="D28" s="541">
        <f t="shared" si="13"/>
        <v>1</v>
      </c>
      <c r="E28" s="1">
        <f>'8'!L27*12</f>
        <v>0</v>
      </c>
      <c r="I28" s="312">
        <f>'8'!K27</f>
        <v>0</v>
      </c>
      <c r="J28" s="1096" t="str">
        <f>IF(E28&lt;&gt;0,'8'!M27/12,"")</f>
        <v/>
      </c>
      <c r="K28" s="1098">
        <f t="shared" si="16"/>
        <v>0</v>
      </c>
      <c r="L28" s="1098">
        <f t="shared" si="19"/>
        <v>0</v>
      </c>
      <c r="M28" s="1098">
        <f t="shared" si="19"/>
        <v>0</v>
      </c>
      <c r="N28" s="1098">
        <f t="shared" si="19"/>
        <v>0</v>
      </c>
      <c r="O28" s="1098">
        <f t="shared" si="19"/>
        <v>0</v>
      </c>
      <c r="P28" s="1098">
        <f t="shared" si="19"/>
        <v>0</v>
      </c>
      <c r="Q28" s="1098">
        <f t="shared" si="19"/>
        <v>0</v>
      </c>
      <c r="R28" s="1098">
        <f t="shared" si="19"/>
        <v>0</v>
      </c>
      <c r="S28" s="1098">
        <f t="shared" si="19"/>
        <v>0</v>
      </c>
      <c r="T28" s="1098">
        <f t="shared" si="19"/>
        <v>0</v>
      </c>
      <c r="U28" s="1098">
        <f t="shared" si="19"/>
        <v>0</v>
      </c>
      <c r="V28" s="1100">
        <f t="shared" si="19"/>
        <v>0</v>
      </c>
      <c r="W28" s="1098">
        <f t="shared" si="19"/>
        <v>0</v>
      </c>
      <c r="X28" s="1098">
        <f t="shared" si="19"/>
        <v>0</v>
      </c>
      <c r="Y28" s="1098">
        <f t="shared" si="19"/>
        <v>0</v>
      </c>
      <c r="Z28" s="1098">
        <f t="shared" si="19"/>
        <v>0</v>
      </c>
      <c r="AA28" s="1098">
        <f t="shared" si="19"/>
        <v>0</v>
      </c>
      <c r="AB28" s="1098">
        <f t="shared" si="19"/>
        <v>0</v>
      </c>
      <c r="AC28" s="1098">
        <f t="shared" si="19"/>
        <v>0</v>
      </c>
      <c r="AD28" s="1098">
        <f t="shared" si="19"/>
        <v>0</v>
      </c>
      <c r="AE28" s="1098">
        <f t="shared" si="19"/>
        <v>0</v>
      </c>
      <c r="AF28" s="1098">
        <f t="shared" si="19"/>
        <v>0</v>
      </c>
      <c r="AG28" s="1098">
        <f t="shared" si="19"/>
        <v>0</v>
      </c>
      <c r="AH28" s="1100">
        <f t="shared" si="19"/>
        <v>0</v>
      </c>
      <c r="AI28" s="1098">
        <f t="shared" si="19"/>
        <v>0</v>
      </c>
      <c r="AJ28" s="1098">
        <f t="shared" si="19"/>
        <v>0</v>
      </c>
      <c r="AK28" s="1098">
        <f t="shared" si="19"/>
        <v>0</v>
      </c>
      <c r="AL28" s="1098">
        <f t="shared" si="19"/>
        <v>0</v>
      </c>
      <c r="AM28" s="1098">
        <f t="shared" si="19"/>
        <v>0</v>
      </c>
      <c r="AN28" s="1098">
        <f t="shared" si="19"/>
        <v>0</v>
      </c>
      <c r="AO28" s="1098">
        <f t="shared" si="19"/>
        <v>0</v>
      </c>
      <c r="AP28" s="1098">
        <f t="shared" si="19"/>
        <v>0</v>
      </c>
      <c r="AQ28" s="1098">
        <f t="shared" si="19"/>
        <v>0</v>
      </c>
      <c r="AR28" s="1098">
        <f t="shared" si="19"/>
        <v>0</v>
      </c>
      <c r="AS28" s="1098">
        <f t="shared" si="19"/>
        <v>0</v>
      </c>
      <c r="AT28" s="1100">
        <f t="shared" si="19"/>
        <v>0</v>
      </c>
      <c r="AU28" s="1098">
        <f t="shared" si="19"/>
        <v>0</v>
      </c>
      <c r="AV28" s="1098">
        <f t="shared" si="19"/>
        <v>0</v>
      </c>
      <c r="AW28" s="1098">
        <f t="shared" si="19"/>
        <v>0</v>
      </c>
      <c r="AX28" s="1098">
        <f t="shared" si="19"/>
        <v>0</v>
      </c>
      <c r="AY28" s="1098">
        <f t="shared" si="19"/>
        <v>0</v>
      </c>
      <c r="AZ28" s="1098">
        <f t="shared" si="19"/>
        <v>0</v>
      </c>
      <c r="BA28" s="1098">
        <f t="shared" si="19"/>
        <v>0</v>
      </c>
      <c r="BB28" s="1098">
        <f t="shared" si="19"/>
        <v>0</v>
      </c>
      <c r="BC28" s="1098">
        <f t="shared" si="19"/>
        <v>0</v>
      </c>
      <c r="BD28" s="1098">
        <f t="shared" si="19"/>
        <v>0</v>
      </c>
      <c r="BE28" s="1098">
        <f t="shared" si="19"/>
        <v>0</v>
      </c>
      <c r="BF28" s="1100">
        <f t="shared" si="19"/>
        <v>0</v>
      </c>
      <c r="BG28" s="1098">
        <f t="shared" si="19"/>
        <v>0</v>
      </c>
      <c r="BH28" s="1098">
        <f t="shared" si="19"/>
        <v>0</v>
      </c>
      <c r="BI28" s="1098">
        <f t="shared" si="19"/>
        <v>0</v>
      </c>
      <c r="BJ28" s="1098">
        <f t="shared" si="19"/>
        <v>0</v>
      </c>
      <c r="BK28" s="1098">
        <f t="shared" si="19"/>
        <v>0</v>
      </c>
      <c r="BL28" s="1098">
        <f t="shared" si="19"/>
        <v>0</v>
      </c>
      <c r="BM28" s="1098">
        <f t="shared" si="19"/>
        <v>0</v>
      </c>
      <c r="BN28" s="1098">
        <f t="shared" si="19"/>
        <v>0</v>
      </c>
      <c r="BO28" s="1098">
        <f t="shared" si="19"/>
        <v>0</v>
      </c>
      <c r="BP28" s="1098">
        <f t="shared" si="19"/>
        <v>0</v>
      </c>
      <c r="BQ28" s="1098">
        <f t="shared" si="19"/>
        <v>0</v>
      </c>
      <c r="BR28" s="1100">
        <f t="shared" si="19"/>
        <v>0</v>
      </c>
      <c r="BS28" s="1098">
        <f t="shared" si="19"/>
        <v>0</v>
      </c>
      <c r="BT28" s="1098">
        <f t="shared" si="19"/>
        <v>0</v>
      </c>
      <c r="BU28" s="1098">
        <f t="shared" si="19"/>
        <v>0</v>
      </c>
      <c r="BV28" s="1098">
        <f t="shared" si="19"/>
        <v>0</v>
      </c>
      <c r="BW28" s="1098">
        <f t="shared" si="19"/>
        <v>0</v>
      </c>
      <c r="BX28" s="1098">
        <f t="shared" si="18"/>
        <v>0</v>
      </c>
      <c r="BY28" s="1098">
        <f t="shared" si="18"/>
        <v>0</v>
      </c>
      <c r="BZ28" s="1098">
        <f t="shared" si="18"/>
        <v>0</v>
      </c>
      <c r="CA28" s="1098">
        <f t="shared" si="18"/>
        <v>0</v>
      </c>
      <c r="CB28" s="1098">
        <f t="shared" si="18"/>
        <v>0</v>
      </c>
      <c r="CC28" s="1098">
        <f t="shared" si="18"/>
        <v>0</v>
      </c>
      <c r="CD28" s="1098">
        <f t="shared" si="18"/>
        <v>0</v>
      </c>
    </row>
    <row r="29" spans="1:82" x14ac:dyDescent="0.2">
      <c r="A29" s="1">
        <f>'8'!H28</f>
        <v>0</v>
      </c>
      <c r="B29" s="1">
        <f>IF('8'!D28=0,"-",'8'!D28)</f>
        <v>1</v>
      </c>
      <c r="C29" s="1">
        <f>IF('8'!F28=0,"-",'8'!F28)</f>
        <v>1900</v>
      </c>
      <c r="D29" s="541">
        <f t="shared" si="13"/>
        <v>1</v>
      </c>
      <c r="E29" s="1">
        <f>'8'!L28*12</f>
        <v>0</v>
      </c>
      <c r="I29" s="312">
        <f>'8'!K28</f>
        <v>0</v>
      </c>
      <c r="J29" s="1096" t="str">
        <f>IF(E29&lt;&gt;0,'8'!M28/12,"")</f>
        <v/>
      </c>
      <c r="K29" s="1098">
        <f t="shared" si="16"/>
        <v>0</v>
      </c>
      <c r="L29" s="1098">
        <f t="shared" si="19"/>
        <v>0</v>
      </c>
      <c r="M29" s="1098">
        <f t="shared" si="19"/>
        <v>0</v>
      </c>
      <c r="N29" s="1098">
        <f t="shared" si="19"/>
        <v>0</v>
      </c>
      <c r="O29" s="1098">
        <f t="shared" si="19"/>
        <v>0</v>
      </c>
      <c r="P29" s="1098">
        <f t="shared" si="19"/>
        <v>0</v>
      </c>
      <c r="Q29" s="1098">
        <f t="shared" si="19"/>
        <v>0</v>
      </c>
      <c r="R29" s="1098">
        <f t="shared" si="19"/>
        <v>0</v>
      </c>
      <c r="S29" s="1098">
        <f t="shared" si="19"/>
        <v>0</v>
      </c>
      <c r="T29" s="1098">
        <f t="shared" si="19"/>
        <v>0</v>
      </c>
      <c r="U29" s="1098">
        <f t="shared" si="19"/>
        <v>0</v>
      </c>
      <c r="V29" s="1100">
        <f t="shared" si="19"/>
        <v>0</v>
      </c>
      <c r="W29" s="1098">
        <f t="shared" si="19"/>
        <v>0</v>
      </c>
      <c r="X29" s="1098">
        <f t="shared" si="19"/>
        <v>0</v>
      </c>
      <c r="Y29" s="1098">
        <f t="shared" si="19"/>
        <v>0</v>
      </c>
      <c r="Z29" s="1098">
        <f t="shared" si="19"/>
        <v>0</v>
      </c>
      <c r="AA29" s="1098">
        <f t="shared" si="19"/>
        <v>0</v>
      </c>
      <c r="AB29" s="1098">
        <f t="shared" si="19"/>
        <v>0</v>
      </c>
      <c r="AC29" s="1098">
        <f t="shared" si="19"/>
        <v>0</v>
      </c>
      <c r="AD29" s="1098">
        <f t="shared" si="19"/>
        <v>0</v>
      </c>
      <c r="AE29" s="1098">
        <f t="shared" si="19"/>
        <v>0</v>
      </c>
      <c r="AF29" s="1098">
        <f t="shared" si="19"/>
        <v>0</v>
      </c>
      <c r="AG29" s="1098">
        <f t="shared" si="19"/>
        <v>0</v>
      </c>
      <c r="AH29" s="1100">
        <f t="shared" si="19"/>
        <v>0</v>
      </c>
      <c r="AI29" s="1098">
        <f t="shared" si="19"/>
        <v>0</v>
      </c>
      <c r="AJ29" s="1098">
        <f t="shared" si="19"/>
        <v>0</v>
      </c>
      <c r="AK29" s="1098">
        <f t="shared" si="19"/>
        <v>0</v>
      </c>
      <c r="AL29" s="1098">
        <f t="shared" si="19"/>
        <v>0</v>
      </c>
      <c r="AM29" s="1098">
        <f t="shared" si="19"/>
        <v>0</v>
      </c>
      <c r="AN29" s="1098">
        <f t="shared" si="19"/>
        <v>0</v>
      </c>
      <c r="AO29" s="1098">
        <f t="shared" si="19"/>
        <v>0</v>
      </c>
      <c r="AP29" s="1098">
        <f t="shared" si="19"/>
        <v>0</v>
      </c>
      <c r="AQ29" s="1098">
        <f t="shared" si="19"/>
        <v>0</v>
      </c>
      <c r="AR29" s="1098">
        <f t="shared" si="19"/>
        <v>0</v>
      </c>
      <c r="AS29" s="1098">
        <f t="shared" si="19"/>
        <v>0</v>
      </c>
      <c r="AT29" s="1100">
        <f t="shared" si="19"/>
        <v>0</v>
      </c>
      <c r="AU29" s="1098">
        <f t="shared" si="19"/>
        <v>0</v>
      </c>
      <c r="AV29" s="1098">
        <f t="shared" si="19"/>
        <v>0</v>
      </c>
      <c r="AW29" s="1098">
        <f t="shared" si="19"/>
        <v>0</v>
      </c>
      <c r="AX29" s="1098">
        <f t="shared" si="19"/>
        <v>0</v>
      </c>
      <c r="AY29" s="1098">
        <f t="shared" si="19"/>
        <v>0</v>
      </c>
      <c r="AZ29" s="1098">
        <f t="shared" si="19"/>
        <v>0</v>
      </c>
      <c r="BA29" s="1098">
        <f t="shared" si="19"/>
        <v>0</v>
      </c>
      <c r="BB29" s="1098">
        <f t="shared" si="19"/>
        <v>0</v>
      </c>
      <c r="BC29" s="1098">
        <f t="shared" si="19"/>
        <v>0</v>
      </c>
      <c r="BD29" s="1098">
        <f t="shared" si="19"/>
        <v>0</v>
      </c>
      <c r="BE29" s="1098">
        <f t="shared" si="19"/>
        <v>0</v>
      </c>
      <c r="BF29" s="1100">
        <f t="shared" si="19"/>
        <v>0</v>
      </c>
      <c r="BG29" s="1098">
        <f t="shared" si="19"/>
        <v>0</v>
      </c>
      <c r="BH29" s="1098">
        <f t="shared" si="19"/>
        <v>0</v>
      </c>
      <c r="BI29" s="1098">
        <f t="shared" si="19"/>
        <v>0</v>
      </c>
      <c r="BJ29" s="1098">
        <f t="shared" si="19"/>
        <v>0</v>
      </c>
      <c r="BK29" s="1098">
        <f t="shared" si="19"/>
        <v>0</v>
      </c>
      <c r="BL29" s="1098">
        <f t="shared" si="19"/>
        <v>0</v>
      </c>
      <c r="BM29" s="1098">
        <f t="shared" si="19"/>
        <v>0</v>
      </c>
      <c r="BN29" s="1098">
        <f t="shared" si="19"/>
        <v>0</v>
      </c>
      <c r="BO29" s="1098">
        <f t="shared" si="19"/>
        <v>0</v>
      </c>
      <c r="BP29" s="1098">
        <f t="shared" si="19"/>
        <v>0</v>
      </c>
      <c r="BQ29" s="1098">
        <f t="shared" si="19"/>
        <v>0</v>
      </c>
      <c r="BR29" s="1100">
        <f t="shared" si="19"/>
        <v>0</v>
      </c>
      <c r="BS29" s="1098">
        <f t="shared" si="19"/>
        <v>0</v>
      </c>
      <c r="BT29" s="1098">
        <f t="shared" si="19"/>
        <v>0</v>
      </c>
      <c r="BU29" s="1098">
        <f t="shared" si="19"/>
        <v>0</v>
      </c>
      <c r="BV29" s="1098">
        <f t="shared" si="19"/>
        <v>0</v>
      </c>
      <c r="BW29" s="1098">
        <f t="shared" ref="BW29:CD32" si="20">IF(BW$4&lt;=$E29,$J29,0)</f>
        <v>0</v>
      </c>
      <c r="BX29" s="1098">
        <f t="shared" si="20"/>
        <v>0</v>
      </c>
      <c r="BY29" s="1098">
        <f t="shared" si="20"/>
        <v>0</v>
      </c>
      <c r="BZ29" s="1098">
        <f t="shared" si="20"/>
        <v>0</v>
      </c>
      <c r="CA29" s="1098">
        <f t="shared" si="20"/>
        <v>0</v>
      </c>
      <c r="CB29" s="1098">
        <f t="shared" si="20"/>
        <v>0</v>
      </c>
      <c r="CC29" s="1098">
        <f t="shared" si="20"/>
        <v>0</v>
      </c>
      <c r="CD29" s="1098">
        <f t="shared" si="20"/>
        <v>0</v>
      </c>
    </row>
    <row r="30" spans="1:82" x14ac:dyDescent="0.2">
      <c r="A30" s="1">
        <f>'8'!H29</f>
        <v>0</v>
      </c>
      <c r="B30" s="1">
        <f>IF('8'!D29=0,"-",'8'!D29)</f>
        <v>1</v>
      </c>
      <c r="C30" s="1">
        <f>IF('8'!F29=0,"-",'8'!F29)</f>
        <v>1900</v>
      </c>
      <c r="D30" s="541">
        <f t="shared" si="13"/>
        <v>1</v>
      </c>
      <c r="E30" s="1">
        <f>'8'!L29*12</f>
        <v>0</v>
      </c>
      <c r="I30" s="312">
        <f>'8'!K29</f>
        <v>0</v>
      </c>
      <c r="J30" s="1096" t="str">
        <f>IF(E30&lt;&gt;0,'8'!M29/12,"")</f>
        <v/>
      </c>
      <c r="K30" s="1098">
        <f t="shared" si="16"/>
        <v>0</v>
      </c>
      <c r="L30" s="1098">
        <f t="shared" ref="L30:BW33" si="21">IF(L$4&lt;=$E30,$J30,0)</f>
        <v>0</v>
      </c>
      <c r="M30" s="1098">
        <f t="shared" si="21"/>
        <v>0</v>
      </c>
      <c r="N30" s="1098">
        <f t="shared" si="21"/>
        <v>0</v>
      </c>
      <c r="O30" s="1098">
        <f t="shared" si="21"/>
        <v>0</v>
      </c>
      <c r="P30" s="1098">
        <f t="shared" si="21"/>
        <v>0</v>
      </c>
      <c r="Q30" s="1098">
        <f t="shared" si="21"/>
        <v>0</v>
      </c>
      <c r="R30" s="1098">
        <f t="shared" si="21"/>
        <v>0</v>
      </c>
      <c r="S30" s="1098">
        <f t="shared" si="21"/>
        <v>0</v>
      </c>
      <c r="T30" s="1098">
        <f t="shared" si="21"/>
        <v>0</v>
      </c>
      <c r="U30" s="1098">
        <f t="shared" si="21"/>
        <v>0</v>
      </c>
      <c r="V30" s="1100">
        <f t="shared" si="21"/>
        <v>0</v>
      </c>
      <c r="W30" s="1098">
        <f t="shared" si="21"/>
        <v>0</v>
      </c>
      <c r="X30" s="1098">
        <f t="shared" si="21"/>
        <v>0</v>
      </c>
      <c r="Y30" s="1098">
        <f t="shared" si="21"/>
        <v>0</v>
      </c>
      <c r="Z30" s="1098">
        <f t="shared" si="21"/>
        <v>0</v>
      </c>
      <c r="AA30" s="1098">
        <f t="shared" si="21"/>
        <v>0</v>
      </c>
      <c r="AB30" s="1098">
        <f t="shared" si="21"/>
        <v>0</v>
      </c>
      <c r="AC30" s="1098">
        <f t="shared" si="21"/>
        <v>0</v>
      </c>
      <c r="AD30" s="1098">
        <f t="shared" si="21"/>
        <v>0</v>
      </c>
      <c r="AE30" s="1098">
        <f t="shared" si="21"/>
        <v>0</v>
      </c>
      <c r="AF30" s="1098">
        <f t="shared" si="21"/>
        <v>0</v>
      </c>
      <c r="AG30" s="1098">
        <f t="shared" si="21"/>
        <v>0</v>
      </c>
      <c r="AH30" s="1100">
        <f t="shared" si="21"/>
        <v>0</v>
      </c>
      <c r="AI30" s="1098">
        <f t="shared" si="21"/>
        <v>0</v>
      </c>
      <c r="AJ30" s="1098">
        <f t="shared" si="21"/>
        <v>0</v>
      </c>
      <c r="AK30" s="1098">
        <f t="shared" si="21"/>
        <v>0</v>
      </c>
      <c r="AL30" s="1098">
        <f t="shared" si="21"/>
        <v>0</v>
      </c>
      <c r="AM30" s="1098">
        <f t="shared" si="21"/>
        <v>0</v>
      </c>
      <c r="AN30" s="1098">
        <f t="shared" si="21"/>
        <v>0</v>
      </c>
      <c r="AO30" s="1098">
        <f t="shared" si="21"/>
        <v>0</v>
      </c>
      <c r="AP30" s="1098">
        <f t="shared" si="21"/>
        <v>0</v>
      </c>
      <c r="AQ30" s="1098">
        <f t="shared" si="21"/>
        <v>0</v>
      </c>
      <c r="AR30" s="1098">
        <f t="shared" si="21"/>
        <v>0</v>
      </c>
      <c r="AS30" s="1098">
        <f t="shared" si="21"/>
        <v>0</v>
      </c>
      <c r="AT30" s="1100">
        <f t="shared" si="21"/>
        <v>0</v>
      </c>
      <c r="AU30" s="1098">
        <f t="shared" si="21"/>
        <v>0</v>
      </c>
      <c r="AV30" s="1098">
        <f t="shared" si="21"/>
        <v>0</v>
      </c>
      <c r="AW30" s="1098">
        <f t="shared" si="21"/>
        <v>0</v>
      </c>
      <c r="AX30" s="1098">
        <f t="shared" si="21"/>
        <v>0</v>
      </c>
      <c r="AY30" s="1098">
        <f t="shared" si="21"/>
        <v>0</v>
      </c>
      <c r="AZ30" s="1098">
        <f t="shared" si="21"/>
        <v>0</v>
      </c>
      <c r="BA30" s="1098">
        <f t="shared" si="21"/>
        <v>0</v>
      </c>
      <c r="BB30" s="1098">
        <f t="shared" si="21"/>
        <v>0</v>
      </c>
      <c r="BC30" s="1098">
        <f t="shared" si="21"/>
        <v>0</v>
      </c>
      <c r="BD30" s="1098">
        <f t="shared" si="21"/>
        <v>0</v>
      </c>
      <c r="BE30" s="1098">
        <f t="shared" si="21"/>
        <v>0</v>
      </c>
      <c r="BF30" s="1100">
        <f t="shared" si="21"/>
        <v>0</v>
      </c>
      <c r="BG30" s="1098">
        <f t="shared" si="21"/>
        <v>0</v>
      </c>
      <c r="BH30" s="1098">
        <f t="shared" si="21"/>
        <v>0</v>
      </c>
      <c r="BI30" s="1098">
        <f t="shared" si="21"/>
        <v>0</v>
      </c>
      <c r="BJ30" s="1098">
        <f t="shared" si="21"/>
        <v>0</v>
      </c>
      <c r="BK30" s="1098">
        <f t="shared" si="21"/>
        <v>0</v>
      </c>
      <c r="BL30" s="1098">
        <f t="shared" si="21"/>
        <v>0</v>
      </c>
      <c r="BM30" s="1098">
        <f t="shared" si="21"/>
        <v>0</v>
      </c>
      <c r="BN30" s="1098">
        <f t="shared" si="21"/>
        <v>0</v>
      </c>
      <c r="BO30" s="1098">
        <f t="shared" si="21"/>
        <v>0</v>
      </c>
      <c r="BP30" s="1098">
        <f t="shared" si="21"/>
        <v>0</v>
      </c>
      <c r="BQ30" s="1098">
        <f t="shared" si="21"/>
        <v>0</v>
      </c>
      <c r="BR30" s="1100">
        <f t="shared" si="21"/>
        <v>0</v>
      </c>
      <c r="BS30" s="1098">
        <f t="shared" si="21"/>
        <v>0</v>
      </c>
      <c r="BT30" s="1098">
        <f t="shared" si="21"/>
        <v>0</v>
      </c>
      <c r="BU30" s="1098">
        <f t="shared" si="21"/>
        <v>0</v>
      </c>
      <c r="BV30" s="1098">
        <f t="shared" si="21"/>
        <v>0</v>
      </c>
      <c r="BW30" s="1098">
        <f t="shared" si="21"/>
        <v>0</v>
      </c>
      <c r="BX30" s="1098">
        <f t="shared" si="20"/>
        <v>0</v>
      </c>
      <c r="BY30" s="1098">
        <f t="shared" si="20"/>
        <v>0</v>
      </c>
      <c r="BZ30" s="1098">
        <f t="shared" si="20"/>
        <v>0</v>
      </c>
      <c r="CA30" s="1098">
        <f t="shared" si="20"/>
        <v>0</v>
      </c>
      <c r="CB30" s="1098">
        <f t="shared" si="20"/>
        <v>0</v>
      </c>
      <c r="CC30" s="1098">
        <f t="shared" si="20"/>
        <v>0</v>
      </c>
      <c r="CD30" s="1098">
        <f t="shared" si="20"/>
        <v>0</v>
      </c>
    </row>
    <row r="31" spans="1:82" x14ac:dyDescent="0.2">
      <c r="A31" s="1">
        <f>'8'!H30</f>
        <v>0</v>
      </c>
      <c r="B31" s="1">
        <f>IF('8'!D30=0,"-",'8'!D30)</f>
        <v>1</v>
      </c>
      <c r="C31" s="1">
        <f>IF('8'!F30=0,"-",'8'!F30)</f>
        <v>1900</v>
      </c>
      <c r="D31" s="541">
        <f t="shared" si="13"/>
        <v>1</v>
      </c>
      <c r="E31" s="1">
        <f>'8'!L30*12</f>
        <v>0</v>
      </c>
      <c r="I31" s="312">
        <f>'8'!K30</f>
        <v>0</v>
      </c>
      <c r="J31" s="1096" t="str">
        <f>IF(E31&lt;&gt;0,'8'!M30/12,"")</f>
        <v/>
      </c>
      <c r="K31" s="1098">
        <f t="shared" si="16"/>
        <v>0</v>
      </c>
      <c r="L31" s="1098">
        <f t="shared" si="21"/>
        <v>0</v>
      </c>
      <c r="M31" s="1098">
        <f t="shared" si="21"/>
        <v>0</v>
      </c>
      <c r="N31" s="1098">
        <f t="shared" si="21"/>
        <v>0</v>
      </c>
      <c r="O31" s="1098">
        <f t="shared" si="21"/>
        <v>0</v>
      </c>
      <c r="P31" s="1098">
        <f t="shared" si="21"/>
        <v>0</v>
      </c>
      <c r="Q31" s="1098">
        <f t="shared" si="21"/>
        <v>0</v>
      </c>
      <c r="R31" s="1098">
        <f t="shared" si="21"/>
        <v>0</v>
      </c>
      <c r="S31" s="1098">
        <f t="shared" si="21"/>
        <v>0</v>
      </c>
      <c r="T31" s="1098">
        <f t="shared" si="21"/>
        <v>0</v>
      </c>
      <c r="U31" s="1098">
        <f t="shared" si="21"/>
        <v>0</v>
      </c>
      <c r="V31" s="1100">
        <f t="shared" si="21"/>
        <v>0</v>
      </c>
      <c r="W31" s="1098">
        <f t="shared" si="21"/>
        <v>0</v>
      </c>
      <c r="X31" s="1098">
        <f t="shared" si="21"/>
        <v>0</v>
      </c>
      <c r="Y31" s="1098">
        <f t="shared" si="21"/>
        <v>0</v>
      </c>
      <c r="Z31" s="1098">
        <f t="shared" si="21"/>
        <v>0</v>
      </c>
      <c r="AA31" s="1098">
        <f t="shared" si="21"/>
        <v>0</v>
      </c>
      <c r="AB31" s="1098">
        <f t="shared" si="21"/>
        <v>0</v>
      </c>
      <c r="AC31" s="1098">
        <f t="shared" si="21"/>
        <v>0</v>
      </c>
      <c r="AD31" s="1098">
        <f t="shared" si="21"/>
        <v>0</v>
      </c>
      <c r="AE31" s="1098">
        <f t="shared" si="21"/>
        <v>0</v>
      </c>
      <c r="AF31" s="1098">
        <f t="shared" si="21"/>
        <v>0</v>
      </c>
      <c r="AG31" s="1098">
        <f t="shared" si="21"/>
        <v>0</v>
      </c>
      <c r="AH31" s="1100">
        <f t="shared" si="21"/>
        <v>0</v>
      </c>
      <c r="AI31" s="1098">
        <f t="shared" si="21"/>
        <v>0</v>
      </c>
      <c r="AJ31" s="1098">
        <f t="shared" si="21"/>
        <v>0</v>
      </c>
      <c r="AK31" s="1098">
        <f t="shared" si="21"/>
        <v>0</v>
      </c>
      <c r="AL31" s="1098">
        <f t="shared" si="21"/>
        <v>0</v>
      </c>
      <c r="AM31" s="1098">
        <f t="shared" si="21"/>
        <v>0</v>
      </c>
      <c r="AN31" s="1098">
        <f t="shared" si="21"/>
        <v>0</v>
      </c>
      <c r="AO31" s="1098">
        <f t="shared" si="21"/>
        <v>0</v>
      </c>
      <c r="AP31" s="1098">
        <f t="shared" si="21"/>
        <v>0</v>
      </c>
      <c r="AQ31" s="1098">
        <f t="shared" si="21"/>
        <v>0</v>
      </c>
      <c r="AR31" s="1098">
        <f t="shared" si="21"/>
        <v>0</v>
      </c>
      <c r="AS31" s="1098">
        <f t="shared" si="21"/>
        <v>0</v>
      </c>
      <c r="AT31" s="1100">
        <f t="shared" si="21"/>
        <v>0</v>
      </c>
      <c r="AU31" s="1098">
        <f t="shared" si="21"/>
        <v>0</v>
      </c>
      <c r="AV31" s="1098">
        <f t="shared" si="21"/>
        <v>0</v>
      </c>
      <c r="AW31" s="1098">
        <f t="shared" si="21"/>
        <v>0</v>
      </c>
      <c r="AX31" s="1098">
        <f t="shared" si="21"/>
        <v>0</v>
      </c>
      <c r="AY31" s="1098">
        <f t="shared" si="21"/>
        <v>0</v>
      </c>
      <c r="AZ31" s="1098">
        <f t="shared" si="21"/>
        <v>0</v>
      </c>
      <c r="BA31" s="1098">
        <f t="shared" si="21"/>
        <v>0</v>
      </c>
      <c r="BB31" s="1098">
        <f t="shared" si="21"/>
        <v>0</v>
      </c>
      <c r="BC31" s="1098">
        <f t="shared" si="21"/>
        <v>0</v>
      </c>
      <c r="BD31" s="1098">
        <f t="shared" si="21"/>
        <v>0</v>
      </c>
      <c r="BE31" s="1098">
        <f t="shared" si="21"/>
        <v>0</v>
      </c>
      <c r="BF31" s="1100">
        <f t="shared" si="21"/>
        <v>0</v>
      </c>
      <c r="BG31" s="1098">
        <f t="shared" si="21"/>
        <v>0</v>
      </c>
      <c r="BH31" s="1098">
        <f t="shared" si="21"/>
        <v>0</v>
      </c>
      <c r="BI31" s="1098">
        <f t="shared" si="21"/>
        <v>0</v>
      </c>
      <c r="BJ31" s="1098">
        <f t="shared" si="21"/>
        <v>0</v>
      </c>
      <c r="BK31" s="1098">
        <f t="shared" si="21"/>
        <v>0</v>
      </c>
      <c r="BL31" s="1098">
        <f t="shared" si="21"/>
        <v>0</v>
      </c>
      <c r="BM31" s="1098">
        <f t="shared" si="21"/>
        <v>0</v>
      </c>
      <c r="BN31" s="1098">
        <f t="shared" si="21"/>
        <v>0</v>
      </c>
      <c r="BO31" s="1098">
        <f t="shared" si="21"/>
        <v>0</v>
      </c>
      <c r="BP31" s="1098">
        <f t="shared" si="21"/>
        <v>0</v>
      </c>
      <c r="BQ31" s="1098">
        <f t="shared" si="21"/>
        <v>0</v>
      </c>
      <c r="BR31" s="1100">
        <f t="shared" si="21"/>
        <v>0</v>
      </c>
      <c r="BS31" s="1098">
        <f t="shared" si="21"/>
        <v>0</v>
      </c>
      <c r="BT31" s="1098">
        <f t="shared" si="21"/>
        <v>0</v>
      </c>
      <c r="BU31" s="1098">
        <f t="shared" si="21"/>
        <v>0</v>
      </c>
      <c r="BV31" s="1098">
        <f t="shared" si="21"/>
        <v>0</v>
      </c>
      <c r="BW31" s="1098">
        <f t="shared" si="21"/>
        <v>0</v>
      </c>
      <c r="BX31" s="1098">
        <f t="shared" si="20"/>
        <v>0</v>
      </c>
      <c r="BY31" s="1098">
        <f t="shared" si="20"/>
        <v>0</v>
      </c>
      <c r="BZ31" s="1098">
        <f t="shared" si="20"/>
        <v>0</v>
      </c>
      <c r="CA31" s="1098">
        <f t="shared" si="20"/>
        <v>0</v>
      </c>
      <c r="CB31" s="1098">
        <f t="shared" si="20"/>
        <v>0</v>
      </c>
      <c r="CC31" s="1098">
        <f t="shared" si="20"/>
        <v>0</v>
      </c>
      <c r="CD31" s="1098">
        <f t="shared" si="20"/>
        <v>0</v>
      </c>
    </row>
    <row r="32" spans="1:82" x14ac:dyDescent="0.2">
      <c r="A32" s="1">
        <f>'8'!H31</f>
        <v>0</v>
      </c>
      <c r="B32" s="1">
        <f>IF('8'!D31=0,"-",'8'!D31)</f>
        <v>1</v>
      </c>
      <c r="C32" s="1">
        <f>IF('8'!F31=0,"-",'8'!F31)</f>
        <v>2019</v>
      </c>
      <c r="D32" s="541">
        <f t="shared" ref="D32:D34" si="22">DATE(C32,B32,1)</f>
        <v>43466</v>
      </c>
      <c r="E32" s="1">
        <f>'8'!L31*12</f>
        <v>0</v>
      </c>
      <c r="I32" s="312">
        <f>'8'!K31</f>
        <v>0</v>
      </c>
      <c r="J32" s="1096" t="str">
        <f>IF(E32&lt;&gt;0,'8'!M31/12,"")</f>
        <v/>
      </c>
      <c r="K32" s="1098">
        <f t="shared" si="16"/>
        <v>0</v>
      </c>
      <c r="L32" s="1098">
        <f t="shared" si="21"/>
        <v>0</v>
      </c>
      <c r="M32" s="1098">
        <f t="shared" si="21"/>
        <v>0</v>
      </c>
      <c r="N32" s="1098">
        <f t="shared" si="21"/>
        <v>0</v>
      </c>
      <c r="O32" s="1098">
        <f t="shared" si="21"/>
        <v>0</v>
      </c>
      <c r="P32" s="1098">
        <f t="shared" si="21"/>
        <v>0</v>
      </c>
      <c r="Q32" s="1098">
        <f t="shared" si="21"/>
        <v>0</v>
      </c>
      <c r="R32" s="1098">
        <f t="shared" si="21"/>
        <v>0</v>
      </c>
      <c r="S32" s="1098">
        <f t="shared" si="21"/>
        <v>0</v>
      </c>
      <c r="T32" s="1098">
        <f t="shared" si="21"/>
        <v>0</v>
      </c>
      <c r="U32" s="1098">
        <f t="shared" si="21"/>
        <v>0</v>
      </c>
      <c r="V32" s="1100">
        <f t="shared" si="21"/>
        <v>0</v>
      </c>
      <c r="W32" s="1098">
        <f t="shared" si="21"/>
        <v>0</v>
      </c>
      <c r="X32" s="1098">
        <f t="shared" si="21"/>
        <v>0</v>
      </c>
      <c r="Y32" s="1098">
        <f t="shared" si="21"/>
        <v>0</v>
      </c>
      <c r="Z32" s="1098">
        <f t="shared" si="21"/>
        <v>0</v>
      </c>
      <c r="AA32" s="1098">
        <f t="shared" si="21"/>
        <v>0</v>
      </c>
      <c r="AB32" s="1098">
        <f t="shared" si="21"/>
        <v>0</v>
      </c>
      <c r="AC32" s="1098">
        <f t="shared" si="21"/>
        <v>0</v>
      </c>
      <c r="AD32" s="1098">
        <f t="shared" si="21"/>
        <v>0</v>
      </c>
      <c r="AE32" s="1098">
        <f t="shared" si="21"/>
        <v>0</v>
      </c>
      <c r="AF32" s="1098">
        <f t="shared" si="21"/>
        <v>0</v>
      </c>
      <c r="AG32" s="1098">
        <f t="shared" si="21"/>
        <v>0</v>
      </c>
      <c r="AH32" s="1100">
        <f t="shared" si="21"/>
        <v>0</v>
      </c>
      <c r="AI32" s="1098">
        <f t="shared" si="21"/>
        <v>0</v>
      </c>
      <c r="AJ32" s="1098">
        <f t="shared" si="21"/>
        <v>0</v>
      </c>
      <c r="AK32" s="1098">
        <f t="shared" si="21"/>
        <v>0</v>
      </c>
      <c r="AL32" s="1098">
        <f t="shared" si="21"/>
        <v>0</v>
      </c>
      <c r="AM32" s="1098">
        <f t="shared" si="21"/>
        <v>0</v>
      </c>
      <c r="AN32" s="1098">
        <f t="shared" si="21"/>
        <v>0</v>
      </c>
      <c r="AO32" s="1098">
        <f t="shared" si="21"/>
        <v>0</v>
      </c>
      <c r="AP32" s="1098">
        <f t="shared" si="21"/>
        <v>0</v>
      </c>
      <c r="AQ32" s="1098">
        <f t="shared" si="21"/>
        <v>0</v>
      </c>
      <c r="AR32" s="1098">
        <f t="shared" si="21"/>
        <v>0</v>
      </c>
      <c r="AS32" s="1098">
        <f t="shared" si="21"/>
        <v>0</v>
      </c>
      <c r="AT32" s="1100">
        <f t="shared" si="21"/>
        <v>0</v>
      </c>
      <c r="AU32" s="1098">
        <f t="shared" si="21"/>
        <v>0</v>
      </c>
      <c r="AV32" s="1098">
        <f t="shared" si="21"/>
        <v>0</v>
      </c>
      <c r="AW32" s="1098">
        <f t="shared" si="21"/>
        <v>0</v>
      </c>
      <c r="AX32" s="1098">
        <f t="shared" si="21"/>
        <v>0</v>
      </c>
      <c r="AY32" s="1098">
        <f t="shared" si="21"/>
        <v>0</v>
      </c>
      <c r="AZ32" s="1098">
        <f t="shared" si="21"/>
        <v>0</v>
      </c>
      <c r="BA32" s="1098">
        <f t="shared" si="21"/>
        <v>0</v>
      </c>
      <c r="BB32" s="1098">
        <f t="shared" si="21"/>
        <v>0</v>
      </c>
      <c r="BC32" s="1098">
        <f t="shared" si="21"/>
        <v>0</v>
      </c>
      <c r="BD32" s="1098">
        <f t="shared" si="21"/>
        <v>0</v>
      </c>
      <c r="BE32" s="1098">
        <f t="shared" si="21"/>
        <v>0</v>
      </c>
      <c r="BF32" s="1100">
        <f t="shared" si="21"/>
        <v>0</v>
      </c>
      <c r="BG32" s="1098">
        <f t="shared" si="21"/>
        <v>0</v>
      </c>
      <c r="BH32" s="1098">
        <f t="shared" si="21"/>
        <v>0</v>
      </c>
      <c r="BI32" s="1098">
        <f t="shared" si="21"/>
        <v>0</v>
      </c>
      <c r="BJ32" s="1098">
        <f t="shared" si="21"/>
        <v>0</v>
      </c>
      <c r="BK32" s="1098">
        <f t="shared" si="21"/>
        <v>0</v>
      </c>
      <c r="BL32" s="1098">
        <f t="shared" si="21"/>
        <v>0</v>
      </c>
      <c r="BM32" s="1098">
        <f t="shared" si="21"/>
        <v>0</v>
      </c>
      <c r="BN32" s="1098">
        <f t="shared" si="21"/>
        <v>0</v>
      </c>
      <c r="BO32" s="1098">
        <f t="shared" si="21"/>
        <v>0</v>
      </c>
      <c r="BP32" s="1098">
        <f t="shared" si="21"/>
        <v>0</v>
      </c>
      <c r="BQ32" s="1098">
        <f t="shared" si="21"/>
        <v>0</v>
      </c>
      <c r="BR32" s="1100">
        <f t="shared" si="21"/>
        <v>0</v>
      </c>
      <c r="BS32" s="1098">
        <f t="shared" si="21"/>
        <v>0</v>
      </c>
      <c r="BT32" s="1098">
        <f t="shared" si="21"/>
        <v>0</v>
      </c>
      <c r="BU32" s="1098">
        <f t="shared" si="21"/>
        <v>0</v>
      </c>
      <c r="BV32" s="1098">
        <f t="shared" si="21"/>
        <v>0</v>
      </c>
      <c r="BW32" s="1098">
        <f t="shared" si="21"/>
        <v>0</v>
      </c>
      <c r="BX32" s="1098">
        <f t="shared" si="20"/>
        <v>0</v>
      </c>
      <c r="BY32" s="1098">
        <f t="shared" si="20"/>
        <v>0</v>
      </c>
      <c r="BZ32" s="1098">
        <f t="shared" si="20"/>
        <v>0</v>
      </c>
      <c r="CA32" s="1098">
        <f t="shared" si="20"/>
        <v>0</v>
      </c>
      <c r="CB32" s="1098">
        <f t="shared" si="20"/>
        <v>0</v>
      </c>
      <c r="CC32" s="1098">
        <f t="shared" si="20"/>
        <v>0</v>
      </c>
      <c r="CD32" s="1098">
        <f t="shared" si="20"/>
        <v>0</v>
      </c>
    </row>
    <row r="33" spans="1:82" x14ac:dyDescent="0.2">
      <c r="A33" s="1">
        <f>'8'!H32</f>
        <v>0</v>
      </c>
      <c r="B33" s="1">
        <f>IF('8'!D32=0,"-",'8'!D32)</f>
        <v>1</v>
      </c>
      <c r="C33" s="1">
        <f>IF('8'!F32=0,"-",'8'!F32)</f>
        <v>2019</v>
      </c>
      <c r="D33" s="541">
        <f t="shared" si="22"/>
        <v>43466</v>
      </c>
      <c r="E33" s="1">
        <f>'8'!L32*12</f>
        <v>0</v>
      </c>
      <c r="I33" s="312">
        <f>'8'!K32</f>
        <v>0</v>
      </c>
      <c r="J33" s="1096" t="str">
        <f>IF(E33&lt;&gt;0,'8'!M32/12,"")</f>
        <v/>
      </c>
      <c r="K33" s="1098">
        <f t="shared" si="16"/>
        <v>0</v>
      </c>
      <c r="L33" s="1098">
        <f t="shared" si="21"/>
        <v>0</v>
      </c>
      <c r="M33" s="1098">
        <f t="shared" si="21"/>
        <v>0</v>
      </c>
      <c r="N33" s="1098">
        <f t="shared" si="21"/>
        <v>0</v>
      </c>
      <c r="O33" s="1098">
        <f t="shared" si="21"/>
        <v>0</v>
      </c>
      <c r="P33" s="1098">
        <f t="shared" si="21"/>
        <v>0</v>
      </c>
      <c r="Q33" s="1098">
        <f t="shared" si="21"/>
        <v>0</v>
      </c>
      <c r="R33" s="1098">
        <f t="shared" si="21"/>
        <v>0</v>
      </c>
      <c r="S33" s="1098">
        <f t="shared" si="21"/>
        <v>0</v>
      </c>
      <c r="T33" s="1098">
        <f t="shared" si="21"/>
        <v>0</v>
      </c>
      <c r="U33" s="1098">
        <f t="shared" si="21"/>
        <v>0</v>
      </c>
      <c r="V33" s="1100">
        <f t="shared" si="21"/>
        <v>0</v>
      </c>
      <c r="W33" s="1098">
        <f t="shared" si="21"/>
        <v>0</v>
      </c>
      <c r="X33" s="1098">
        <f t="shared" si="21"/>
        <v>0</v>
      </c>
      <c r="Y33" s="1098">
        <f t="shared" si="21"/>
        <v>0</v>
      </c>
      <c r="Z33" s="1098">
        <f t="shared" si="21"/>
        <v>0</v>
      </c>
      <c r="AA33" s="1098">
        <f t="shared" si="21"/>
        <v>0</v>
      </c>
      <c r="AB33" s="1098">
        <f t="shared" si="21"/>
        <v>0</v>
      </c>
      <c r="AC33" s="1098">
        <f t="shared" si="21"/>
        <v>0</v>
      </c>
      <c r="AD33" s="1098">
        <f t="shared" si="21"/>
        <v>0</v>
      </c>
      <c r="AE33" s="1098">
        <f t="shared" si="21"/>
        <v>0</v>
      </c>
      <c r="AF33" s="1098">
        <f t="shared" si="21"/>
        <v>0</v>
      </c>
      <c r="AG33" s="1098">
        <f t="shared" si="21"/>
        <v>0</v>
      </c>
      <c r="AH33" s="1100">
        <f t="shared" si="21"/>
        <v>0</v>
      </c>
      <c r="AI33" s="1098">
        <f t="shared" si="21"/>
        <v>0</v>
      </c>
      <c r="AJ33" s="1098">
        <f t="shared" si="21"/>
        <v>0</v>
      </c>
      <c r="AK33" s="1098">
        <f t="shared" si="21"/>
        <v>0</v>
      </c>
      <c r="AL33" s="1098">
        <f t="shared" si="21"/>
        <v>0</v>
      </c>
      <c r="AM33" s="1098">
        <f t="shared" si="21"/>
        <v>0</v>
      </c>
      <c r="AN33" s="1098">
        <f t="shared" si="21"/>
        <v>0</v>
      </c>
      <c r="AO33" s="1098">
        <f t="shared" si="21"/>
        <v>0</v>
      </c>
      <c r="AP33" s="1098">
        <f t="shared" si="21"/>
        <v>0</v>
      </c>
      <c r="AQ33" s="1098">
        <f t="shared" si="21"/>
        <v>0</v>
      </c>
      <c r="AR33" s="1098">
        <f t="shared" si="21"/>
        <v>0</v>
      </c>
      <c r="AS33" s="1098">
        <f t="shared" si="21"/>
        <v>0</v>
      </c>
      <c r="AT33" s="1100">
        <f t="shared" si="21"/>
        <v>0</v>
      </c>
      <c r="AU33" s="1098">
        <f t="shared" si="21"/>
        <v>0</v>
      </c>
      <c r="AV33" s="1098">
        <f t="shared" si="21"/>
        <v>0</v>
      </c>
      <c r="AW33" s="1098">
        <f t="shared" si="21"/>
        <v>0</v>
      </c>
      <c r="AX33" s="1098">
        <f t="shared" si="21"/>
        <v>0</v>
      </c>
      <c r="AY33" s="1098">
        <f t="shared" si="21"/>
        <v>0</v>
      </c>
      <c r="AZ33" s="1098">
        <f t="shared" si="21"/>
        <v>0</v>
      </c>
      <c r="BA33" s="1098">
        <f t="shared" si="21"/>
        <v>0</v>
      </c>
      <c r="BB33" s="1098">
        <f t="shared" si="21"/>
        <v>0</v>
      </c>
      <c r="BC33" s="1098">
        <f t="shared" si="21"/>
        <v>0</v>
      </c>
      <c r="BD33" s="1098">
        <f t="shared" si="21"/>
        <v>0</v>
      </c>
      <c r="BE33" s="1098">
        <f t="shared" si="21"/>
        <v>0</v>
      </c>
      <c r="BF33" s="1100">
        <f t="shared" si="21"/>
        <v>0</v>
      </c>
      <c r="BG33" s="1098">
        <f t="shared" si="21"/>
        <v>0</v>
      </c>
      <c r="BH33" s="1098">
        <f t="shared" si="21"/>
        <v>0</v>
      </c>
      <c r="BI33" s="1098">
        <f t="shared" si="21"/>
        <v>0</v>
      </c>
      <c r="BJ33" s="1098">
        <f t="shared" si="21"/>
        <v>0</v>
      </c>
      <c r="BK33" s="1098">
        <f t="shared" si="21"/>
        <v>0</v>
      </c>
      <c r="BL33" s="1098">
        <f t="shared" si="21"/>
        <v>0</v>
      </c>
      <c r="BM33" s="1098">
        <f t="shared" si="21"/>
        <v>0</v>
      </c>
      <c r="BN33" s="1098">
        <f t="shared" si="21"/>
        <v>0</v>
      </c>
      <c r="BO33" s="1098">
        <f t="shared" si="21"/>
        <v>0</v>
      </c>
      <c r="BP33" s="1098">
        <f t="shared" si="21"/>
        <v>0</v>
      </c>
      <c r="BQ33" s="1098">
        <f t="shared" si="21"/>
        <v>0</v>
      </c>
      <c r="BR33" s="1100">
        <f t="shared" si="21"/>
        <v>0</v>
      </c>
      <c r="BS33" s="1098">
        <f t="shared" si="21"/>
        <v>0</v>
      </c>
      <c r="BT33" s="1098">
        <f t="shared" si="21"/>
        <v>0</v>
      </c>
      <c r="BU33" s="1098">
        <f t="shared" si="21"/>
        <v>0</v>
      </c>
      <c r="BV33" s="1098">
        <f t="shared" si="21"/>
        <v>0</v>
      </c>
      <c r="BW33" s="1098">
        <f t="shared" ref="BW33:CD34" si="23">IF(BW$4&lt;=$E33,$J33,0)</f>
        <v>0</v>
      </c>
      <c r="BX33" s="1098">
        <f t="shared" si="23"/>
        <v>0</v>
      </c>
      <c r="BY33" s="1098">
        <f t="shared" si="23"/>
        <v>0</v>
      </c>
      <c r="BZ33" s="1098">
        <f t="shared" si="23"/>
        <v>0</v>
      </c>
      <c r="CA33" s="1098">
        <f t="shared" si="23"/>
        <v>0</v>
      </c>
      <c r="CB33" s="1098">
        <f t="shared" si="23"/>
        <v>0</v>
      </c>
      <c r="CC33" s="1098">
        <f t="shared" si="23"/>
        <v>0</v>
      </c>
      <c r="CD33" s="1098">
        <f t="shared" si="23"/>
        <v>0</v>
      </c>
    </row>
    <row r="34" spans="1:82" x14ac:dyDescent="0.2">
      <c r="A34" s="1">
        <f>'8'!H33</f>
        <v>0</v>
      </c>
      <c r="B34" s="1">
        <f>IF('8'!D33=0,"-",'8'!D33)</f>
        <v>1</v>
      </c>
      <c r="C34" s="1">
        <f>IF('8'!F33=0,"-",'8'!F33)</f>
        <v>2019</v>
      </c>
      <c r="D34" s="541">
        <f t="shared" si="22"/>
        <v>43466</v>
      </c>
      <c r="E34" s="1">
        <f>'8'!L33*12</f>
        <v>0</v>
      </c>
      <c r="I34" s="312">
        <f>'8'!K33</f>
        <v>0</v>
      </c>
      <c r="J34" s="1096" t="str">
        <f>IF(E34&lt;&gt;0,'8'!M33/12,"")</f>
        <v/>
      </c>
      <c r="K34" s="1098">
        <f t="shared" si="16"/>
        <v>0</v>
      </c>
      <c r="L34" s="1098">
        <f t="shared" ref="L34:BW34" si="24">IF(L$4&lt;=$E34,$J34,0)</f>
        <v>0</v>
      </c>
      <c r="M34" s="1098">
        <f t="shared" si="24"/>
        <v>0</v>
      </c>
      <c r="N34" s="1098">
        <f t="shared" si="24"/>
        <v>0</v>
      </c>
      <c r="O34" s="1098">
        <f t="shared" si="24"/>
        <v>0</v>
      </c>
      <c r="P34" s="1098">
        <f t="shared" si="24"/>
        <v>0</v>
      </c>
      <c r="Q34" s="1098">
        <f t="shared" si="24"/>
        <v>0</v>
      </c>
      <c r="R34" s="1098">
        <f t="shared" si="24"/>
        <v>0</v>
      </c>
      <c r="S34" s="1098">
        <f t="shared" si="24"/>
        <v>0</v>
      </c>
      <c r="T34" s="1098">
        <f t="shared" si="24"/>
        <v>0</v>
      </c>
      <c r="U34" s="1098">
        <f t="shared" si="24"/>
        <v>0</v>
      </c>
      <c r="V34" s="1100">
        <f t="shared" si="24"/>
        <v>0</v>
      </c>
      <c r="W34" s="1098">
        <f t="shared" si="24"/>
        <v>0</v>
      </c>
      <c r="X34" s="1098">
        <f t="shared" si="24"/>
        <v>0</v>
      </c>
      <c r="Y34" s="1098">
        <f t="shared" si="24"/>
        <v>0</v>
      </c>
      <c r="Z34" s="1098">
        <f t="shared" si="24"/>
        <v>0</v>
      </c>
      <c r="AA34" s="1098">
        <f t="shared" si="24"/>
        <v>0</v>
      </c>
      <c r="AB34" s="1098">
        <f t="shared" si="24"/>
        <v>0</v>
      </c>
      <c r="AC34" s="1098">
        <f t="shared" si="24"/>
        <v>0</v>
      </c>
      <c r="AD34" s="1098">
        <f t="shared" si="24"/>
        <v>0</v>
      </c>
      <c r="AE34" s="1098">
        <f t="shared" si="24"/>
        <v>0</v>
      </c>
      <c r="AF34" s="1098">
        <f t="shared" si="24"/>
        <v>0</v>
      </c>
      <c r="AG34" s="1098">
        <f t="shared" si="24"/>
        <v>0</v>
      </c>
      <c r="AH34" s="1100">
        <f t="shared" si="24"/>
        <v>0</v>
      </c>
      <c r="AI34" s="1098">
        <f t="shared" si="24"/>
        <v>0</v>
      </c>
      <c r="AJ34" s="1098">
        <f t="shared" si="24"/>
        <v>0</v>
      </c>
      <c r="AK34" s="1098">
        <f t="shared" si="24"/>
        <v>0</v>
      </c>
      <c r="AL34" s="1098">
        <f t="shared" si="24"/>
        <v>0</v>
      </c>
      <c r="AM34" s="1098">
        <f t="shared" si="24"/>
        <v>0</v>
      </c>
      <c r="AN34" s="1098">
        <f t="shared" si="24"/>
        <v>0</v>
      </c>
      <c r="AO34" s="1098">
        <f t="shared" si="24"/>
        <v>0</v>
      </c>
      <c r="AP34" s="1098">
        <f t="shared" si="24"/>
        <v>0</v>
      </c>
      <c r="AQ34" s="1098">
        <f t="shared" si="24"/>
        <v>0</v>
      </c>
      <c r="AR34" s="1098">
        <f t="shared" si="24"/>
        <v>0</v>
      </c>
      <c r="AS34" s="1098">
        <f t="shared" si="24"/>
        <v>0</v>
      </c>
      <c r="AT34" s="1100">
        <f t="shared" si="24"/>
        <v>0</v>
      </c>
      <c r="AU34" s="1098">
        <f t="shared" si="24"/>
        <v>0</v>
      </c>
      <c r="AV34" s="1098">
        <f t="shared" si="24"/>
        <v>0</v>
      </c>
      <c r="AW34" s="1098">
        <f t="shared" si="24"/>
        <v>0</v>
      </c>
      <c r="AX34" s="1098">
        <f t="shared" si="24"/>
        <v>0</v>
      </c>
      <c r="AY34" s="1098">
        <f t="shared" si="24"/>
        <v>0</v>
      </c>
      <c r="AZ34" s="1098">
        <f t="shared" si="24"/>
        <v>0</v>
      </c>
      <c r="BA34" s="1098">
        <f t="shared" si="24"/>
        <v>0</v>
      </c>
      <c r="BB34" s="1098">
        <f t="shared" si="24"/>
        <v>0</v>
      </c>
      <c r="BC34" s="1098">
        <f t="shared" si="24"/>
        <v>0</v>
      </c>
      <c r="BD34" s="1098">
        <f t="shared" si="24"/>
        <v>0</v>
      </c>
      <c r="BE34" s="1098">
        <f t="shared" si="24"/>
        <v>0</v>
      </c>
      <c r="BF34" s="1100">
        <f t="shared" si="24"/>
        <v>0</v>
      </c>
      <c r="BG34" s="1098">
        <f t="shared" si="24"/>
        <v>0</v>
      </c>
      <c r="BH34" s="1098">
        <f t="shared" si="24"/>
        <v>0</v>
      </c>
      <c r="BI34" s="1098">
        <f t="shared" si="24"/>
        <v>0</v>
      </c>
      <c r="BJ34" s="1098">
        <f t="shared" si="24"/>
        <v>0</v>
      </c>
      <c r="BK34" s="1098">
        <f t="shared" si="24"/>
        <v>0</v>
      </c>
      <c r="BL34" s="1098">
        <f t="shared" si="24"/>
        <v>0</v>
      </c>
      <c r="BM34" s="1098">
        <f t="shared" si="24"/>
        <v>0</v>
      </c>
      <c r="BN34" s="1098">
        <f t="shared" si="24"/>
        <v>0</v>
      </c>
      <c r="BO34" s="1098">
        <f t="shared" si="24"/>
        <v>0</v>
      </c>
      <c r="BP34" s="1098">
        <f t="shared" si="24"/>
        <v>0</v>
      </c>
      <c r="BQ34" s="1098">
        <f t="shared" si="24"/>
        <v>0</v>
      </c>
      <c r="BR34" s="1100">
        <f t="shared" si="24"/>
        <v>0</v>
      </c>
      <c r="BS34" s="1098">
        <f t="shared" si="24"/>
        <v>0</v>
      </c>
      <c r="BT34" s="1098">
        <f t="shared" si="24"/>
        <v>0</v>
      </c>
      <c r="BU34" s="1098">
        <f t="shared" si="24"/>
        <v>0</v>
      </c>
      <c r="BV34" s="1098">
        <f t="shared" si="24"/>
        <v>0</v>
      </c>
      <c r="BW34" s="1098">
        <f t="shared" si="24"/>
        <v>0</v>
      </c>
      <c r="BX34" s="1098">
        <f t="shared" si="23"/>
        <v>0</v>
      </c>
      <c r="BY34" s="1098">
        <f t="shared" si="23"/>
        <v>0</v>
      </c>
      <c r="BZ34" s="1098">
        <f t="shared" si="23"/>
        <v>0</v>
      </c>
      <c r="CA34" s="1098">
        <f t="shared" si="23"/>
        <v>0</v>
      </c>
      <c r="CB34" s="1098">
        <f t="shared" si="23"/>
        <v>0</v>
      </c>
      <c r="CC34" s="1098">
        <f t="shared" si="23"/>
        <v>0</v>
      </c>
      <c r="CD34" s="1098">
        <f t="shared" si="23"/>
        <v>0</v>
      </c>
    </row>
    <row r="35" spans="1:82" x14ac:dyDescent="0.2">
      <c r="A35" s="506"/>
      <c r="B35" s="506"/>
      <c r="C35" s="506"/>
      <c r="D35" s="553"/>
      <c r="E35" s="506"/>
      <c r="F35" s="506"/>
      <c r="G35" s="506"/>
      <c r="H35" s="506"/>
      <c r="I35" s="506"/>
      <c r="J35" s="1270">
        <f>SUM(J20:J34)</f>
        <v>0</v>
      </c>
      <c r="K35" s="1099"/>
      <c r="L35" s="1099"/>
      <c r="M35" s="1099"/>
      <c r="N35" s="1099"/>
      <c r="O35" s="1099"/>
      <c r="P35" s="1099"/>
      <c r="Q35" s="1099"/>
      <c r="R35" s="1099"/>
      <c r="S35" s="1099"/>
      <c r="T35" s="1099"/>
      <c r="U35" s="1099"/>
      <c r="V35" s="1101"/>
      <c r="W35" s="1099"/>
      <c r="X35" s="1099"/>
      <c r="Y35" s="1099"/>
      <c r="Z35" s="1099"/>
      <c r="AA35" s="1099"/>
      <c r="AB35" s="1099"/>
      <c r="AC35" s="1099"/>
      <c r="AD35" s="1099"/>
      <c r="AE35" s="1099"/>
      <c r="AF35" s="1099"/>
      <c r="AG35" s="1099"/>
      <c r="AH35" s="1101"/>
      <c r="AI35" s="1099"/>
      <c r="AJ35" s="1099"/>
      <c r="AK35" s="1099"/>
      <c r="AL35" s="1099"/>
      <c r="AM35" s="1099"/>
      <c r="AN35" s="1099"/>
      <c r="AO35" s="1099"/>
      <c r="AP35" s="1099"/>
      <c r="AQ35" s="1099"/>
      <c r="AR35" s="1099"/>
      <c r="AS35" s="1099"/>
      <c r="AT35" s="1101"/>
      <c r="AU35" s="1099"/>
      <c r="AV35" s="1099"/>
      <c r="AW35" s="1099"/>
      <c r="AX35" s="1099"/>
      <c r="AY35" s="1099"/>
      <c r="AZ35" s="1099"/>
      <c r="BA35" s="1099"/>
      <c r="BB35" s="1099"/>
      <c r="BC35" s="1099"/>
      <c r="BD35" s="1099"/>
      <c r="BE35" s="1099"/>
      <c r="BF35" s="1101"/>
      <c r="BG35" s="1099"/>
      <c r="BH35" s="1099"/>
      <c r="BI35" s="1099"/>
      <c r="BJ35" s="1099"/>
      <c r="BK35" s="1099"/>
      <c r="BL35" s="1099"/>
      <c r="BM35" s="1099"/>
      <c r="BN35" s="1099"/>
      <c r="BO35" s="1099"/>
      <c r="BP35" s="1099"/>
      <c r="BQ35" s="1099"/>
      <c r="BR35" s="1101"/>
      <c r="BS35" s="1099"/>
      <c r="BT35" s="1099"/>
      <c r="BU35" s="1099"/>
      <c r="BV35" s="1099"/>
      <c r="BW35" s="1099"/>
      <c r="BX35" s="1099"/>
      <c r="BY35" s="1099"/>
      <c r="BZ35" s="1099"/>
      <c r="CA35" s="1099"/>
      <c r="CB35" s="1099"/>
      <c r="CC35" s="1099"/>
      <c r="CD35" s="1099"/>
    </row>
    <row r="36" spans="1:82" x14ac:dyDescent="0.2">
      <c r="A36" s="506"/>
      <c r="B36" s="506"/>
      <c r="C36" s="506"/>
      <c r="D36" s="553"/>
      <c r="E36" s="506"/>
      <c r="F36" s="506"/>
      <c r="G36" s="506"/>
      <c r="H36" s="506"/>
      <c r="I36" s="506"/>
      <c r="J36" s="1097"/>
      <c r="K36" s="1099"/>
      <c r="L36" s="1099"/>
      <c r="M36" s="1099"/>
      <c r="N36" s="1099"/>
      <c r="O36" s="1099"/>
      <c r="P36" s="1099"/>
      <c r="Q36" s="1099"/>
      <c r="R36" s="1099"/>
      <c r="S36" s="1099"/>
      <c r="T36" s="1099"/>
      <c r="U36" s="1099"/>
      <c r="V36" s="1101"/>
      <c r="W36" s="1099"/>
      <c r="X36" s="1099"/>
      <c r="Y36" s="1099"/>
      <c r="Z36" s="1099"/>
      <c r="AA36" s="1099"/>
      <c r="AB36" s="1099"/>
      <c r="AC36" s="1099"/>
      <c r="AD36" s="1099"/>
      <c r="AE36" s="1099"/>
      <c r="AF36" s="1099"/>
      <c r="AG36" s="1099"/>
      <c r="AH36" s="1101"/>
      <c r="AI36" s="1099"/>
      <c r="AJ36" s="1099"/>
      <c r="AK36" s="1099"/>
      <c r="AL36" s="1099"/>
      <c r="AM36" s="1099"/>
      <c r="AN36" s="1099"/>
      <c r="AO36" s="1099"/>
      <c r="AP36" s="1099"/>
      <c r="AQ36" s="1099"/>
      <c r="AR36" s="1099"/>
      <c r="AS36" s="1099"/>
      <c r="AT36" s="1101"/>
      <c r="AU36" s="1099"/>
      <c r="AV36" s="1099"/>
      <c r="AW36" s="1099"/>
      <c r="AX36" s="1099"/>
      <c r="AY36" s="1099"/>
      <c r="AZ36" s="1099"/>
      <c r="BA36" s="1099"/>
      <c r="BB36" s="1099"/>
      <c r="BC36" s="1099"/>
      <c r="BD36" s="1099"/>
      <c r="BE36" s="1099"/>
      <c r="BF36" s="1101"/>
      <c r="BG36" s="1099"/>
      <c r="BH36" s="1099"/>
      <c r="BI36" s="1099"/>
      <c r="BJ36" s="1099"/>
      <c r="BK36" s="1099"/>
      <c r="BL36" s="1099"/>
      <c r="BM36" s="1099"/>
      <c r="BN36" s="1099"/>
      <c r="BO36" s="1099"/>
      <c r="BP36" s="1099"/>
      <c r="BQ36" s="1099"/>
      <c r="BR36" s="1101"/>
      <c r="BS36" s="1099"/>
      <c r="BT36" s="1099"/>
      <c r="BU36" s="1099"/>
      <c r="BV36" s="1099"/>
      <c r="BW36" s="1099"/>
      <c r="BX36" s="1099"/>
      <c r="BY36" s="1099"/>
      <c r="BZ36" s="1099"/>
      <c r="CA36" s="1099"/>
      <c r="CB36" s="1099"/>
      <c r="CC36" s="1099"/>
      <c r="CD36" s="1099"/>
    </row>
    <row r="37" spans="1:82" x14ac:dyDescent="0.2">
      <c r="A37" s="552" t="str">
        <f>'8'!H36</f>
        <v>Grundstücke</v>
      </c>
      <c r="J37" s="1095"/>
      <c r="K37" s="1098"/>
      <c r="L37" s="1098"/>
      <c r="M37" s="1098"/>
      <c r="N37" s="1098"/>
      <c r="O37" s="1098"/>
      <c r="P37" s="1098"/>
      <c r="Q37" s="1098"/>
      <c r="R37" s="1098"/>
      <c r="S37" s="1098"/>
      <c r="T37" s="1098"/>
      <c r="U37" s="1098"/>
      <c r="V37" s="1100"/>
      <c r="W37" s="1098"/>
      <c r="X37" s="1098"/>
      <c r="Y37" s="1098"/>
      <c r="Z37" s="1098"/>
      <c r="AA37" s="1098"/>
      <c r="AB37" s="1098"/>
      <c r="AC37" s="1098"/>
      <c r="AD37" s="1098"/>
      <c r="AE37" s="1098"/>
      <c r="AF37" s="1098"/>
      <c r="AG37" s="1098"/>
      <c r="AH37" s="1100"/>
      <c r="AI37" s="1098"/>
      <c r="AJ37" s="1098"/>
      <c r="AK37" s="1098"/>
      <c r="AL37" s="1098"/>
      <c r="AM37" s="1098"/>
      <c r="AN37" s="1098"/>
      <c r="AO37" s="1098"/>
      <c r="AP37" s="1098"/>
      <c r="AQ37" s="1098"/>
      <c r="AR37" s="1098"/>
      <c r="AS37" s="1098"/>
      <c r="AT37" s="1100"/>
      <c r="AU37" s="1098"/>
      <c r="AV37" s="1098"/>
      <c r="AW37" s="1098"/>
      <c r="AX37" s="1098"/>
      <c r="AY37" s="1098"/>
      <c r="AZ37" s="1098"/>
      <c r="BA37" s="1098"/>
      <c r="BB37" s="1098"/>
      <c r="BC37" s="1098"/>
      <c r="BD37" s="1098"/>
      <c r="BE37" s="1098"/>
      <c r="BF37" s="1100"/>
      <c r="BG37" s="1098"/>
      <c r="BH37" s="1098"/>
      <c r="BI37" s="1098"/>
      <c r="BJ37" s="1098"/>
      <c r="BK37" s="1098"/>
      <c r="BL37" s="1098"/>
      <c r="BM37" s="1098"/>
      <c r="BN37" s="1098"/>
      <c r="BO37" s="1098"/>
      <c r="BP37" s="1098"/>
      <c r="BQ37" s="1098"/>
      <c r="BR37" s="1100"/>
      <c r="BS37" s="1098"/>
      <c r="BT37" s="1098"/>
      <c r="BU37" s="1098"/>
      <c r="BV37" s="1098"/>
      <c r="BW37" s="1098"/>
      <c r="BX37" s="1098"/>
      <c r="BY37" s="1098"/>
      <c r="BZ37" s="1098"/>
      <c r="CA37" s="1098"/>
      <c r="CB37" s="1098"/>
      <c r="CC37" s="1098"/>
      <c r="CD37" s="1098"/>
    </row>
    <row r="38" spans="1:82" x14ac:dyDescent="0.2">
      <c r="B38" s="1">
        <f>IF('8'!D37=0,1,'8'!D37)</f>
        <v>1</v>
      </c>
      <c r="C38" s="1">
        <f>IF('8'!F37=0,2050,'8'!F37)</f>
        <v>1900</v>
      </c>
      <c r="D38" s="541">
        <f>DATE(C38,B38,1)</f>
        <v>1</v>
      </c>
      <c r="E38" s="1">
        <f>'8'!L37*12</f>
        <v>0</v>
      </c>
      <c r="I38" s="312">
        <f>'8'!K37</f>
        <v>0</v>
      </c>
      <c r="J38" s="1096" t="str">
        <f>IF(E38&lt;&gt;0,'8'!M37/12,"")</f>
        <v/>
      </c>
      <c r="K38" s="1098">
        <f>IF(K$4&lt;=$E38,$J38,0)</f>
        <v>0</v>
      </c>
      <c r="L38" s="1098">
        <f t="shared" ref="L38:BW39" si="25">IF(L$4&lt;=$E38,$J38,0)</f>
        <v>0</v>
      </c>
      <c r="M38" s="1098">
        <f t="shared" si="25"/>
        <v>0</v>
      </c>
      <c r="N38" s="1098">
        <f t="shared" si="25"/>
        <v>0</v>
      </c>
      <c r="O38" s="1098">
        <f t="shared" si="25"/>
        <v>0</v>
      </c>
      <c r="P38" s="1098">
        <f t="shared" si="25"/>
        <v>0</v>
      </c>
      <c r="Q38" s="1098">
        <f t="shared" si="25"/>
        <v>0</v>
      </c>
      <c r="R38" s="1098">
        <f t="shared" si="25"/>
        <v>0</v>
      </c>
      <c r="S38" s="1098">
        <f t="shared" si="25"/>
        <v>0</v>
      </c>
      <c r="T38" s="1098">
        <f t="shared" si="25"/>
        <v>0</v>
      </c>
      <c r="U38" s="1098">
        <f t="shared" si="25"/>
        <v>0</v>
      </c>
      <c r="V38" s="1100">
        <f t="shared" si="25"/>
        <v>0</v>
      </c>
      <c r="W38" s="1098">
        <f t="shared" si="25"/>
        <v>0</v>
      </c>
      <c r="X38" s="1098">
        <f t="shared" si="25"/>
        <v>0</v>
      </c>
      <c r="Y38" s="1098">
        <f t="shared" si="25"/>
        <v>0</v>
      </c>
      <c r="Z38" s="1098">
        <f t="shared" si="25"/>
        <v>0</v>
      </c>
      <c r="AA38" s="1098">
        <f t="shared" si="25"/>
        <v>0</v>
      </c>
      <c r="AB38" s="1098">
        <f t="shared" si="25"/>
        <v>0</v>
      </c>
      <c r="AC38" s="1098">
        <f t="shared" si="25"/>
        <v>0</v>
      </c>
      <c r="AD38" s="1098">
        <f t="shared" si="25"/>
        <v>0</v>
      </c>
      <c r="AE38" s="1098">
        <f t="shared" si="25"/>
        <v>0</v>
      </c>
      <c r="AF38" s="1098">
        <f t="shared" si="25"/>
        <v>0</v>
      </c>
      <c r="AG38" s="1098">
        <f t="shared" si="25"/>
        <v>0</v>
      </c>
      <c r="AH38" s="1100">
        <f t="shared" si="25"/>
        <v>0</v>
      </c>
      <c r="AI38" s="1098">
        <f t="shared" si="25"/>
        <v>0</v>
      </c>
      <c r="AJ38" s="1098">
        <f t="shared" si="25"/>
        <v>0</v>
      </c>
      <c r="AK38" s="1098">
        <f t="shared" si="25"/>
        <v>0</v>
      </c>
      <c r="AL38" s="1098">
        <f t="shared" si="25"/>
        <v>0</v>
      </c>
      <c r="AM38" s="1098">
        <f t="shared" si="25"/>
        <v>0</v>
      </c>
      <c r="AN38" s="1098">
        <f t="shared" si="25"/>
        <v>0</v>
      </c>
      <c r="AO38" s="1098">
        <f t="shared" si="25"/>
        <v>0</v>
      </c>
      <c r="AP38" s="1098">
        <f t="shared" si="25"/>
        <v>0</v>
      </c>
      <c r="AQ38" s="1098">
        <f t="shared" si="25"/>
        <v>0</v>
      </c>
      <c r="AR38" s="1098">
        <f t="shared" si="25"/>
        <v>0</v>
      </c>
      <c r="AS38" s="1098">
        <f t="shared" si="25"/>
        <v>0</v>
      </c>
      <c r="AT38" s="1100">
        <f t="shared" si="25"/>
        <v>0</v>
      </c>
      <c r="AU38" s="1098">
        <f t="shared" si="25"/>
        <v>0</v>
      </c>
      <c r="AV38" s="1098">
        <f t="shared" si="25"/>
        <v>0</v>
      </c>
      <c r="AW38" s="1098">
        <f t="shared" si="25"/>
        <v>0</v>
      </c>
      <c r="AX38" s="1098">
        <f t="shared" si="25"/>
        <v>0</v>
      </c>
      <c r="AY38" s="1098">
        <f t="shared" si="25"/>
        <v>0</v>
      </c>
      <c r="AZ38" s="1098">
        <f t="shared" si="25"/>
        <v>0</v>
      </c>
      <c r="BA38" s="1098">
        <f t="shared" si="25"/>
        <v>0</v>
      </c>
      <c r="BB38" s="1098">
        <f t="shared" si="25"/>
        <v>0</v>
      </c>
      <c r="BC38" s="1098">
        <f t="shared" si="25"/>
        <v>0</v>
      </c>
      <c r="BD38" s="1098">
        <f t="shared" si="25"/>
        <v>0</v>
      </c>
      <c r="BE38" s="1098">
        <f t="shared" si="25"/>
        <v>0</v>
      </c>
      <c r="BF38" s="1100">
        <f t="shared" si="25"/>
        <v>0</v>
      </c>
      <c r="BG38" s="1098">
        <f t="shared" si="25"/>
        <v>0</v>
      </c>
      <c r="BH38" s="1098">
        <f t="shared" si="25"/>
        <v>0</v>
      </c>
      <c r="BI38" s="1098">
        <f t="shared" si="25"/>
        <v>0</v>
      </c>
      <c r="BJ38" s="1098">
        <f t="shared" si="25"/>
        <v>0</v>
      </c>
      <c r="BK38" s="1098">
        <f t="shared" si="25"/>
        <v>0</v>
      </c>
      <c r="BL38" s="1098">
        <f t="shared" si="25"/>
        <v>0</v>
      </c>
      <c r="BM38" s="1098">
        <f t="shared" si="25"/>
        <v>0</v>
      </c>
      <c r="BN38" s="1098">
        <f t="shared" si="25"/>
        <v>0</v>
      </c>
      <c r="BO38" s="1098">
        <f t="shared" si="25"/>
        <v>0</v>
      </c>
      <c r="BP38" s="1098">
        <f t="shared" si="25"/>
        <v>0</v>
      </c>
      <c r="BQ38" s="1098">
        <f t="shared" si="25"/>
        <v>0</v>
      </c>
      <c r="BR38" s="1100">
        <f t="shared" si="25"/>
        <v>0</v>
      </c>
      <c r="BS38" s="1098">
        <f t="shared" si="25"/>
        <v>0</v>
      </c>
      <c r="BT38" s="1098">
        <f t="shared" si="25"/>
        <v>0</v>
      </c>
      <c r="BU38" s="1098">
        <f t="shared" si="25"/>
        <v>0</v>
      </c>
      <c r="BV38" s="1098">
        <f t="shared" si="25"/>
        <v>0</v>
      </c>
      <c r="BW38" s="1098">
        <f t="shared" si="25"/>
        <v>0</v>
      </c>
      <c r="BX38" s="1098">
        <f t="shared" ref="BX38:CD40" si="26">IF(BX$4&lt;=$E38,$J38,0)</f>
        <v>0</v>
      </c>
      <c r="BY38" s="1098">
        <f t="shared" si="26"/>
        <v>0</v>
      </c>
      <c r="BZ38" s="1098">
        <f t="shared" si="26"/>
        <v>0</v>
      </c>
      <c r="CA38" s="1098">
        <f t="shared" si="26"/>
        <v>0</v>
      </c>
      <c r="CB38" s="1098">
        <f t="shared" si="26"/>
        <v>0</v>
      </c>
      <c r="CC38" s="1098">
        <f t="shared" si="26"/>
        <v>0</v>
      </c>
      <c r="CD38" s="1098">
        <f t="shared" si="26"/>
        <v>0</v>
      </c>
    </row>
    <row r="39" spans="1:82" x14ac:dyDescent="0.2">
      <c r="B39" s="1">
        <f>IF('8'!D38=0,1,'8'!D38)</f>
        <v>1</v>
      </c>
      <c r="C39" s="1">
        <f>IF('8'!F38=0,2050,'8'!F38)</f>
        <v>1900</v>
      </c>
      <c r="D39" s="541">
        <f>DATE(C39,B39,1)</f>
        <v>1</v>
      </c>
      <c r="E39" s="1">
        <f>'8'!L38*12</f>
        <v>0</v>
      </c>
      <c r="I39" s="312">
        <f>'8'!K38</f>
        <v>0</v>
      </c>
      <c r="J39" s="1096" t="str">
        <f>IF(E39&lt;&gt;0,'8'!M38/12,"")</f>
        <v/>
      </c>
      <c r="K39" s="1098">
        <f t="shared" ref="K39:Z40" si="27">IF(K$4&lt;=$E39,$J39,0)</f>
        <v>0</v>
      </c>
      <c r="L39" s="1098">
        <f t="shared" si="27"/>
        <v>0</v>
      </c>
      <c r="M39" s="1098">
        <f t="shared" si="27"/>
        <v>0</v>
      </c>
      <c r="N39" s="1098">
        <f t="shared" si="27"/>
        <v>0</v>
      </c>
      <c r="O39" s="1098">
        <f t="shared" si="27"/>
        <v>0</v>
      </c>
      <c r="P39" s="1098">
        <f t="shared" si="27"/>
        <v>0</v>
      </c>
      <c r="Q39" s="1098">
        <f t="shared" si="27"/>
        <v>0</v>
      </c>
      <c r="R39" s="1098">
        <f t="shared" si="27"/>
        <v>0</v>
      </c>
      <c r="S39" s="1098">
        <f t="shared" si="27"/>
        <v>0</v>
      </c>
      <c r="T39" s="1098">
        <f t="shared" si="27"/>
        <v>0</v>
      </c>
      <c r="U39" s="1098">
        <f t="shared" si="27"/>
        <v>0</v>
      </c>
      <c r="V39" s="1100">
        <f t="shared" si="27"/>
        <v>0</v>
      </c>
      <c r="W39" s="1098">
        <f t="shared" si="27"/>
        <v>0</v>
      </c>
      <c r="X39" s="1098">
        <f t="shared" si="27"/>
        <v>0</v>
      </c>
      <c r="Y39" s="1098">
        <f t="shared" si="27"/>
        <v>0</v>
      </c>
      <c r="Z39" s="1098">
        <f t="shared" si="27"/>
        <v>0</v>
      </c>
      <c r="AA39" s="1098">
        <f t="shared" si="25"/>
        <v>0</v>
      </c>
      <c r="AB39" s="1098">
        <f t="shared" si="25"/>
        <v>0</v>
      </c>
      <c r="AC39" s="1098">
        <f t="shared" si="25"/>
        <v>0</v>
      </c>
      <c r="AD39" s="1098">
        <f t="shared" si="25"/>
        <v>0</v>
      </c>
      <c r="AE39" s="1098">
        <f t="shared" si="25"/>
        <v>0</v>
      </c>
      <c r="AF39" s="1098">
        <f t="shared" si="25"/>
        <v>0</v>
      </c>
      <c r="AG39" s="1098">
        <f t="shared" si="25"/>
        <v>0</v>
      </c>
      <c r="AH39" s="1100">
        <f t="shared" si="25"/>
        <v>0</v>
      </c>
      <c r="AI39" s="1098">
        <f t="shared" si="25"/>
        <v>0</v>
      </c>
      <c r="AJ39" s="1098">
        <f t="shared" si="25"/>
        <v>0</v>
      </c>
      <c r="AK39" s="1098">
        <f t="shared" si="25"/>
        <v>0</v>
      </c>
      <c r="AL39" s="1098">
        <f t="shared" si="25"/>
        <v>0</v>
      </c>
      <c r="AM39" s="1098">
        <f t="shared" si="25"/>
        <v>0</v>
      </c>
      <c r="AN39" s="1098">
        <f t="shared" si="25"/>
        <v>0</v>
      </c>
      <c r="AO39" s="1098">
        <f t="shared" si="25"/>
        <v>0</v>
      </c>
      <c r="AP39" s="1098">
        <f t="shared" si="25"/>
        <v>0</v>
      </c>
      <c r="AQ39" s="1098">
        <f t="shared" si="25"/>
        <v>0</v>
      </c>
      <c r="AR39" s="1098">
        <f t="shared" si="25"/>
        <v>0</v>
      </c>
      <c r="AS39" s="1098">
        <f t="shared" si="25"/>
        <v>0</v>
      </c>
      <c r="AT39" s="1100">
        <f t="shared" si="25"/>
        <v>0</v>
      </c>
      <c r="AU39" s="1098">
        <f t="shared" si="25"/>
        <v>0</v>
      </c>
      <c r="AV39" s="1098">
        <f t="shared" si="25"/>
        <v>0</v>
      </c>
      <c r="AW39" s="1098">
        <f t="shared" si="25"/>
        <v>0</v>
      </c>
      <c r="AX39" s="1098">
        <f t="shared" si="25"/>
        <v>0</v>
      </c>
      <c r="AY39" s="1098">
        <f t="shared" si="25"/>
        <v>0</v>
      </c>
      <c r="AZ39" s="1098">
        <f t="shared" si="25"/>
        <v>0</v>
      </c>
      <c r="BA39" s="1098">
        <f t="shared" si="25"/>
        <v>0</v>
      </c>
      <c r="BB39" s="1098">
        <f t="shared" si="25"/>
        <v>0</v>
      </c>
      <c r="BC39" s="1098">
        <f t="shared" si="25"/>
        <v>0</v>
      </c>
      <c r="BD39" s="1098">
        <f t="shared" si="25"/>
        <v>0</v>
      </c>
      <c r="BE39" s="1098">
        <f t="shared" si="25"/>
        <v>0</v>
      </c>
      <c r="BF39" s="1100">
        <f t="shared" si="25"/>
        <v>0</v>
      </c>
      <c r="BG39" s="1098">
        <f t="shared" si="25"/>
        <v>0</v>
      </c>
      <c r="BH39" s="1098">
        <f t="shared" si="25"/>
        <v>0</v>
      </c>
      <c r="BI39" s="1098">
        <f t="shared" si="25"/>
        <v>0</v>
      </c>
      <c r="BJ39" s="1098">
        <f t="shared" si="25"/>
        <v>0</v>
      </c>
      <c r="BK39" s="1098">
        <f t="shared" si="25"/>
        <v>0</v>
      </c>
      <c r="BL39" s="1098">
        <f t="shared" si="25"/>
        <v>0</v>
      </c>
      <c r="BM39" s="1098">
        <f t="shared" si="25"/>
        <v>0</v>
      </c>
      <c r="BN39" s="1098">
        <f t="shared" si="25"/>
        <v>0</v>
      </c>
      <c r="BO39" s="1098">
        <f t="shared" si="25"/>
        <v>0</v>
      </c>
      <c r="BP39" s="1098">
        <f t="shared" si="25"/>
        <v>0</v>
      </c>
      <c r="BQ39" s="1098">
        <f t="shared" si="25"/>
        <v>0</v>
      </c>
      <c r="BR39" s="1100">
        <f t="shared" si="25"/>
        <v>0</v>
      </c>
      <c r="BS39" s="1098">
        <f t="shared" si="25"/>
        <v>0</v>
      </c>
      <c r="BT39" s="1098">
        <f t="shared" si="25"/>
        <v>0</v>
      </c>
      <c r="BU39" s="1098">
        <f t="shared" si="25"/>
        <v>0</v>
      </c>
      <c r="BV39" s="1098">
        <f t="shared" si="25"/>
        <v>0</v>
      </c>
      <c r="BW39" s="1098">
        <f t="shared" si="25"/>
        <v>0</v>
      </c>
      <c r="BX39" s="1098">
        <f t="shared" si="26"/>
        <v>0</v>
      </c>
      <c r="BY39" s="1098">
        <f t="shared" si="26"/>
        <v>0</v>
      </c>
      <c r="BZ39" s="1098">
        <f t="shared" si="26"/>
        <v>0</v>
      </c>
      <c r="CA39" s="1098">
        <f t="shared" si="26"/>
        <v>0</v>
      </c>
      <c r="CB39" s="1098">
        <f t="shared" si="26"/>
        <v>0</v>
      </c>
      <c r="CC39" s="1098">
        <f t="shared" si="26"/>
        <v>0</v>
      </c>
      <c r="CD39" s="1098">
        <f t="shared" si="26"/>
        <v>0</v>
      </c>
    </row>
    <row r="40" spans="1:82" x14ac:dyDescent="0.2">
      <c r="B40" s="1">
        <f>IF('8'!D39=0,1,'8'!D39)</f>
        <v>1</v>
      </c>
      <c r="C40" s="1">
        <f>IF('8'!F39=0,2050,'8'!F39)</f>
        <v>1900</v>
      </c>
      <c r="D40" s="541">
        <f>DATE(C40,B40,1)</f>
        <v>1</v>
      </c>
      <c r="E40" s="1">
        <f>'8'!L39*12</f>
        <v>0</v>
      </c>
      <c r="I40" s="312">
        <f>'8'!K39</f>
        <v>0</v>
      </c>
      <c r="J40" s="1096" t="str">
        <f>IF(E40&lt;&gt;0,'8'!M39/12,"")</f>
        <v/>
      </c>
      <c r="K40" s="1098">
        <f t="shared" si="27"/>
        <v>0</v>
      </c>
      <c r="L40" s="1098">
        <f t="shared" ref="L40:BW40" si="28">IF(L$4&lt;=$E40,$J40,0)</f>
        <v>0</v>
      </c>
      <c r="M40" s="1098">
        <f t="shared" si="28"/>
        <v>0</v>
      </c>
      <c r="N40" s="1098">
        <f t="shared" si="28"/>
        <v>0</v>
      </c>
      <c r="O40" s="1098">
        <f t="shared" si="28"/>
        <v>0</v>
      </c>
      <c r="P40" s="1098">
        <f t="shared" si="28"/>
        <v>0</v>
      </c>
      <c r="Q40" s="1098">
        <f t="shared" si="28"/>
        <v>0</v>
      </c>
      <c r="R40" s="1098">
        <f t="shared" si="28"/>
        <v>0</v>
      </c>
      <c r="S40" s="1098">
        <f t="shared" si="28"/>
        <v>0</v>
      </c>
      <c r="T40" s="1098">
        <f t="shared" si="28"/>
        <v>0</v>
      </c>
      <c r="U40" s="1098">
        <f t="shared" si="28"/>
        <v>0</v>
      </c>
      <c r="V40" s="1100">
        <f t="shared" si="28"/>
        <v>0</v>
      </c>
      <c r="W40" s="1098">
        <f t="shared" si="28"/>
        <v>0</v>
      </c>
      <c r="X40" s="1098">
        <f t="shared" si="28"/>
        <v>0</v>
      </c>
      <c r="Y40" s="1098">
        <f t="shared" si="28"/>
        <v>0</v>
      </c>
      <c r="Z40" s="1098">
        <f t="shared" si="28"/>
        <v>0</v>
      </c>
      <c r="AA40" s="1098">
        <f t="shared" si="28"/>
        <v>0</v>
      </c>
      <c r="AB40" s="1098">
        <f t="shared" si="28"/>
        <v>0</v>
      </c>
      <c r="AC40" s="1098">
        <f t="shared" si="28"/>
        <v>0</v>
      </c>
      <c r="AD40" s="1098">
        <f t="shared" si="28"/>
        <v>0</v>
      </c>
      <c r="AE40" s="1098">
        <f t="shared" si="28"/>
        <v>0</v>
      </c>
      <c r="AF40" s="1098">
        <f t="shared" si="28"/>
        <v>0</v>
      </c>
      <c r="AG40" s="1098">
        <f t="shared" si="28"/>
        <v>0</v>
      </c>
      <c r="AH40" s="1100">
        <f t="shared" si="28"/>
        <v>0</v>
      </c>
      <c r="AI40" s="1098">
        <f t="shared" si="28"/>
        <v>0</v>
      </c>
      <c r="AJ40" s="1098">
        <f t="shared" si="28"/>
        <v>0</v>
      </c>
      <c r="AK40" s="1098">
        <f t="shared" si="28"/>
        <v>0</v>
      </c>
      <c r="AL40" s="1098">
        <f t="shared" si="28"/>
        <v>0</v>
      </c>
      <c r="AM40" s="1098">
        <f t="shared" si="28"/>
        <v>0</v>
      </c>
      <c r="AN40" s="1098">
        <f t="shared" si="28"/>
        <v>0</v>
      </c>
      <c r="AO40" s="1098">
        <f t="shared" si="28"/>
        <v>0</v>
      </c>
      <c r="AP40" s="1098">
        <f t="shared" si="28"/>
        <v>0</v>
      </c>
      <c r="AQ40" s="1098">
        <f t="shared" si="28"/>
        <v>0</v>
      </c>
      <c r="AR40" s="1098">
        <f t="shared" si="28"/>
        <v>0</v>
      </c>
      <c r="AS40" s="1098">
        <f t="shared" si="28"/>
        <v>0</v>
      </c>
      <c r="AT40" s="1100">
        <f t="shared" si="28"/>
        <v>0</v>
      </c>
      <c r="AU40" s="1098">
        <f t="shared" si="28"/>
        <v>0</v>
      </c>
      <c r="AV40" s="1098">
        <f t="shared" si="28"/>
        <v>0</v>
      </c>
      <c r="AW40" s="1098">
        <f t="shared" si="28"/>
        <v>0</v>
      </c>
      <c r="AX40" s="1098">
        <f t="shared" si="28"/>
        <v>0</v>
      </c>
      <c r="AY40" s="1098">
        <f t="shared" si="28"/>
        <v>0</v>
      </c>
      <c r="AZ40" s="1098">
        <f t="shared" si="28"/>
        <v>0</v>
      </c>
      <c r="BA40" s="1098">
        <f t="shared" si="28"/>
        <v>0</v>
      </c>
      <c r="BB40" s="1098">
        <f t="shared" si="28"/>
        <v>0</v>
      </c>
      <c r="BC40" s="1098">
        <f t="shared" si="28"/>
        <v>0</v>
      </c>
      <c r="BD40" s="1098">
        <f t="shared" si="28"/>
        <v>0</v>
      </c>
      <c r="BE40" s="1098">
        <f t="shared" si="28"/>
        <v>0</v>
      </c>
      <c r="BF40" s="1100">
        <f t="shared" si="28"/>
        <v>0</v>
      </c>
      <c r="BG40" s="1098">
        <f t="shared" si="28"/>
        <v>0</v>
      </c>
      <c r="BH40" s="1098">
        <f t="shared" si="28"/>
        <v>0</v>
      </c>
      <c r="BI40" s="1098">
        <f t="shared" si="28"/>
        <v>0</v>
      </c>
      <c r="BJ40" s="1098">
        <f t="shared" si="28"/>
        <v>0</v>
      </c>
      <c r="BK40" s="1098">
        <f t="shared" si="28"/>
        <v>0</v>
      </c>
      <c r="BL40" s="1098">
        <f t="shared" si="28"/>
        <v>0</v>
      </c>
      <c r="BM40" s="1098">
        <f t="shared" si="28"/>
        <v>0</v>
      </c>
      <c r="BN40" s="1098">
        <f t="shared" si="28"/>
        <v>0</v>
      </c>
      <c r="BO40" s="1098">
        <f t="shared" si="28"/>
        <v>0</v>
      </c>
      <c r="BP40" s="1098">
        <f t="shared" si="28"/>
        <v>0</v>
      </c>
      <c r="BQ40" s="1098">
        <f t="shared" si="28"/>
        <v>0</v>
      </c>
      <c r="BR40" s="1100">
        <f t="shared" si="28"/>
        <v>0</v>
      </c>
      <c r="BS40" s="1098">
        <f t="shared" si="28"/>
        <v>0</v>
      </c>
      <c r="BT40" s="1098">
        <f t="shared" si="28"/>
        <v>0</v>
      </c>
      <c r="BU40" s="1098">
        <f t="shared" si="28"/>
        <v>0</v>
      </c>
      <c r="BV40" s="1098">
        <f t="shared" si="28"/>
        <v>0</v>
      </c>
      <c r="BW40" s="1098">
        <f t="shared" si="28"/>
        <v>0</v>
      </c>
      <c r="BX40" s="1098">
        <f t="shared" si="26"/>
        <v>0</v>
      </c>
      <c r="BY40" s="1098">
        <f t="shared" si="26"/>
        <v>0</v>
      </c>
      <c r="BZ40" s="1098">
        <f t="shared" si="26"/>
        <v>0</v>
      </c>
      <c r="CA40" s="1098">
        <f t="shared" si="26"/>
        <v>0</v>
      </c>
      <c r="CB40" s="1098">
        <f t="shared" si="26"/>
        <v>0</v>
      </c>
      <c r="CC40" s="1098">
        <f t="shared" si="26"/>
        <v>0</v>
      </c>
      <c r="CD40" s="1098">
        <f t="shared" si="26"/>
        <v>0</v>
      </c>
    </row>
    <row r="41" spans="1:82" x14ac:dyDescent="0.2">
      <c r="A41" s="506"/>
      <c r="B41" s="506"/>
      <c r="C41" s="506"/>
      <c r="D41" s="553"/>
      <c r="E41" s="506"/>
      <c r="F41" s="506"/>
      <c r="G41" s="506"/>
      <c r="H41" s="506"/>
      <c r="I41" s="506"/>
      <c r="J41" s="1270">
        <f>SUM(J38:J40)</f>
        <v>0</v>
      </c>
      <c r="K41" s="1099"/>
      <c r="L41" s="1099"/>
      <c r="M41" s="1099"/>
      <c r="N41" s="1099"/>
      <c r="O41" s="1099"/>
      <c r="P41" s="1099"/>
      <c r="Q41" s="1099"/>
      <c r="R41" s="1099"/>
      <c r="S41" s="1099"/>
      <c r="T41" s="1099"/>
      <c r="U41" s="1099"/>
      <c r="V41" s="1101"/>
      <c r="W41" s="1099"/>
      <c r="X41" s="1099"/>
      <c r="Y41" s="1099"/>
      <c r="Z41" s="1099"/>
      <c r="AA41" s="1099"/>
      <c r="AB41" s="1099"/>
      <c r="AC41" s="1099"/>
      <c r="AD41" s="1099"/>
      <c r="AE41" s="1099"/>
      <c r="AF41" s="1099"/>
      <c r="AG41" s="1099"/>
      <c r="AH41" s="1101"/>
      <c r="AI41" s="1099"/>
      <c r="AJ41" s="1099"/>
      <c r="AK41" s="1099"/>
      <c r="AL41" s="1099"/>
      <c r="AM41" s="1099"/>
      <c r="AN41" s="1099"/>
      <c r="AO41" s="1099"/>
      <c r="AP41" s="1099"/>
      <c r="AQ41" s="1099"/>
      <c r="AR41" s="1099"/>
      <c r="AS41" s="1099"/>
      <c r="AT41" s="1101"/>
      <c r="AU41" s="1099"/>
      <c r="AV41" s="1099"/>
      <c r="AW41" s="1099"/>
      <c r="AX41" s="1099"/>
      <c r="AY41" s="1099"/>
      <c r="AZ41" s="1099"/>
      <c r="BA41" s="1099"/>
      <c r="BB41" s="1099"/>
      <c r="BC41" s="1099"/>
      <c r="BD41" s="1099"/>
      <c r="BE41" s="1099"/>
      <c r="BF41" s="1101"/>
      <c r="BG41" s="1099"/>
      <c r="BH41" s="1099"/>
      <c r="BI41" s="1099"/>
      <c r="BJ41" s="1099"/>
      <c r="BK41" s="1099"/>
      <c r="BL41" s="1099"/>
      <c r="BM41" s="1099"/>
      <c r="BN41" s="1099"/>
      <c r="BO41" s="1099"/>
      <c r="BP41" s="1099"/>
      <c r="BQ41" s="1099"/>
      <c r="BR41" s="1101"/>
      <c r="BS41" s="1099"/>
      <c r="BT41" s="1099"/>
      <c r="BU41" s="1099"/>
      <c r="BV41" s="1099"/>
      <c r="BW41" s="1099"/>
      <c r="BX41" s="1099"/>
      <c r="BY41" s="1099"/>
      <c r="BZ41" s="1099"/>
      <c r="CA41" s="1099"/>
      <c r="CB41" s="1099"/>
      <c r="CC41" s="1099"/>
      <c r="CD41" s="1099"/>
    </row>
    <row r="42" spans="1:82" x14ac:dyDescent="0.2">
      <c r="A42" s="506"/>
      <c r="B42" s="506"/>
      <c r="C42" s="506"/>
      <c r="D42" s="553"/>
      <c r="E42" s="506"/>
      <c r="F42" s="506"/>
      <c r="G42" s="506"/>
      <c r="H42" s="506"/>
      <c r="I42" s="506"/>
      <c r="J42" s="1097"/>
      <c r="K42" s="1099"/>
      <c r="L42" s="1099"/>
      <c r="M42" s="1099"/>
      <c r="N42" s="1099"/>
      <c r="O42" s="1099"/>
      <c r="P42" s="1099"/>
      <c r="Q42" s="1099"/>
      <c r="R42" s="1099"/>
      <c r="S42" s="1099"/>
      <c r="T42" s="1099"/>
      <c r="U42" s="1099"/>
      <c r="V42" s="1101"/>
      <c r="W42" s="1099"/>
      <c r="X42" s="1099"/>
      <c r="Y42" s="1099"/>
      <c r="Z42" s="1099"/>
      <c r="AA42" s="1099"/>
      <c r="AB42" s="1099"/>
      <c r="AC42" s="1099"/>
      <c r="AD42" s="1099"/>
      <c r="AE42" s="1099"/>
      <c r="AF42" s="1099"/>
      <c r="AG42" s="1099"/>
      <c r="AH42" s="1101"/>
      <c r="AI42" s="1099"/>
      <c r="AJ42" s="1099"/>
      <c r="AK42" s="1099"/>
      <c r="AL42" s="1099"/>
      <c r="AM42" s="1099"/>
      <c r="AN42" s="1099"/>
      <c r="AO42" s="1099"/>
      <c r="AP42" s="1099"/>
      <c r="AQ42" s="1099"/>
      <c r="AR42" s="1099"/>
      <c r="AS42" s="1099"/>
      <c r="AT42" s="1101"/>
      <c r="AU42" s="1099"/>
      <c r="AV42" s="1099"/>
      <c r="AW42" s="1099"/>
      <c r="AX42" s="1099"/>
      <c r="AY42" s="1099"/>
      <c r="AZ42" s="1099"/>
      <c r="BA42" s="1099"/>
      <c r="BB42" s="1099"/>
      <c r="BC42" s="1099"/>
      <c r="BD42" s="1099"/>
      <c r="BE42" s="1099"/>
      <c r="BF42" s="1101"/>
      <c r="BG42" s="1099"/>
      <c r="BH42" s="1099"/>
      <c r="BI42" s="1099"/>
      <c r="BJ42" s="1099"/>
      <c r="BK42" s="1099"/>
      <c r="BL42" s="1099"/>
      <c r="BM42" s="1099"/>
      <c r="BN42" s="1099"/>
      <c r="BO42" s="1099"/>
      <c r="BP42" s="1099"/>
      <c r="BQ42" s="1099"/>
      <c r="BR42" s="1101"/>
      <c r="BS42" s="1099"/>
      <c r="BT42" s="1099"/>
      <c r="BU42" s="1099"/>
      <c r="BV42" s="1099"/>
      <c r="BW42" s="1099"/>
      <c r="BX42" s="1099"/>
      <c r="BY42" s="1099"/>
      <c r="BZ42" s="1099"/>
      <c r="CA42" s="1099"/>
      <c r="CB42" s="1099"/>
      <c r="CC42" s="1099"/>
      <c r="CD42" s="1099"/>
    </row>
    <row r="43" spans="1:82" x14ac:dyDescent="0.2">
      <c r="A43" s="1" t="str">
        <f>'8'!H42</f>
        <v>Gebäude, Mietereinbauten (&gt; 1000 Euro)</v>
      </c>
      <c r="D43" s="541"/>
      <c r="J43" s="1095"/>
      <c r="K43" s="1098"/>
      <c r="L43" s="1098"/>
      <c r="M43" s="1098"/>
      <c r="N43" s="1098"/>
      <c r="O43" s="1098"/>
      <c r="P43" s="1098"/>
      <c r="Q43" s="1098"/>
      <c r="R43" s="1098"/>
      <c r="S43" s="1098"/>
      <c r="T43" s="1098"/>
      <c r="U43" s="1098"/>
      <c r="V43" s="1100"/>
      <c r="W43" s="1098"/>
      <c r="X43" s="1098"/>
      <c r="Y43" s="1098"/>
      <c r="Z43" s="1098"/>
      <c r="AA43" s="1098"/>
      <c r="AB43" s="1098"/>
      <c r="AC43" s="1098"/>
      <c r="AD43" s="1098"/>
      <c r="AE43" s="1098"/>
      <c r="AF43" s="1098"/>
      <c r="AG43" s="1098"/>
      <c r="AH43" s="1100"/>
      <c r="AI43" s="1098"/>
      <c r="AJ43" s="1098"/>
      <c r="AK43" s="1098"/>
      <c r="AL43" s="1098"/>
      <c r="AM43" s="1098"/>
      <c r="AN43" s="1098"/>
      <c r="AO43" s="1098"/>
      <c r="AP43" s="1098"/>
      <c r="AQ43" s="1098"/>
      <c r="AR43" s="1098"/>
      <c r="AS43" s="1098"/>
      <c r="AT43" s="1100"/>
      <c r="AU43" s="1098"/>
      <c r="AV43" s="1098"/>
      <c r="AW43" s="1098"/>
      <c r="AX43" s="1098"/>
      <c r="AY43" s="1098"/>
      <c r="AZ43" s="1098"/>
      <c r="BA43" s="1098"/>
      <c r="BB43" s="1098"/>
      <c r="BC43" s="1098"/>
      <c r="BD43" s="1098"/>
      <c r="BE43" s="1098"/>
      <c r="BF43" s="1100"/>
      <c r="BG43" s="1098"/>
      <c r="BH43" s="1098"/>
      <c r="BI43" s="1098"/>
      <c r="BJ43" s="1098"/>
      <c r="BK43" s="1098"/>
      <c r="BL43" s="1098"/>
      <c r="BM43" s="1098"/>
      <c r="BN43" s="1098"/>
      <c r="BO43" s="1098"/>
      <c r="BP43" s="1098"/>
      <c r="BQ43" s="1098"/>
      <c r="BR43" s="1100"/>
      <c r="BS43" s="1098"/>
      <c r="BT43" s="1098"/>
      <c r="BU43" s="1098"/>
      <c r="BV43" s="1098"/>
      <c r="BW43" s="1098"/>
      <c r="BX43" s="1098"/>
      <c r="BY43" s="1098"/>
      <c r="BZ43" s="1098"/>
      <c r="CA43" s="1098"/>
      <c r="CB43" s="1098"/>
      <c r="CC43" s="1098"/>
      <c r="CD43" s="1098"/>
    </row>
    <row r="44" spans="1:82" x14ac:dyDescent="0.2">
      <c r="A44" s="1">
        <f>'8'!H43</f>
        <v>0</v>
      </c>
      <c r="B44" s="1">
        <f>IF('8'!D43=0,1,'8'!D43)</f>
        <v>1</v>
      </c>
      <c r="C44" s="1">
        <f>IF('8'!F43=0,2050,'8'!F43)</f>
        <v>1900</v>
      </c>
      <c r="D44" s="541">
        <f t="shared" ref="D44:D51" si="29">DATE(C44,B44,1)</f>
        <v>1</v>
      </c>
      <c r="E44" s="1">
        <f>'8'!L43*12</f>
        <v>0</v>
      </c>
      <c r="I44" s="312">
        <f>'8'!K43</f>
        <v>0</v>
      </c>
      <c r="J44" s="1096" t="str">
        <f>IF(E44&lt;&gt;0,'8'!M43/12,"")</f>
        <v/>
      </c>
      <c r="K44" s="1098">
        <f>IF(K$4&lt;=$E44,$J44,0)</f>
        <v>0</v>
      </c>
      <c r="L44" s="1098">
        <f t="shared" ref="L44:BW45" si="30">IF(L$4&lt;=$E44,$J44,0)</f>
        <v>0</v>
      </c>
      <c r="M44" s="1098">
        <f t="shared" si="30"/>
        <v>0</v>
      </c>
      <c r="N44" s="1098">
        <f t="shared" si="30"/>
        <v>0</v>
      </c>
      <c r="O44" s="1098">
        <f t="shared" si="30"/>
        <v>0</v>
      </c>
      <c r="P44" s="1098">
        <f t="shared" si="30"/>
        <v>0</v>
      </c>
      <c r="Q44" s="1098">
        <f t="shared" si="30"/>
        <v>0</v>
      </c>
      <c r="R44" s="1098">
        <f t="shared" si="30"/>
        <v>0</v>
      </c>
      <c r="S44" s="1098">
        <f t="shared" si="30"/>
        <v>0</v>
      </c>
      <c r="T44" s="1098">
        <f t="shared" si="30"/>
        <v>0</v>
      </c>
      <c r="U44" s="1098">
        <f t="shared" si="30"/>
        <v>0</v>
      </c>
      <c r="V44" s="1100">
        <f t="shared" si="30"/>
        <v>0</v>
      </c>
      <c r="W44" s="1098">
        <f t="shared" si="30"/>
        <v>0</v>
      </c>
      <c r="X44" s="1098">
        <f t="shared" si="30"/>
        <v>0</v>
      </c>
      <c r="Y44" s="1098">
        <f t="shared" si="30"/>
        <v>0</v>
      </c>
      <c r="Z44" s="1098">
        <f t="shared" si="30"/>
        <v>0</v>
      </c>
      <c r="AA44" s="1098">
        <f t="shared" si="30"/>
        <v>0</v>
      </c>
      <c r="AB44" s="1098">
        <f t="shared" si="30"/>
        <v>0</v>
      </c>
      <c r="AC44" s="1098">
        <f t="shared" si="30"/>
        <v>0</v>
      </c>
      <c r="AD44" s="1098">
        <f t="shared" si="30"/>
        <v>0</v>
      </c>
      <c r="AE44" s="1098">
        <f t="shared" si="30"/>
        <v>0</v>
      </c>
      <c r="AF44" s="1098">
        <f t="shared" si="30"/>
        <v>0</v>
      </c>
      <c r="AG44" s="1098">
        <f t="shared" si="30"/>
        <v>0</v>
      </c>
      <c r="AH44" s="1100">
        <f t="shared" si="30"/>
        <v>0</v>
      </c>
      <c r="AI44" s="1098">
        <f t="shared" si="30"/>
        <v>0</v>
      </c>
      <c r="AJ44" s="1098">
        <f t="shared" si="30"/>
        <v>0</v>
      </c>
      <c r="AK44" s="1098">
        <f t="shared" si="30"/>
        <v>0</v>
      </c>
      <c r="AL44" s="1098">
        <f t="shared" si="30"/>
        <v>0</v>
      </c>
      <c r="AM44" s="1098">
        <f t="shared" si="30"/>
        <v>0</v>
      </c>
      <c r="AN44" s="1098">
        <f t="shared" si="30"/>
        <v>0</v>
      </c>
      <c r="AO44" s="1098">
        <f t="shared" si="30"/>
        <v>0</v>
      </c>
      <c r="AP44" s="1098">
        <f t="shared" si="30"/>
        <v>0</v>
      </c>
      <c r="AQ44" s="1098">
        <f t="shared" si="30"/>
        <v>0</v>
      </c>
      <c r="AR44" s="1098">
        <f t="shared" si="30"/>
        <v>0</v>
      </c>
      <c r="AS44" s="1098">
        <f t="shared" si="30"/>
        <v>0</v>
      </c>
      <c r="AT44" s="1100">
        <f t="shared" si="30"/>
        <v>0</v>
      </c>
      <c r="AU44" s="1098">
        <f t="shared" si="30"/>
        <v>0</v>
      </c>
      <c r="AV44" s="1098">
        <f t="shared" si="30"/>
        <v>0</v>
      </c>
      <c r="AW44" s="1098">
        <f t="shared" si="30"/>
        <v>0</v>
      </c>
      <c r="AX44" s="1098">
        <f t="shared" si="30"/>
        <v>0</v>
      </c>
      <c r="AY44" s="1098">
        <f t="shared" si="30"/>
        <v>0</v>
      </c>
      <c r="AZ44" s="1098">
        <f t="shared" si="30"/>
        <v>0</v>
      </c>
      <c r="BA44" s="1098">
        <f t="shared" si="30"/>
        <v>0</v>
      </c>
      <c r="BB44" s="1098">
        <f t="shared" si="30"/>
        <v>0</v>
      </c>
      <c r="BC44" s="1098">
        <f t="shared" si="30"/>
        <v>0</v>
      </c>
      <c r="BD44" s="1098">
        <f t="shared" si="30"/>
        <v>0</v>
      </c>
      <c r="BE44" s="1098">
        <f t="shared" si="30"/>
        <v>0</v>
      </c>
      <c r="BF44" s="1100">
        <f t="shared" si="30"/>
        <v>0</v>
      </c>
      <c r="BG44" s="1098">
        <f t="shared" si="30"/>
        <v>0</v>
      </c>
      <c r="BH44" s="1098">
        <f t="shared" si="30"/>
        <v>0</v>
      </c>
      <c r="BI44" s="1098">
        <f t="shared" si="30"/>
        <v>0</v>
      </c>
      <c r="BJ44" s="1098">
        <f t="shared" si="30"/>
        <v>0</v>
      </c>
      <c r="BK44" s="1098">
        <f t="shared" si="30"/>
        <v>0</v>
      </c>
      <c r="BL44" s="1098">
        <f t="shared" si="30"/>
        <v>0</v>
      </c>
      <c r="BM44" s="1098">
        <f t="shared" si="30"/>
        <v>0</v>
      </c>
      <c r="BN44" s="1098">
        <f t="shared" si="30"/>
        <v>0</v>
      </c>
      <c r="BO44" s="1098">
        <f t="shared" si="30"/>
        <v>0</v>
      </c>
      <c r="BP44" s="1098">
        <f t="shared" si="30"/>
        <v>0</v>
      </c>
      <c r="BQ44" s="1098">
        <f t="shared" si="30"/>
        <v>0</v>
      </c>
      <c r="BR44" s="1100">
        <f t="shared" si="30"/>
        <v>0</v>
      </c>
      <c r="BS44" s="1098">
        <f t="shared" si="30"/>
        <v>0</v>
      </c>
      <c r="BT44" s="1098">
        <f t="shared" si="30"/>
        <v>0</v>
      </c>
      <c r="BU44" s="1098">
        <f t="shared" si="30"/>
        <v>0</v>
      </c>
      <c r="BV44" s="1098">
        <f t="shared" si="30"/>
        <v>0</v>
      </c>
      <c r="BW44" s="1098">
        <f t="shared" si="30"/>
        <v>0</v>
      </c>
      <c r="BX44" s="1098">
        <f t="shared" ref="BX44:CD48" si="31">IF(BX$4&lt;=$E44,$J44,0)</f>
        <v>0</v>
      </c>
      <c r="BY44" s="1098">
        <f t="shared" si="31"/>
        <v>0</v>
      </c>
      <c r="BZ44" s="1098">
        <f t="shared" si="31"/>
        <v>0</v>
      </c>
      <c r="CA44" s="1098">
        <f t="shared" si="31"/>
        <v>0</v>
      </c>
      <c r="CB44" s="1098">
        <f t="shared" si="31"/>
        <v>0</v>
      </c>
      <c r="CC44" s="1098">
        <f t="shared" si="31"/>
        <v>0</v>
      </c>
      <c r="CD44" s="1098">
        <f t="shared" si="31"/>
        <v>0</v>
      </c>
    </row>
    <row r="45" spans="1:82" x14ac:dyDescent="0.2">
      <c r="A45" s="1">
        <f>'8'!H44</f>
        <v>0</v>
      </c>
      <c r="B45" s="1">
        <f>IF('8'!D44=0,1,'8'!D44)</f>
        <v>1</v>
      </c>
      <c r="C45" s="1">
        <f>IF('8'!F44=0,2050,'8'!F44)</f>
        <v>1900</v>
      </c>
      <c r="D45" s="541">
        <f t="shared" si="29"/>
        <v>1</v>
      </c>
      <c r="E45" s="1">
        <f>'8'!L44*12</f>
        <v>0</v>
      </c>
      <c r="I45" s="312">
        <f>'8'!K44</f>
        <v>0</v>
      </c>
      <c r="J45" s="1096" t="str">
        <f>IF(E45&lt;&gt;0,'8'!M44/12,"")</f>
        <v/>
      </c>
      <c r="K45" s="1098">
        <f t="shared" ref="K45:Z51" si="32">IF(K$4&lt;=$E45,$J45,0)</f>
        <v>0</v>
      </c>
      <c r="L45" s="1098">
        <f t="shared" si="32"/>
        <v>0</v>
      </c>
      <c r="M45" s="1098">
        <f t="shared" si="32"/>
        <v>0</v>
      </c>
      <c r="N45" s="1098">
        <f t="shared" si="32"/>
        <v>0</v>
      </c>
      <c r="O45" s="1098">
        <f t="shared" si="32"/>
        <v>0</v>
      </c>
      <c r="P45" s="1098">
        <f t="shared" si="32"/>
        <v>0</v>
      </c>
      <c r="Q45" s="1098">
        <f t="shared" si="32"/>
        <v>0</v>
      </c>
      <c r="R45" s="1098">
        <f t="shared" si="32"/>
        <v>0</v>
      </c>
      <c r="S45" s="1098">
        <f t="shared" si="32"/>
        <v>0</v>
      </c>
      <c r="T45" s="1098">
        <f t="shared" si="32"/>
        <v>0</v>
      </c>
      <c r="U45" s="1098">
        <f t="shared" si="32"/>
        <v>0</v>
      </c>
      <c r="V45" s="1100">
        <f t="shared" si="32"/>
        <v>0</v>
      </c>
      <c r="W45" s="1098">
        <f t="shared" si="32"/>
        <v>0</v>
      </c>
      <c r="X45" s="1098">
        <f t="shared" si="32"/>
        <v>0</v>
      </c>
      <c r="Y45" s="1098">
        <f t="shared" si="32"/>
        <v>0</v>
      </c>
      <c r="Z45" s="1098">
        <f t="shared" si="32"/>
        <v>0</v>
      </c>
      <c r="AA45" s="1098">
        <f t="shared" si="30"/>
        <v>0</v>
      </c>
      <c r="AB45" s="1098">
        <f t="shared" si="30"/>
        <v>0</v>
      </c>
      <c r="AC45" s="1098">
        <f t="shared" si="30"/>
        <v>0</v>
      </c>
      <c r="AD45" s="1098">
        <f t="shared" si="30"/>
        <v>0</v>
      </c>
      <c r="AE45" s="1098">
        <f t="shared" si="30"/>
        <v>0</v>
      </c>
      <c r="AF45" s="1098">
        <f t="shared" si="30"/>
        <v>0</v>
      </c>
      <c r="AG45" s="1098">
        <f t="shared" si="30"/>
        <v>0</v>
      </c>
      <c r="AH45" s="1100">
        <f t="shared" si="30"/>
        <v>0</v>
      </c>
      <c r="AI45" s="1098">
        <f t="shared" si="30"/>
        <v>0</v>
      </c>
      <c r="AJ45" s="1098">
        <f t="shared" si="30"/>
        <v>0</v>
      </c>
      <c r="AK45" s="1098">
        <f t="shared" si="30"/>
        <v>0</v>
      </c>
      <c r="AL45" s="1098">
        <f t="shared" si="30"/>
        <v>0</v>
      </c>
      <c r="AM45" s="1098">
        <f t="shared" si="30"/>
        <v>0</v>
      </c>
      <c r="AN45" s="1098">
        <f t="shared" si="30"/>
        <v>0</v>
      </c>
      <c r="AO45" s="1098">
        <f t="shared" si="30"/>
        <v>0</v>
      </c>
      <c r="AP45" s="1098">
        <f t="shared" si="30"/>
        <v>0</v>
      </c>
      <c r="AQ45" s="1098">
        <f t="shared" si="30"/>
        <v>0</v>
      </c>
      <c r="AR45" s="1098">
        <f t="shared" si="30"/>
        <v>0</v>
      </c>
      <c r="AS45" s="1098">
        <f t="shared" si="30"/>
        <v>0</v>
      </c>
      <c r="AT45" s="1100">
        <f t="shared" si="30"/>
        <v>0</v>
      </c>
      <c r="AU45" s="1098">
        <f t="shared" si="30"/>
        <v>0</v>
      </c>
      <c r="AV45" s="1098">
        <f t="shared" si="30"/>
        <v>0</v>
      </c>
      <c r="AW45" s="1098">
        <f t="shared" si="30"/>
        <v>0</v>
      </c>
      <c r="AX45" s="1098">
        <f t="shared" si="30"/>
        <v>0</v>
      </c>
      <c r="AY45" s="1098">
        <f t="shared" si="30"/>
        <v>0</v>
      </c>
      <c r="AZ45" s="1098">
        <f t="shared" si="30"/>
        <v>0</v>
      </c>
      <c r="BA45" s="1098">
        <f t="shared" si="30"/>
        <v>0</v>
      </c>
      <c r="BB45" s="1098">
        <f t="shared" si="30"/>
        <v>0</v>
      </c>
      <c r="BC45" s="1098">
        <f t="shared" si="30"/>
        <v>0</v>
      </c>
      <c r="BD45" s="1098">
        <f t="shared" si="30"/>
        <v>0</v>
      </c>
      <c r="BE45" s="1098">
        <f t="shared" si="30"/>
        <v>0</v>
      </c>
      <c r="BF45" s="1100">
        <f t="shared" si="30"/>
        <v>0</v>
      </c>
      <c r="BG45" s="1098">
        <f t="shared" si="30"/>
        <v>0</v>
      </c>
      <c r="BH45" s="1098">
        <f t="shared" si="30"/>
        <v>0</v>
      </c>
      <c r="BI45" s="1098">
        <f t="shared" si="30"/>
        <v>0</v>
      </c>
      <c r="BJ45" s="1098">
        <f t="shared" si="30"/>
        <v>0</v>
      </c>
      <c r="BK45" s="1098">
        <f t="shared" si="30"/>
        <v>0</v>
      </c>
      <c r="BL45" s="1098">
        <f t="shared" si="30"/>
        <v>0</v>
      </c>
      <c r="BM45" s="1098">
        <f t="shared" si="30"/>
        <v>0</v>
      </c>
      <c r="BN45" s="1098">
        <f t="shared" si="30"/>
        <v>0</v>
      </c>
      <c r="BO45" s="1098">
        <f t="shared" si="30"/>
        <v>0</v>
      </c>
      <c r="BP45" s="1098">
        <f t="shared" si="30"/>
        <v>0</v>
      </c>
      <c r="BQ45" s="1098">
        <f t="shared" si="30"/>
        <v>0</v>
      </c>
      <c r="BR45" s="1100">
        <f t="shared" si="30"/>
        <v>0</v>
      </c>
      <c r="BS45" s="1098">
        <f t="shared" si="30"/>
        <v>0</v>
      </c>
      <c r="BT45" s="1098">
        <f t="shared" si="30"/>
        <v>0</v>
      </c>
      <c r="BU45" s="1098">
        <f t="shared" si="30"/>
        <v>0</v>
      </c>
      <c r="BV45" s="1098">
        <f t="shared" si="30"/>
        <v>0</v>
      </c>
      <c r="BW45" s="1098">
        <f t="shared" si="30"/>
        <v>0</v>
      </c>
      <c r="BX45" s="1098">
        <f t="shared" si="31"/>
        <v>0</v>
      </c>
      <c r="BY45" s="1098">
        <f t="shared" si="31"/>
        <v>0</v>
      </c>
      <c r="BZ45" s="1098">
        <f t="shared" si="31"/>
        <v>0</v>
      </c>
      <c r="CA45" s="1098">
        <f t="shared" si="31"/>
        <v>0</v>
      </c>
      <c r="CB45" s="1098">
        <f t="shared" si="31"/>
        <v>0</v>
      </c>
      <c r="CC45" s="1098">
        <f t="shared" si="31"/>
        <v>0</v>
      </c>
      <c r="CD45" s="1098">
        <f t="shared" si="31"/>
        <v>0</v>
      </c>
    </row>
    <row r="46" spans="1:82" x14ac:dyDescent="0.2">
      <c r="A46" s="1">
        <f>'8'!H45</f>
        <v>0</v>
      </c>
      <c r="B46" s="1">
        <f>IF('8'!D45=0,1,'8'!D45)</f>
        <v>1</v>
      </c>
      <c r="C46" s="1">
        <f>IF('8'!F45=0,2050,'8'!F45)</f>
        <v>1900</v>
      </c>
      <c r="D46" s="541">
        <f t="shared" si="29"/>
        <v>1</v>
      </c>
      <c r="E46" s="1">
        <f>'8'!L45*12</f>
        <v>0</v>
      </c>
      <c r="I46" s="312">
        <f>'8'!K45</f>
        <v>0</v>
      </c>
      <c r="J46" s="1096" t="str">
        <f>IF(E46&lt;&gt;0,'8'!M45/12,"")</f>
        <v/>
      </c>
      <c r="K46" s="1098">
        <f t="shared" si="32"/>
        <v>0</v>
      </c>
      <c r="L46" s="1098">
        <f t="shared" ref="L46:BW49" si="33">IF(L$4&lt;=$E46,$J46,0)</f>
        <v>0</v>
      </c>
      <c r="M46" s="1098">
        <f t="shared" si="33"/>
        <v>0</v>
      </c>
      <c r="N46" s="1098">
        <f t="shared" si="33"/>
        <v>0</v>
      </c>
      <c r="O46" s="1098">
        <f t="shared" si="33"/>
        <v>0</v>
      </c>
      <c r="P46" s="1098">
        <f t="shared" si="33"/>
        <v>0</v>
      </c>
      <c r="Q46" s="1098">
        <f t="shared" si="33"/>
        <v>0</v>
      </c>
      <c r="R46" s="1098">
        <f t="shared" si="33"/>
        <v>0</v>
      </c>
      <c r="S46" s="1098">
        <f t="shared" si="33"/>
        <v>0</v>
      </c>
      <c r="T46" s="1098">
        <f t="shared" si="33"/>
        <v>0</v>
      </c>
      <c r="U46" s="1098">
        <f t="shared" si="33"/>
        <v>0</v>
      </c>
      <c r="V46" s="1100">
        <f t="shared" si="33"/>
        <v>0</v>
      </c>
      <c r="W46" s="1098">
        <f t="shared" si="33"/>
        <v>0</v>
      </c>
      <c r="X46" s="1098">
        <f t="shared" si="33"/>
        <v>0</v>
      </c>
      <c r="Y46" s="1098">
        <f t="shared" si="33"/>
        <v>0</v>
      </c>
      <c r="Z46" s="1098">
        <f t="shared" si="33"/>
        <v>0</v>
      </c>
      <c r="AA46" s="1098">
        <f t="shared" si="33"/>
        <v>0</v>
      </c>
      <c r="AB46" s="1098">
        <f t="shared" si="33"/>
        <v>0</v>
      </c>
      <c r="AC46" s="1098">
        <f t="shared" si="33"/>
        <v>0</v>
      </c>
      <c r="AD46" s="1098">
        <f t="shared" si="33"/>
        <v>0</v>
      </c>
      <c r="AE46" s="1098">
        <f t="shared" si="33"/>
        <v>0</v>
      </c>
      <c r="AF46" s="1098">
        <f t="shared" si="33"/>
        <v>0</v>
      </c>
      <c r="AG46" s="1098">
        <f t="shared" si="33"/>
        <v>0</v>
      </c>
      <c r="AH46" s="1100">
        <f t="shared" si="33"/>
        <v>0</v>
      </c>
      <c r="AI46" s="1098">
        <f t="shared" si="33"/>
        <v>0</v>
      </c>
      <c r="AJ46" s="1098">
        <f t="shared" si="33"/>
        <v>0</v>
      </c>
      <c r="AK46" s="1098">
        <f t="shared" si="33"/>
        <v>0</v>
      </c>
      <c r="AL46" s="1098">
        <f t="shared" si="33"/>
        <v>0</v>
      </c>
      <c r="AM46" s="1098">
        <f t="shared" si="33"/>
        <v>0</v>
      </c>
      <c r="AN46" s="1098">
        <f t="shared" si="33"/>
        <v>0</v>
      </c>
      <c r="AO46" s="1098">
        <f t="shared" si="33"/>
        <v>0</v>
      </c>
      <c r="AP46" s="1098">
        <f t="shared" si="33"/>
        <v>0</v>
      </c>
      <c r="AQ46" s="1098">
        <f t="shared" si="33"/>
        <v>0</v>
      </c>
      <c r="AR46" s="1098">
        <f t="shared" si="33"/>
        <v>0</v>
      </c>
      <c r="AS46" s="1098">
        <f t="shared" si="33"/>
        <v>0</v>
      </c>
      <c r="AT46" s="1100">
        <f t="shared" si="33"/>
        <v>0</v>
      </c>
      <c r="AU46" s="1098">
        <f t="shared" si="33"/>
        <v>0</v>
      </c>
      <c r="AV46" s="1098">
        <f t="shared" si="33"/>
        <v>0</v>
      </c>
      <c r="AW46" s="1098">
        <f t="shared" si="33"/>
        <v>0</v>
      </c>
      <c r="AX46" s="1098">
        <f t="shared" si="33"/>
        <v>0</v>
      </c>
      <c r="AY46" s="1098">
        <f t="shared" si="33"/>
        <v>0</v>
      </c>
      <c r="AZ46" s="1098">
        <f t="shared" si="33"/>
        <v>0</v>
      </c>
      <c r="BA46" s="1098">
        <f t="shared" si="33"/>
        <v>0</v>
      </c>
      <c r="BB46" s="1098">
        <f t="shared" si="33"/>
        <v>0</v>
      </c>
      <c r="BC46" s="1098">
        <f t="shared" si="33"/>
        <v>0</v>
      </c>
      <c r="BD46" s="1098">
        <f t="shared" si="33"/>
        <v>0</v>
      </c>
      <c r="BE46" s="1098">
        <f t="shared" si="33"/>
        <v>0</v>
      </c>
      <c r="BF46" s="1100">
        <f t="shared" si="33"/>
        <v>0</v>
      </c>
      <c r="BG46" s="1098">
        <f t="shared" si="33"/>
        <v>0</v>
      </c>
      <c r="BH46" s="1098">
        <f t="shared" si="33"/>
        <v>0</v>
      </c>
      <c r="BI46" s="1098">
        <f t="shared" si="33"/>
        <v>0</v>
      </c>
      <c r="BJ46" s="1098">
        <f t="shared" si="33"/>
        <v>0</v>
      </c>
      <c r="BK46" s="1098">
        <f t="shared" si="33"/>
        <v>0</v>
      </c>
      <c r="BL46" s="1098">
        <f t="shared" si="33"/>
        <v>0</v>
      </c>
      <c r="BM46" s="1098">
        <f t="shared" si="33"/>
        <v>0</v>
      </c>
      <c r="BN46" s="1098">
        <f t="shared" si="33"/>
        <v>0</v>
      </c>
      <c r="BO46" s="1098">
        <f t="shared" si="33"/>
        <v>0</v>
      </c>
      <c r="BP46" s="1098">
        <f t="shared" si="33"/>
        <v>0</v>
      </c>
      <c r="BQ46" s="1098">
        <f t="shared" si="33"/>
        <v>0</v>
      </c>
      <c r="BR46" s="1100">
        <f t="shared" si="33"/>
        <v>0</v>
      </c>
      <c r="BS46" s="1098">
        <f t="shared" si="33"/>
        <v>0</v>
      </c>
      <c r="BT46" s="1098">
        <f t="shared" si="33"/>
        <v>0</v>
      </c>
      <c r="BU46" s="1098">
        <f t="shared" si="33"/>
        <v>0</v>
      </c>
      <c r="BV46" s="1098">
        <f t="shared" si="33"/>
        <v>0</v>
      </c>
      <c r="BW46" s="1098">
        <f t="shared" si="33"/>
        <v>0</v>
      </c>
      <c r="BX46" s="1098">
        <f t="shared" si="31"/>
        <v>0</v>
      </c>
      <c r="BY46" s="1098">
        <f t="shared" si="31"/>
        <v>0</v>
      </c>
      <c r="BZ46" s="1098">
        <f t="shared" si="31"/>
        <v>0</v>
      </c>
      <c r="CA46" s="1098">
        <f t="shared" si="31"/>
        <v>0</v>
      </c>
      <c r="CB46" s="1098">
        <f t="shared" si="31"/>
        <v>0</v>
      </c>
      <c r="CC46" s="1098">
        <f t="shared" si="31"/>
        <v>0</v>
      </c>
      <c r="CD46" s="1098">
        <f t="shared" si="31"/>
        <v>0</v>
      </c>
    </row>
    <row r="47" spans="1:82" x14ac:dyDescent="0.2">
      <c r="A47" s="1">
        <f>'8'!H46</f>
        <v>0</v>
      </c>
      <c r="B47" s="1">
        <f>IF('8'!D46=0,1,'8'!D46)</f>
        <v>1</v>
      </c>
      <c r="C47" s="1">
        <f>IF('8'!F46=0,2050,'8'!F46)</f>
        <v>1900</v>
      </c>
      <c r="D47" s="541">
        <f t="shared" si="29"/>
        <v>1</v>
      </c>
      <c r="E47" s="1">
        <f>'8'!L46*12</f>
        <v>0</v>
      </c>
      <c r="I47" s="312">
        <f>'8'!K46</f>
        <v>0</v>
      </c>
      <c r="J47" s="1096" t="str">
        <f>IF(E47&lt;&gt;0,'8'!M46/12,"")</f>
        <v/>
      </c>
      <c r="K47" s="1098">
        <f t="shared" si="32"/>
        <v>0</v>
      </c>
      <c r="L47" s="1098">
        <f t="shared" si="33"/>
        <v>0</v>
      </c>
      <c r="M47" s="1098">
        <f t="shared" si="33"/>
        <v>0</v>
      </c>
      <c r="N47" s="1098">
        <f t="shared" si="33"/>
        <v>0</v>
      </c>
      <c r="O47" s="1098">
        <f t="shared" si="33"/>
        <v>0</v>
      </c>
      <c r="P47" s="1098">
        <f t="shared" si="33"/>
        <v>0</v>
      </c>
      <c r="Q47" s="1098">
        <f t="shared" si="33"/>
        <v>0</v>
      </c>
      <c r="R47" s="1098">
        <f t="shared" si="33"/>
        <v>0</v>
      </c>
      <c r="S47" s="1098">
        <f t="shared" si="33"/>
        <v>0</v>
      </c>
      <c r="T47" s="1098">
        <f t="shared" si="33"/>
        <v>0</v>
      </c>
      <c r="U47" s="1098">
        <f t="shared" si="33"/>
        <v>0</v>
      </c>
      <c r="V47" s="1100">
        <f t="shared" si="33"/>
        <v>0</v>
      </c>
      <c r="W47" s="1098">
        <f t="shared" si="33"/>
        <v>0</v>
      </c>
      <c r="X47" s="1098">
        <f t="shared" si="33"/>
        <v>0</v>
      </c>
      <c r="Y47" s="1098">
        <f t="shared" si="33"/>
        <v>0</v>
      </c>
      <c r="Z47" s="1098">
        <f t="shared" si="33"/>
        <v>0</v>
      </c>
      <c r="AA47" s="1098">
        <f t="shared" si="33"/>
        <v>0</v>
      </c>
      <c r="AB47" s="1098">
        <f t="shared" si="33"/>
        <v>0</v>
      </c>
      <c r="AC47" s="1098">
        <f t="shared" si="33"/>
        <v>0</v>
      </c>
      <c r="AD47" s="1098">
        <f t="shared" si="33"/>
        <v>0</v>
      </c>
      <c r="AE47" s="1098">
        <f t="shared" si="33"/>
        <v>0</v>
      </c>
      <c r="AF47" s="1098">
        <f t="shared" si="33"/>
        <v>0</v>
      </c>
      <c r="AG47" s="1098">
        <f t="shared" si="33"/>
        <v>0</v>
      </c>
      <c r="AH47" s="1100">
        <f t="shared" si="33"/>
        <v>0</v>
      </c>
      <c r="AI47" s="1098">
        <f t="shared" si="33"/>
        <v>0</v>
      </c>
      <c r="AJ47" s="1098">
        <f t="shared" si="33"/>
        <v>0</v>
      </c>
      <c r="AK47" s="1098">
        <f t="shared" si="33"/>
        <v>0</v>
      </c>
      <c r="AL47" s="1098">
        <f t="shared" si="33"/>
        <v>0</v>
      </c>
      <c r="AM47" s="1098">
        <f t="shared" si="33"/>
        <v>0</v>
      </c>
      <c r="AN47" s="1098">
        <f t="shared" si="33"/>
        <v>0</v>
      </c>
      <c r="AO47" s="1098">
        <f t="shared" si="33"/>
        <v>0</v>
      </c>
      <c r="AP47" s="1098">
        <f t="shared" si="33"/>
        <v>0</v>
      </c>
      <c r="AQ47" s="1098">
        <f t="shared" si="33"/>
        <v>0</v>
      </c>
      <c r="AR47" s="1098">
        <f t="shared" si="33"/>
        <v>0</v>
      </c>
      <c r="AS47" s="1098">
        <f t="shared" si="33"/>
        <v>0</v>
      </c>
      <c r="AT47" s="1100">
        <f t="shared" si="33"/>
        <v>0</v>
      </c>
      <c r="AU47" s="1098">
        <f t="shared" si="33"/>
        <v>0</v>
      </c>
      <c r="AV47" s="1098">
        <f t="shared" si="33"/>
        <v>0</v>
      </c>
      <c r="AW47" s="1098">
        <f t="shared" si="33"/>
        <v>0</v>
      </c>
      <c r="AX47" s="1098">
        <f t="shared" si="33"/>
        <v>0</v>
      </c>
      <c r="AY47" s="1098">
        <f t="shared" si="33"/>
        <v>0</v>
      </c>
      <c r="AZ47" s="1098">
        <f t="shared" si="33"/>
        <v>0</v>
      </c>
      <c r="BA47" s="1098">
        <f t="shared" si="33"/>
        <v>0</v>
      </c>
      <c r="BB47" s="1098">
        <f t="shared" si="33"/>
        <v>0</v>
      </c>
      <c r="BC47" s="1098">
        <f t="shared" si="33"/>
        <v>0</v>
      </c>
      <c r="BD47" s="1098">
        <f t="shared" si="33"/>
        <v>0</v>
      </c>
      <c r="BE47" s="1098">
        <f t="shared" si="33"/>
        <v>0</v>
      </c>
      <c r="BF47" s="1100">
        <f t="shared" si="33"/>
        <v>0</v>
      </c>
      <c r="BG47" s="1098">
        <f t="shared" si="33"/>
        <v>0</v>
      </c>
      <c r="BH47" s="1098">
        <f t="shared" si="33"/>
        <v>0</v>
      </c>
      <c r="BI47" s="1098">
        <f t="shared" si="33"/>
        <v>0</v>
      </c>
      <c r="BJ47" s="1098">
        <f t="shared" si="33"/>
        <v>0</v>
      </c>
      <c r="BK47" s="1098">
        <f t="shared" si="33"/>
        <v>0</v>
      </c>
      <c r="BL47" s="1098">
        <f t="shared" si="33"/>
        <v>0</v>
      </c>
      <c r="BM47" s="1098">
        <f t="shared" si="33"/>
        <v>0</v>
      </c>
      <c r="BN47" s="1098">
        <f t="shared" si="33"/>
        <v>0</v>
      </c>
      <c r="BO47" s="1098">
        <f t="shared" si="33"/>
        <v>0</v>
      </c>
      <c r="BP47" s="1098">
        <f t="shared" si="33"/>
        <v>0</v>
      </c>
      <c r="BQ47" s="1098">
        <f t="shared" si="33"/>
        <v>0</v>
      </c>
      <c r="BR47" s="1100">
        <f t="shared" si="33"/>
        <v>0</v>
      </c>
      <c r="BS47" s="1098">
        <f t="shared" si="33"/>
        <v>0</v>
      </c>
      <c r="BT47" s="1098">
        <f t="shared" si="33"/>
        <v>0</v>
      </c>
      <c r="BU47" s="1098">
        <f t="shared" si="33"/>
        <v>0</v>
      </c>
      <c r="BV47" s="1098">
        <f t="shared" si="33"/>
        <v>0</v>
      </c>
      <c r="BW47" s="1098">
        <f t="shared" si="33"/>
        <v>0</v>
      </c>
      <c r="BX47" s="1098">
        <f t="shared" si="31"/>
        <v>0</v>
      </c>
      <c r="BY47" s="1098">
        <f t="shared" si="31"/>
        <v>0</v>
      </c>
      <c r="BZ47" s="1098">
        <f t="shared" si="31"/>
        <v>0</v>
      </c>
      <c r="CA47" s="1098">
        <f t="shared" si="31"/>
        <v>0</v>
      </c>
      <c r="CB47" s="1098">
        <f t="shared" si="31"/>
        <v>0</v>
      </c>
      <c r="CC47" s="1098">
        <f t="shared" si="31"/>
        <v>0</v>
      </c>
      <c r="CD47" s="1098">
        <f t="shared" si="31"/>
        <v>0</v>
      </c>
    </row>
    <row r="48" spans="1:82" x14ac:dyDescent="0.2">
      <c r="A48" s="1">
        <f>'8'!H47</f>
        <v>0</v>
      </c>
      <c r="B48" s="1">
        <f>IF('8'!D47=0,1,'8'!D47)</f>
        <v>1</v>
      </c>
      <c r="C48" s="1">
        <f>IF('8'!F47=0,2050,'8'!F47)</f>
        <v>1900</v>
      </c>
      <c r="D48" s="541">
        <f t="shared" si="29"/>
        <v>1</v>
      </c>
      <c r="E48" s="1">
        <f>'8'!L47*12</f>
        <v>0</v>
      </c>
      <c r="I48" s="312">
        <f>'8'!K47</f>
        <v>0</v>
      </c>
      <c r="J48" s="1096" t="str">
        <f>IF(E48&lt;&gt;0,'8'!M47/12,"")</f>
        <v/>
      </c>
      <c r="K48" s="1098">
        <f t="shared" si="32"/>
        <v>0</v>
      </c>
      <c r="L48" s="1098">
        <f t="shared" si="33"/>
        <v>0</v>
      </c>
      <c r="M48" s="1098">
        <f t="shared" si="33"/>
        <v>0</v>
      </c>
      <c r="N48" s="1098">
        <f t="shared" si="33"/>
        <v>0</v>
      </c>
      <c r="O48" s="1098">
        <f t="shared" si="33"/>
        <v>0</v>
      </c>
      <c r="P48" s="1098">
        <f t="shared" si="33"/>
        <v>0</v>
      </c>
      <c r="Q48" s="1098">
        <f t="shared" si="33"/>
        <v>0</v>
      </c>
      <c r="R48" s="1098">
        <f t="shared" si="33"/>
        <v>0</v>
      </c>
      <c r="S48" s="1098">
        <f t="shared" si="33"/>
        <v>0</v>
      </c>
      <c r="T48" s="1098">
        <f t="shared" si="33"/>
        <v>0</v>
      </c>
      <c r="U48" s="1098">
        <f t="shared" si="33"/>
        <v>0</v>
      </c>
      <c r="V48" s="1100">
        <f t="shared" si="33"/>
        <v>0</v>
      </c>
      <c r="W48" s="1098">
        <f t="shared" si="33"/>
        <v>0</v>
      </c>
      <c r="X48" s="1098">
        <f t="shared" si="33"/>
        <v>0</v>
      </c>
      <c r="Y48" s="1098">
        <f t="shared" si="33"/>
        <v>0</v>
      </c>
      <c r="Z48" s="1098">
        <f t="shared" si="33"/>
        <v>0</v>
      </c>
      <c r="AA48" s="1098">
        <f t="shared" si="33"/>
        <v>0</v>
      </c>
      <c r="AB48" s="1098">
        <f t="shared" si="33"/>
        <v>0</v>
      </c>
      <c r="AC48" s="1098">
        <f t="shared" si="33"/>
        <v>0</v>
      </c>
      <c r="AD48" s="1098">
        <f t="shared" si="33"/>
        <v>0</v>
      </c>
      <c r="AE48" s="1098">
        <f t="shared" si="33"/>
        <v>0</v>
      </c>
      <c r="AF48" s="1098">
        <f t="shared" si="33"/>
        <v>0</v>
      </c>
      <c r="AG48" s="1098">
        <f t="shared" si="33"/>
        <v>0</v>
      </c>
      <c r="AH48" s="1100">
        <f t="shared" si="33"/>
        <v>0</v>
      </c>
      <c r="AI48" s="1098">
        <f t="shared" si="33"/>
        <v>0</v>
      </c>
      <c r="AJ48" s="1098">
        <f t="shared" si="33"/>
        <v>0</v>
      </c>
      <c r="AK48" s="1098">
        <f t="shared" si="33"/>
        <v>0</v>
      </c>
      <c r="AL48" s="1098">
        <f t="shared" si="33"/>
        <v>0</v>
      </c>
      <c r="AM48" s="1098">
        <f t="shared" si="33"/>
        <v>0</v>
      </c>
      <c r="AN48" s="1098">
        <f t="shared" si="33"/>
        <v>0</v>
      </c>
      <c r="AO48" s="1098">
        <f t="shared" si="33"/>
        <v>0</v>
      </c>
      <c r="AP48" s="1098">
        <f t="shared" si="33"/>
        <v>0</v>
      </c>
      <c r="AQ48" s="1098">
        <f t="shared" si="33"/>
        <v>0</v>
      </c>
      <c r="AR48" s="1098">
        <f t="shared" si="33"/>
        <v>0</v>
      </c>
      <c r="AS48" s="1098">
        <f t="shared" si="33"/>
        <v>0</v>
      </c>
      <c r="AT48" s="1100">
        <f t="shared" si="33"/>
        <v>0</v>
      </c>
      <c r="AU48" s="1098">
        <f t="shared" si="33"/>
        <v>0</v>
      </c>
      <c r="AV48" s="1098">
        <f t="shared" si="33"/>
        <v>0</v>
      </c>
      <c r="AW48" s="1098">
        <f t="shared" si="33"/>
        <v>0</v>
      </c>
      <c r="AX48" s="1098">
        <f t="shared" si="33"/>
        <v>0</v>
      </c>
      <c r="AY48" s="1098">
        <f t="shared" si="33"/>
        <v>0</v>
      </c>
      <c r="AZ48" s="1098">
        <f t="shared" si="33"/>
        <v>0</v>
      </c>
      <c r="BA48" s="1098">
        <f t="shared" si="33"/>
        <v>0</v>
      </c>
      <c r="BB48" s="1098">
        <f t="shared" si="33"/>
        <v>0</v>
      </c>
      <c r="BC48" s="1098">
        <f t="shared" si="33"/>
        <v>0</v>
      </c>
      <c r="BD48" s="1098">
        <f t="shared" si="33"/>
        <v>0</v>
      </c>
      <c r="BE48" s="1098">
        <f t="shared" si="33"/>
        <v>0</v>
      </c>
      <c r="BF48" s="1100">
        <f t="shared" si="33"/>
        <v>0</v>
      </c>
      <c r="BG48" s="1098">
        <f t="shared" si="33"/>
        <v>0</v>
      </c>
      <c r="BH48" s="1098">
        <f t="shared" si="33"/>
        <v>0</v>
      </c>
      <c r="BI48" s="1098">
        <f t="shared" si="33"/>
        <v>0</v>
      </c>
      <c r="BJ48" s="1098">
        <f t="shared" si="33"/>
        <v>0</v>
      </c>
      <c r="BK48" s="1098">
        <f t="shared" si="33"/>
        <v>0</v>
      </c>
      <c r="BL48" s="1098">
        <f t="shared" si="33"/>
        <v>0</v>
      </c>
      <c r="BM48" s="1098">
        <f t="shared" si="33"/>
        <v>0</v>
      </c>
      <c r="BN48" s="1098">
        <f t="shared" si="33"/>
        <v>0</v>
      </c>
      <c r="BO48" s="1098">
        <f t="shared" si="33"/>
        <v>0</v>
      </c>
      <c r="BP48" s="1098">
        <f t="shared" si="33"/>
        <v>0</v>
      </c>
      <c r="BQ48" s="1098">
        <f t="shared" si="33"/>
        <v>0</v>
      </c>
      <c r="BR48" s="1100">
        <f t="shared" si="33"/>
        <v>0</v>
      </c>
      <c r="BS48" s="1098">
        <f t="shared" si="33"/>
        <v>0</v>
      </c>
      <c r="BT48" s="1098">
        <f t="shared" si="33"/>
        <v>0</v>
      </c>
      <c r="BU48" s="1098">
        <f t="shared" si="33"/>
        <v>0</v>
      </c>
      <c r="BV48" s="1098">
        <f t="shared" si="33"/>
        <v>0</v>
      </c>
      <c r="BW48" s="1098">
        <f t="shared" si="33"/>
        <v>0</v>
      </c>
      <c r="BX48" s="1098">
        <f t="shared" si="31"/>
        <v>0</v>
      </c>
      <c r="BY48" s="1098">
        <f t="shared" si="31"/>
        <v>0</v>
      </c>
      <c r="BZ48" s="1098">
        <f t="shared" si="31"/>
        <v>0</v>
      </c>
      <c r="CA48" s="1098">
        <f t="shared" si="31"/>
        <v>0</v>
      </c>
      <c r="CB48" s="1098">
        <f t="shared" si="31"/>
        <v>0</v>
      </c>
      <c r="CC48" s="1098">
        <f t="shared" si="31"/>
        <v>0</v>
      </c>
      <c r="CD48" s="1098">
        <f t="shared" si="31"/>
        <v>0</v>
      </c>
    </row>
    <row r="49" spans="1:82" x14ac:dyDescent="0.2">
      <c r="A49" s="1">
        <f>'8'!H48</f>
        <v>0</v>
      </c>
      <c r="B49" s="1">
        <f>IF('8'!D48=0,1,'8'!D48)</f>
        <v>1</v>
      </c>
      <c r="C49" s="1">
        <f>IF('8'!F48=0,2050,'8'!F48)</f>
        <v>1900</v>
      </c>
      <c r="D49" s="541">
        <f t="shared" si="29"/>
        <v>1</v>
      </c>
      <c r="E49" s="1">
        <f>'8'!L48*12</f>
        <v>0</v>
      </c>
      <c r="I49" s="312">
        <f>'8'!K48</f>
        <v>0</v>
      </c>
      <c r="J49" s="1096" t="str">
        <f>IF(E49&lt;&gt;0,'8'!M48/12,"")</f>
        <v/>
      </c>
      <c r="K49" s="1098">
        <f t="shared" si="32"/>
        <v>0</v>
      </c>
      <c r="L49" s="1098">
        <f t="shared" si="33"/>
        <v>0</v>
      </c>
      <c r="M49" s="1098">
        <f t="shared" si="33"/>
        <v>0</v>
      </c>
      <c r="N49" s="1098">
        <f t="shared" si="33"/>
        <v>0</v>
      </c>
      <c r="O49" s="1098">
        <f t="shared" si="33"/>
        <v>0</v>
      </c>
      <c r="P49" s="1098">
        <f t="shared" si="33"/>
        <v>0</v>
      </c>
      <c r="Q49" s="1098">
        <f t="shared" si="33"/>
        <v>0</v>
      </c>
      <c r="R49" s="1098">
        <f t="shared" si="33"/>
        <v>0</v>
      </c>
      <c r="S49" s="1098">
        <f t="shared" si="33"/>
        <v>0</v>
      </c>
      <c r="T49" s="1098">
        <f t="shared" si="33"/>
        <v>0</v>
      </c>
      <c r="U49" s="1098">
        <f t="shared" si="33"/>
        <v>0</v>
      </c>
      <c r="V49" s="1100">
        <f t="shared" si="33"/>
        <v>0</v>
      </c>
      <c r="W49" s="1098">
        <f t="shared" si="33"/>
        <v>0</v>
      </c>
      <c r="X49" s="1098">
        <f t="shared" si="33"/>
        <v>0</v>
      </c>
      <c r="Y49" s="1098">
        <f t="shared" si="33"/>
        <v>0</v>
      </c>
      <c r="Z49" s="1098">
        <f t="shared" si="33"/>
        <v>0</v>
      </c>
      <c r="AA49" s="1098">
        <f t="shared" si="33"/>
        <v>0</v>
      </c>
      <c r="AB49" s="1098">
        <f t="shared" si="33"/>
        <v>0</v>
      </c>
      <c r="AC49" s="1098">
        <f t="shared" si="33"/>
        <v>0</v>
      </c>
      <c r="AD49" s="1098">
        <f t="shared" si="33"/>
        <v>0</v>
      </c>
      <c r="AE49" s="1098">
        <f t="shared" si="33"/>
        <v>0</v>
      </c>
      <c r="AF49" s="1098">
        <f t="shared" si="33"/>
        <v>0</v>
      </c>
      <c r="AG49" s="1098">
        <f t="shared" si="33"/>
        <v>0</v>
      </c>
      <c r="AH49" s="1100">
        <f t="shared" si="33"/>
        <v>0</v>
      </c>
      <c r="AI49" s="1098">
        <f t="shared" si="33"/>
        <v>0</v>
      </c>
      <c r="AJ49" s="1098">
        <f t="shared" si="33"/>
        <v>0</v>
      </c>
      <c r="AK49" s="1098">
        <f t="shared" si="33"/>
        <v>0</v>
      </c>
      <c r="AL49" s="1098">
        <f t="shared" si="33"/>
        <v>0</v>
      </c>
      <c r="AM49" s="1098">
        <f t="shared" si="33"/>
        <v>0</v>
      </c>
      <c r="AN49" s="1098">
        <f t="shared" si="33"/>
        <v>0</v>
      </c>
      <c r="AO49" s="1098">
        <f t="shared" si="33"/>
        <v>0</v>
      </c>
      <c r="AP49" s="1098">
        <f t="shared" si="33"/>
        <v>0</v>
      </c>
      <c r="AQ49" s="1098">
        <f t="shared" si="33"/>
        <v>0</v>
      </c>
      <c r="AR49" s="1098">
        <f t="shared" si="33"/>
        <v>0</v>
      </c>
      <c r="AS49" s="1098">
        <f t="shared" si="33"/>
        <v>0</v>
      </c>
      <c r="AT49" s="1100">
        <f t="shared" si="33"/>
        <v>0</v>
      </c>
      <c r="AU49" s="1098">
        <f t="shared" si="33"/>
        <v>0</v>
      </c>
      <c r="AV49" s="1098">
        <f t="shared" si="33"/>
        <v>0</v>
      </c>
      <c r="AW49" s="1098">
        <f t="shared" si="33"/>
        <v>0</v>
      </c>
      <c r="AX49" s="1098">
        <f t="shared" si="33"/>
        <v>0</v>
      </c>
      <c r="AY49" s="1098">
        <f t="shared" si="33"/>
        <v>0</v>
      </c>
      <c r="AZ49" s="1098">
        <f t="shared" si="33"/>
        <v>0</v>
      </c>
      <c r="BA49" s="1098">
        <f t="shared" si="33"/>
        <v>0</v>
      </c>
      <c r="BB49" s="1098">
        <f t="shared" si="33"/>
        <v>0</v>
      </c>
      <c r="BC49" s="1098">
        <f t="shared" si="33"/>
        <v>0</v>
      </c>
      <c r="BD49" s="1098">
        <f t="shared" si="33"/>
        <v>0</v>
      </c>
      <c r="BE49" s="1098">
        <f t="shared" si="33"/>
        <v>0</v>
      </c>
      <c r="BF49" s="1100">
        <f t="shared" si="33"/>
        <v>0</v>
      </c>
      <c r="BG49" s="1098">
        <f t="shared" si="33"/>
        <v>0</v>
      </c>
      <c r="BH49" s="1098">
        <f t="shared" si="33"/>
        <v>0</v>
      </c>
      <c r="BI49" s="1098">
        <f t="shared" si="33"/>
        <v>0</v>
      </c>
      <c r="BJ49" s="1098">
        <f t="shared" si="33"/>
        <v>0</v>
      </c>
      <c r="BK49" s="1098">
        <f t="shared" si="33"/>
        <v>0</v>
      </c>
      <c r="BL49" s="1098">
        <f t="shared" si="33"/>
        <v>0</v>
      </c>
      <c r="BM49" s="1098">
        <f t="shared" si="33"/>
        <v>0</v>
      </c>
      <c r="BN49" s="1098">
        <f t="shared" si="33"/>
        <v>0</v>
      </c>
      <c r="BO49" s="1098">
        <f t="shared" si="33"/>
        <v>0</v>
      </c>
      <c r="BP49" s="1098">
        <f t="shared" si="33"/>
        <v>0</v>
      </c>
      <c r="BQ49" s="1098">
        <f t="shared" si="33"/>
        <v>0</v>
      </c>
      <c r="BR49" s="1100">
        <f t="shared" si="33"/>
        <v>0</v>
      </c>
      <c r="BS49" s="1098">
        <f t="shared" si="33"/>
        <v>0</v>
      </c>
      <c r="BT49" s="1098">
        <f t="shared" si="33"/>
        <v>0</v>
      </c>
      <c r="BU49" s="1098">
        <f t="shared" si="33"/>
        <v>0</v>
      </c>
      <c r="BV49" s="1098">
        <f t="shared" si="33"/>
        <v>0</v>
      </c>
      <c r="BW49" s="1098">
        <f t="shared" ref="BW49:CD51" si="34">IF(BW$4&lt;=$E49,$J49,0)</f>
        <v>0</v>
      </c>
      <c r="BX49" s="1098">
        <f t="shared" si="34"/>
        <v>0</v>
      </c>
      <c r="BY49" s="1098">
        <f t="shared" si="34"/>
        <v>0</v>
      </c>
      <c r="BZ49" s="1098">
        <f t="shared" si="34"/>
        <v>0</v>
      </c>
      <c r="CA49" s="1098">
        <f t="shared" si="34"/>
        <v>0</v>
      </c>
      <c r="CB49" s="1098">
        <f t="shared" si="34"/>
        <v>0</v>
      </c>
      <c r="CC49" s="1098">
        <f t="shared" si="34"/>
        <v>0</v>
      </c>
      <c r="CD49" s="1098">
        <f t="shared" si="34"/>
        <v>0</v>
      </c>
    </row>
    <row r="50" spans="1:82" x14ac:dyDescent="0.2">
      <c r="A50" s="1">
        <f>'8'!H49</f>
        <v>0</v>
      </c>
      <c r="B50" s="1">
        <f>IF('8'!D49=0,1,'8'!D49)</f>
        <v>1</v>
      </c>
      <c r="C50" s="1">
        <f>IF('8'!F49=0,2050,'8'!F49)</f>
        <v>1900</v>
      </c>
      <c r="D50" s="541">
        <f t="shared" si="29"/>
        <v>1</v>
      </c>
      <c r="E50" s="1">
        <f>'8'!L49*12</f>
        <v>0</v>
      </c>
      <c r="I50" s="312">
        <f>'8'!K49</f>
        <v>0</v>
      </c>
      <c r="J50" s="1096" t="str">
        <f>IF(E50&lt;&gt;0,'8'!M49/12,"")</f>
        <v/>
      </c>
      <c r="K50" s="1098">
        <f t="shared" si="32"/>
        <v>0</v>
      </c>
      <c r="L50" s="1098">
        <f t="shared" ref="L50:BW51" si="35">IF(L$4&lt;=$E50,$J50,0)</f>
        <v>0</v>
      </c>
      <c r="M50" s="1098">
        <f t="shared" si="35"/>
        <v>0</v>
      </c>
      <c r="N50" s="1098">
        <f t="shared" si="35"/>
        <v>0</v>
      </c>
      <c r="O50" s="1098">
        <f t="shared" si="35"/>
        <v>0</v>
      </c>
      <c r="P50" s="1098">
        <f t="shared" si="35"/>
        <v>0</v>
      </c>
      <c r="Q50" s="1098">
        <f t="shared" si="35"/>
        <v>0</v>
      </c>
      <c r="R50" s="1098">
        <f t="shared" si="35"/>
        <v>0</v>
      </c>
      <c r="S50" s="1098">
        <f t="shared" si="35"/>
        <v>0</v>
      </c>
      <c r="T50" s="1098">
        <f t="shared" si="35"/>
        <v>0</v>
      </c>
      <c r="U50" s="1098">
        <f t="shared" si="35"/>
        <v>0</v>
      </c>
      <c r="V50" s="1100">
        <f t="shared" si="35"/>
        <v>0</v>
      </c>
      <c r="W50" s="1098">
        <f t="shared" si="35"/>
        <v>0</v>
      </c>
      <c r="X50" s="1098">
        <f t="shared" si="35"/>
        <v>0</v>
      </c>
      <c r="Y50" s="1098">
        <f t="shared" si="35"/>
        <v>0</v>
      </c>
      <c r="Z50" s="1098">
        <f t="shared" si="35"/>
        <v>0</v>
      </c>
      <c r="AA50" s="1098">
        <f t="shared" si="35"/>
        <v>0</v>
      </c>
      <c r="AB50" s="1098">
        <f t="shared" si="35"/>
        <v>0</v>
      </c>
      <c r="AC50" s="1098">
        <f t="shared" si="35"/>
        <v>0</v>
      </c>
      <c r="AD50" s="1098">
        <f t="shared" si="35"/>
        <v>0</v>
      </c>
      <c r="AE50" s="1098">
        <f t="shared" si="35"/>
        <v>0</v>
      </c>
      <c r="AF50" s="1098">
        <f t="shared" si="35"/>
        <v>0</v>
      </c>
      <c r="AG50" s="1098">
        <f t="shared" si="35"/>
        <v>0</v>
      </c>
      <c r="AH50" s="1100">
        <f t="shared" si="35"/>
        <v>0</v>
      </c>
      <c r="AI50" s="1098">
        <f t="shared" si="35"/>
        <v>0</v>
      </c>
      <c r="AJ50" s="1098">
        <f t="shared" si="35"/>
        <v>0</v>
      </c>
      <c r="AK50" s="1098">
        <f t="shared" si="35"/>
        <v>0</v>
      </c>
      <c r="AL50" s="1098">
        <f t="shared" si="35"/>
        <v>0</v>
      </c>
      <c r="AM50" s="1098">
        <f t="shared" si="35"/>
        <v>0</v>
      </c>
      <c r="AN50" s="1098">
        <f t="shared" si="35"/>
        <v>0</v>
      </c>
      <c r="AO50" s="1098">
        <f t="shared" si="35"/>
        <v>0</v>
      </c>
      <c r="AP50" s="1098">
        <f t="shared" si="35"/>
        <v>0</v>
      </c>
      <c r="AQ50" s="1098">
        <f t="shared" si="35"/>
        <v>0</v>
      </c>
      <c r="AR50" s="1098">
        <f t="shared" si="35"/>
        <v>0</v>
      </c>
      <c r="AS50" s="1098">
        <f t="shared" si="35"/>
        <v>0</v>
      </c>
      <c r="AT50" s="1100">
        <f t="shared" si="35"/>
        <v>0</v>
      </c>
      <c r="AU50" s="1098">
        <f t="shared" si="35"/>
        <v>0</v>
      </c>
      <c r="AV50" s="1098">
        <f t="shared" si="35"/>
        <v>0</v>
      </c>
      <c r="AW50" s="1098">
        <f t="shared" si="35"/>
        <v>0</v>
      </c>
      <c r="AX50" s="1098">
        <f t="shared" si="35"/>
        <v>0</v>
      </c>
      <c r="AY50" s="1098">
        <f t="shared" si="35"/>
        <v>0</v>
      </c>
      <c r="AZ50" s="1098">
        <f t="shared" si="35"/>
        <v>0</v>
      </c>
      <c r="BA50" s="1098">
        <f t="shared" si="35"/>
        <v>0</v>
      </c>
      <c r="BB50" s="1098">
        <f t="shared" si="35"/>
        <v>0</v>
      </c>
      <c r="BC50" s="1098">
        <f t="shared" si="35"/>
        <v>0</v>
      </c>
      <c r="BD50" s="1098">
        <f t="shared" si="35"/>
        <v>0</v>
      </c>
      <c r="BE50" s="1098">
        <f t="shared" si="35"/>
        <v>0</v>
      </c>
      <c r="BF50" s="1100">
        <f t="shared" si="35"/>
        <v>0</v>
      </c>
      <c r="BG50" s="1098">
        <f t="shared" si="35"/>
        <v>0</v>
      </c>
      <c r="BH50" s="1098">
        <f t="shared" si="35"/>
        <v>0</v>
      </c>
      <c r="BI50" s="1098">
        <f t="shared" si="35"/>
        <v>0</v>
      </c>
      <c r="BJ50" s="1098">
        <f t="shared" si="35"/>
        <v>0</v>
      </c>
      <c r="BK50" s="1098">
        <f t="shared" si="35"/>
        <v>0</v>
      </c>
      <c r="BL50" s="1098">
        <f t="shared" si="35"/>
        <v>0</v>
      </c>
      <c r="BM50" s="1098">
        <f t="shared" si="35"/>
        <v>0</v>
      </c>
      <c r="BN50" s="1098">
        <f t="shared" si="35"/>
        <v>0</v>
      </c>
      <c r="BO50" s="1098">
        <f t="shared" si="35"/>
        <v>0</v>
      </c>
      <c r="BP50" s="1098">
        <f t="shared" si="35"/>
        <v>0</v>
      </c>
      <c r="BQ50" s="1098">
        <f t="shared" si="35"/>
        <v>0</v>
      </c>
      <c r="BR50" s="1100">
        <f t="shared" si="35"/>
        <v>0</v>
      </c>
      <c r="BS50" s="1098">
        <f t="shared" si="35"/>
        <v>0</v>
      </c>
      <c r="BT50" s="1098">
        <f t="shared" si="35"/>
        <v>0</v>
      </c>
      <c r="BU50" s="1098">
        <f t="shared" si="35"/>
        <v>0</v>
      </c>
      <c r="BV50" s="1098">
        <f t="shared" si="35"/>
        <v>0</v>
      </c>
      <c r="BW50" s="1098">
        <f t="shared" si="35"/>
        <v>0</v>
      </c>
      <c r="BX50" s="1098">
        <f t="shared" si="34"/>
        <v>0</v>
      </c>
      <c r="BY50" s="1098">
        <f t="shared" si="34"/>
        <v>0</v>
      </c>
      <c r="BZ50" s="1098">
        <f t="shared" si="34"/>
        <v>0</v>
      </c>
      <c r="CA50" s="1098">
        <f t="shared" si="34"/>
        <v>0</v>
      </c>
      <c r="CB50" s="1098">
        <f t="shared" si="34"/>
        <v>0</v>
      </c>
      <c r="CC50" s="1098">
        <f t="shared" si="34"/>
        <v>0</v>
      </c>
      <c r="CD50" s="1098">
        <f t="shared" si="34"/>
        <v>0</v>
      </c>
    </row>
    <row r="51" spans="1:82" x14ac:dyDescent="0.2">
      <c r="A51" s="1">
        <f>'8'!H50</f>
        <v>0</v>
      </c>
      <c r="B51" s="1">
        <f>IF('8'!D50=0,1,'8'!D50)</f>
        <v>1</v>
      </c>
      <c r="C51" s="1">
        <f>IF('8'!F50=0,2050,'8'!F50)</f>
        <v>1900</v>
      </c>
      <c r="D51" s="541">
        <f t="shared" si="29"/>
        <v>1</v>
      </c>
      <c r="E51" s="1">
        <f>'8'!L50*12</f>
        <v>0</v>
      </c>
      <c r="I51" s="312">
        <f>'8'!K50</f>
        <v>0</v>
      </c>
      <c r="J51" s="1096" t="str">
        <f>IF(E51&lt;&gt;0,'8'!M50/12,"")</f>
        <v/>
      </c>
      <c r="K51" s="1098">
        <f t="shared" si="32"/>
        <v>0</v>
      </c>
      <c r="L51" s="1098">
        <f t="shared" si="35"/>
        <v>0</v>
      </c>
      <c r="M51" s="1098">
        <f t="shared" si="35"/>
        <v>0</v>
      </c>
      <c r="N51" s="1098">
        <f t="shared" si="35"/>
        <v>0</v>
      </c>
      <c r="O51" s="1098">
        <f t="shared" si="35"/>
        <v>0</v>
      </c>
      <c r="P51" s="1098">
        <f t="shared" si="35"/>
        <v>0</v>
      </c>
      <c r="Q51" s="1098">
        <f t="shared" si="35"/>
        <v>0</v>
      </c>
      <c r="R51" s="1098">
        <f t="shared" si="35"/>
        <v>0</v>
      </c>
      <c r="S51" s="1098">
        <f t="shared" si="35"/>
        <v>0</v>
      </c>
      <c r="T51" s="1098">
        <f t="shared" si="35"/>
        <v>0</v>
      </c>
      <c r="U51" s="1098">
        <f t="shared" si="35"/>
        <v>0</v>
      </c>
      <c r="V51" s="1100">
        <f t="shared" si="35"/>
        <v>0</v>
      </c>
      <c r="W51" s="1098">
        <f t="shared" si="35"/>
        <v>0</v>
      </c>
      <c r="X51" s="1098">
        <f t="shared" si="35"/>
        <v>0</v>
      </c>
      <c r="Y51" s="1098">
        <f t="shared" si="35"/>
        <v>0</v>
      </c>
      <c r="Z51" s="1098">
        <f t="shared" si="35"/>
        <v>0</v>
      </c>
      <c r="AA51" s="1098">
        <f t="shared" si="35"/>
        <v>0</v>
      </c>
      <c r="AB51" s="1098">
        <f t="shared" si="35"/>
        <v>0</v>
      </c>
      <c r="AC51" s="1098">
        <f t="shared" si="35"/>
        <v>0</v>
      </c>
      <c r="AD51" s="1098">
        <f t="shared" si="35"/>
        <v>0</v>
      </c>
      <c r="AE51" s="1098">
        <f t="shared" si="35"/>
        <v>0</v>
      </c>
      <c r="AF51" s="1098">
        <f t="shared" si="35"/>
        <v>0</v>
      </c>
      <c r="AG51" s="1098">
        <f t="shared" si="35"/>
        <v>0</v>
      </c>
      <c r="AH51" s="1100">
        <f t="shared" si="35"/>
        <v>0</v>
      </c>
      <c r="AI51" s="1098">
        <f t="shared" si="35"/>
        <v>0</v>
      </c>
      <c r="AJ51" s="1098">
        <f t="shared" si="35"/>
        <v>0</v>
      </c>
      <c r="AK51" s="1098">
        <f t="shared" si="35"/>
        <v>0</v>
      </c>
      <c r="AL51" s="1098">
        <f t="shared" si="35"/>
        <v>0</v>
      </c>
      <c r="AM51" s="1098">
        <f t="shared" si="35"/>
        <v>0</v>
      </c>
      <c r="AN51" s="1098">
        <f t="shared" si="35"/>
        <v>0</v>
      </c>
      <c r="AO51" s="1098">
        <f t="shared" si="35"/>
        <v>0</v>
      </c>
      <c r="AP51" s="1098">
        <f t="shared" si="35"/>
        <v>0</v>
      </c>
      <c r="AQ51" s="1098">
        <f t="shared" si="35"/>
        <v>0</v>
      </c>
      <c r="AR51" s="1098">
        <f t="shared" si="35"/>
        <v>0</v>
      </c>
      <c r="AS51" s="1098">
        <f t="shared" si="35"/>
        <v>0</v>
      </c>
      <c r="AT51" s="1100">
        <f t="shared" si="35"/>
        <v>0</v>
      </c>
      <c r="AU51" s="1098">
        <f t="shared" si="35"/>
        <v>0</v>
      </c>
      <c r="AV51" s="1098">
        <f t="shared" si="35"/>
        <v>0</v>
      </c>
      <c r="AW51" s="1098">
        <f t="shared" si="35"/>
        <v>0</v>
      </c>
      <c r="AX51" s="1098">
        <f t="shared" si="35"/>
        <v>0</v>
      </c>
      <c r="AY51" s="1098">
        <f t="shared" si="35"/>
        <v>0</v>
      </c>
      <c r="AZ51" s="1098">
        <f t="shared" si="35"/>
        <v>0</v>
      </c>
      <c r="BA51" s="1098">
        <f t="shared" si="35"/>
        <v>0</v>
      </c>
      <c r="BB51" s="1098">
        <f t="shared" si="35"/>
        <v>0</v>
      </c>
      <c r="BC51" s="1098">
        <f t="shared" si="35"/>
        <v>0</v>
      </c>
      <c r="BD51" s="1098">
        <f t="shared" si="35"/>
        <v>0</v>
      </c>
      <c r="BE51" s="1098">
        <f t="shared" si="35"/>
        <v>0</v>
      </c>
      <c r="BF51" s="1100">
        <f t="shared" si="35"/>
        <v>0</v>
      </c>
      <c r="BG51" s="1098">
        <f t="shared" si="35"/>
        <v>0</v>
      </c>
      <c r="BH51" s="1098">
        <f t="shared" si="35"/>
        <v>0</v>
      </c>
      <c r="BI51" s="1098">
        <f t="shared" si="35"/>
        <v>0</v>
      </c>
      <c r="BJ51" s="1098">
        <f t="shared" si="35"/>
        <v>0</v>
      </c>
      <c r="BK51" s="1098">
        <f t="shared" si="35"/>
        <v>0</v>
      </c>
      <c r="BL51" s="1098">
        <f t="shared" si="35"/>
        <v>0</v>
      </c>
      <c r="BM51" s="1098">
        <f t="shared" si="35"/>
        <v>0</v>
      </c>
      <c r="BN51" s="1098">
        <f t="shared" si="35"/>
        <v>0</v>
      </c>
      <c r="BO51" s="1098">
        <f t="shared" si="35"/>
        <v>0</v>
      </c>
      <c r="BP51" s="1098">
        <f t="shared" si="35"/>
        <v>0</v>
      </c>
      <c r="BQ51" s="1098">
        <f t="shared" si="35"/>
        <v>0</v>
      </c>
      <c r="BR51" s="1100">
        <f t="shared" si="35"/>
        <v>0</v>
      </c>
      <c r="BS51" s="1098">
        <f t="shared" si="35"/>
        <v>0</v>
      </c>
      <c r="BT51" s="1098">
        <f t="shared" si="35"/>
        <v>0</v>
      </c>
      <c r="BU51" s="1098">
        <f t="shared" si="35"/>
        <v>0</v>
      </c>
      <c r="BV51" s="1098">
        <f t="shared" si="35"/>
        <v>0</v>
      </c>
      <c r="BW51" s="1098">
        <f t="shared" si="35"/>
        <v>0</v>
      </c>
      <c r="BX51" s="1098">
        <f t="shared" si="34"/>
        <v>0</v>
      </c>
      <c r="BY51" s="1098">
        <f t="shared" si="34"/>
        <v>0</v>
      </c>
      <c r="BZ51" s="1098">
        <f t="shared" si="34"/>
        <v>0</v>
      </c>
      <c r="CA51" s="1098">
        <f t="shared" si="34"/>
        <v>0</v>
      </c>
      <c r="CB51" s="1098">
        <f t="shared" si="34"/>
        <v>0</v>
      </c>
      <c r="CC51" s="1098">
        <f t="shared" si="34"/>
        <v>0</v>
      </c>
      <c r="CD51" s="1098">
        <f t="shared" si="34"/>
        <v>0</v>
      </c>
    </row>
    <row r="52" spans="1:82" x14ac:dyDescent="0.2">
      <c r="A52" s="506"/>
      <c r="B52" s="506"/>
      <c r="C52" s="506"/>
      <c r="D52" s="553"/>
      <c r="E52" s="506"/>
      <c r="F52" s="506"/>
      <c r="G52" s="506"/>
      <c r="H52" s="506"/>
      <c r="I52" s="506"/>
      <c r="J52" s="1270">
        <f>SUM(J44:J51)</f>
        <v>0</v>
      </c>
      <c r="K52" s="1099"/>
      <c r="L52" s="1099"/>
      <c r="M52" s="1099"/>
      <c r="N52" s="1099"/>
      <c r="O52" s="1099"/>
      <c r="P52" s="1099"/>
      <c r="Q52" s="1099"/>
      <c r="R52" s="1099"/>
      <c r="S52" s="1099"/>
      <c r="T52" s="1099"/>
      <c r="U52" s="1099"/>
      <c r="V52" s="1101"/>
      <c r="W52" s="1099"/>
      <c r="X52" s="1099"/>
      <c r="Y52" s="1099"/>
      <c r="Z52" s="1099"/>
      <c r="AA52" s="1099"/>
      <c r="AB52" s="1099"/>
      <c r="AC52" s="1099"/>
      <c r="AD52" s="1099"/>
      <c r="AE52" s="1099"/>
      <c r="AF52" s="1099"/>
      <c r="AG52" s="1099"/>
      <c r="AH52" s="1101"/>
      <c r="AI52" s="1099"/>
      <c r="AJ52" s="1099"/>
      <c r="AK52" s="1099"/>
      <c r="AL52" s="1099"/>
      <c r="AM52" s="1099"/>
      <c r="AN52" s="1099"/>
      <c r="AO52" s="1099"/>
      <c r="AP52" s="1099"/>
      <c r="AQ52" s="1099"/>
      <c r="AR52" s="1099"/>
      <c r="AS52" s="1099"/>
      <c r="AT52" s="1101"/>
      <c r="AU52" s="1099"/>
      <c r="AV52" s="1099"/>
      <c r="AW52" s="1099"/>
      <c r="AX52" s="1099"/>
      <c r="AY52" s="1099"/>
      <c r="AZ52" s="1099"/>
      <c r="BA52" s="1099"/>
      <c r="BB52" s="1099"/>
      <c r="BC52" s="1099"/>
      <c r="BD52" s="1099"/>
      <c r="BE52" s="1099"/>
      <c r="BF52" s="1101"/>
      <c r="BG52" s="1099"/>
      <c r="BH52" s="1099"/>
      <c r="BI52" s="1099"/>
      <c r="BJ52" s="1099"/>
      <c r="BK52" s="1099"/>
      <c r="BL52" s="1099"/>
      <c r="BM52" s="1099"/>
      <c r="BN52" s="1099"/>
      <c r="BO52" s="1099"/>
      <c r="BP52" s="1099"/>
      <c r="BQ52" s="1099"/>
      <c r="BR52" s="1101"/>
      <c r="BS52" s="1099"/>
      <c r="BT52" s="1099"/>
      <c r="BU52" s="1099"/>
      <c r="BV52" s="1099"/>
      <c r="BW52" s="1099"/>
      <c r="BX52" s="1099"/>
      <c r="BY52" s="1099"/>
      <c r="BZ52" s="1099"/>
      <c r="CA52" s="1099"/>
      <c r="CB52" s="1099"/>
      <c r="CC52" s="1099"/>
      <c r="CD52" s="1099"/>
    </row>
    <row r="53" spans="1:82" x14ac:dyDescent="0.2">
      <c r="A53" s="506"/>
      <c r="B53" s="506"/>
      <c r="C53" s="506"/>
      <c r="D53" s="553"/>
      <c r="E53" s="506"/>
      <c r="F53" s="506"/>
      <c r="G53" s="506"/>
      <c r="H53" s="506"/>
      <c r="I53" s="506"/>
      <c r="J53" s="1097"/>
      <c r="K53" s="1099"/>
      <c r="L53" s="1099"/>
      <c r="M53" s="1099"/>
      <c r="N53" s="1099"/>
      <c r="O53" s="1099"/>
      <c r="P53" s="1099"/>
      <c r="Q53" s="1099"/>
      <c r="R53" s="1099"/>
      <c r="S53" s="1099"/>
      <c r="T53" s="1099"/>
      <c r="U53" s="1099"/>
      <c r="V53" s="1101"/>
      <c r="W53" s="1099"/>
      <c r="X53" s="1099"/>
      <c r="Y53" s="1099"/>
      <c r="Z53" s="1099"/>
      <c r="AA53" s="1099"/>
      <c r="AB53" s="1099"/>
      <c r="AC53" s="1099"/>
      <c r="AD53" s="1099"/>
      <c r="AE53" s="1099"/>
      <c r="AF53" s="1099"/>
      <c r="AG53" s="1099"/>
      <c r="AH53" s="1101"/>
      <c r="AI53" s="1099"/>
      <c r="AJ53" s="1099"/>
      <c r="AK53" s="1099"/>
      <c r="AL53" s="1099"/>
      <c r="AM53" s="1099"/>
      <c r="AN53" s="1099"/>
      <c r="AO53" s="1099"/>
      <c r="AP53" s="1099"/>
      <c r="AQ53" s="1099"/>
      <c r="AR53" s="1099"/>
      <c r="AS53" s="1099"/>
      <c r="AT53" s="1101"/>
      <c r="AU53" s="1099"/>
      <c r="AV53" s="1099"/>
      <c r="AW53" s="1099"/>
      <c r="AX53" s="1099"/>
      <c r="AY53" s="1099"/>
      <c r="AZ53" s="1099"/>
      <c r="BA53" s="1099"/>
      <c r="BB53" s="1099"/>
      <c r="BC53" s="1099"/>
      <c r="BD53" s="1099"/>
      <c r="BE53" s="1099"/>
      <c r="BF53" s="1101"/>
      <c r="BG53" s="1099"/>
      <c r="BH53" s="1099"/>
      <c r="BI53" s="1099"/>
      <c r="BJ53" s="1099"/>
      <c r="BK53" s="1099"/>
      <c r="BL53" s="1099"/>
      <c r="BM53" s="1099"/>
      <c r="BN53" s="1099"/>
      <c r="BO53" s="1099"/>
      <c r="BP53" s="1099"/>
      <c r="BQ53" s="1099"/>
      <c r="BR53" s="1101"/>
      <c r="BS53" s="1099"/>
      <c r="BT53" s="1099"/>
      <c r="BU53" s="1099"/>
      <c r="BV53" s="1099"/>
      <c r="BW53" s="1099"/>
      <c r="BX53" s="1099"/>
      <c r="BY53" s="1099"/>
      <c r="BZ53" s="1099"/>
      <c r="CA53" s="1099"/>
      <c r="CB53" s="1099"/>
      <c r="CC53" s="1099"/>
      <c r="CD53" s="1099"/>
    </row>
    <row r="54" spans="1:82" x14ac:dyDescent="0.2">
      <c r="A54" s="552" t="str">
        <f>'8'!H53</f>
        <v xml:space="preserve">Pool - Abschreibung ( von 250,01 bis 1.000 Euro) </v>
      </c>
      <c r="D54" s="541"/>
      <c r="J54" s="1095"/>
      <c r="K54" s="1098"/>
      <c r="L54" s="1098"/>
      <c r="M54" s="1098"/>
      <c r="N54" s="1098"/>
      <c r="O54" s="1098"/>
      <c r="P54" s="1098"/>
      <c r="Q54" s="1098"/>
      <c r="R54" s="1098"/>
      <c r="S54" s="1098"/>
      <c r="T54" s="1098"/>
      <c r="U54" s="1098"/>
      <c r="V54" s="1100"/>
      <c r="W54" s="1098"/>
      <c r="X54" s="1098"/>
      <c r="Y54" s="1098"/>
      <c r="Z54" s="1098"/>
      <c r="AA54" s="1098"/>
      <c r="AB54" s="1098"/>
      <c r="AC54" s="1098"/>
      <c r="AD54" s="1098"/>
      <c r="AE54" s="1098"/>
      <c r="AF54" s="1098"/>
      <c r="AG54" s="1098"/>
      <c r="AH54" s="1100"/>
      <c r="AI54" s="1098"/>
      <c r="AJ54" s="1098"/>
      <c r="AK54" s="1098"/>
      <c r="AL54" s="1098"/>
      <c r="AM54" s="1098"/>
      <c r="AN54" s="1098"/>
      <c r="AO54" s="1098"/>
      <c r="AP54" s="1098"/>
      <c r="AQ54" s="1098"/>
      <c r="AR54" s="1098"/>
      <c r="AS54" s="1098"/>
      <c r="AT54" s="1100"/>
      <c r="AU54" s="1098"/>
      <c r="AV54" s="1098"/>
      <c r="AW54" s="1098"/>
      <c r="AX54" s="1098"/>
      <c r="AY54" s="1098"/>
      <c r="AZ54" s="1098"/>
      <c r="BA54" s="1098"/>
      <c r="BB54" s="1098"/>
      <c r="BC54" s="1098"/>
      <c r="BD54" s="1098"/>
      <c r="BE54" s="1098"/>
      <c r="BF54" s="1100"/>
      <c r="BG54" s="1098"/>
      <c r="BH54" s="1098"/>
      <c r="BI54" s="1098"/>
      <c r="BJ54" s="1098"/>
      <c r="BK54" s="1098"/>
      <c r="BL54" s="1098"/>
      <c r="BM54" s="1098"/>
      <c r="BN54" s="1098"/>
      <c r="BO54" s="1098"/>
      <c r="BP54" s="1098"/>
      <c r="BQ54" s="1098"/>
      <c r="BR54" s="1100"/>
      <c r="BS54" s="1098"/>
      <c r="BT54" s="1098"/>
      <c r="BU54" s="1098"/>
      <c r="BV54" s="1098"/>
      <c r="BW54" s="1098"/>
      <c r="BX54" s="1098"/>
      <c r="BY54" s="1098"/>
      <c r="BZ54" s="1098"/>
      <c r="CA54" s="1098"/>
      <c r="CB54" s="1098"/>
      <c r="CC54" s="1098"/>
      <c r="CD54" s="1098"/>
    </row>
    <row r="55" spans="1:82" x14ac:dyDescent="0.2">
      <c r="A55" s="1">
        <f>'8'!H54</f>
        <v>0</v>
      </c>
      <c r="B55" s="1">
        <f>IF('8'!D54=0,1,'8'!D54)</f>
        <v>1</v>
      </c>
      <c r="C55" s="1">
        <f>IF('8'!F54=0,2050,'8'!F54)</f>
        <v>1900</v>
      </c>
      <c r="D55" s="541">
        <f t="shared" ref="D55:D59" si="36">DATE(C55,B55,1)</f>
        <v>1</v>
      </c>
      <c r="E55" s="1">
        <f>'8'!L54*12</f>
        <v>0</v>
      </c>
      <c r="I55" s="312">
        <f>'8'!K54</f>
        <v>0</v>
      </c>
      <c r="J55" s="1096" t="str">
        <f>IF(E55&lt;&gt;0,'8'!M54/12,"")</f>
        <v/>
      </c>
      <c r="K55" s="1098">
        <f>IF(K$4&lt;=$E55,$J55,0)</f>
        <v>0</v>
      </c>
      <c r="L55" s="1098">
        <f t="shared" ref="L55:BW56" si="37">IF(L$4&lt;=$E55,$J55,0)</f>
        <v>0</v>
      </c>
      <c r="M55" s="1098">
        <f t="shared" si="37"/>
        <v>0</v>
      </c>
      <c r="N55" s="1098">
        <f t="shared" si="37"/>
        <v>0</v>
      </c>
      <c r="O55" s="1098">
        <f t="shared" si="37"/>
        <v>0</v>
      </c>
      <c r="P55" s="1098">
        <f t="shared" si="37"/>
        <v>0</v>
      </c>
      <c r="Q55" s="1098">
        <f t="shared" si="37"/>
        <v>0</v>
      </c>
      <c r="R55" s="1098">
        <f t="shared" si="37"/>
        <v>0</v>
      </c>
      <c r="S55" s="1098">
        <f t="shared" si="37"/>
        <v>0</v>
      </c>
      <c r="T55" s="1098">
        <f t="shared" si="37"/>
        <v>0</v>
      </c>
      <c r="U55" s="1098">
        <f t="shared" si="37"/>
        <v>0</v>
      </c>
      <c r="V55" s="1100">
        <f t="shared" si="37"/>
        <v>0</v>
      </c>
      <c r="W55" s="1098">
        <f t="shared" si="37"/>
        <v>0</v>
      </c>
      <c r="X55" s="1098">
        <f t="shared" si="37"/>
        <v>0</v>
      </c>
      <c r="Y55" s="1098">
        <f t="shared" si="37"/>
        <v>0</v>
      </c>
      <c r="Z55" s="1098">
        <f t="shared" si="37"/>
        <v>0</v>
      </c>
      <c r="AA55" s="1098">
        <f t="shared" si="37"/>
        <v>0</v>
      </c>
      <c r="AB55" s="1098">
        <f t="shared" si="37"/>
        <v>0</v>
      </c>
      <c r="AC55" s="1098">
        <f t="shared" si="37"/>
        <v>0</v>
      </c>
      <c r="AD55" s="1098">
        <f t="shared" si="37"/>
        <v>0</v>
      </c>
      <c r="AE55" s="1098">
        <f t="shared" si="37"/>
        <v>0</v>
      </c>
      <c r="AF55" s="1098">
        <f t="shared" si="37"/>
        <v>0</v>
      </c>
      <c r="AG55" s="1098">
        <f t="shared" si="37"/>
        <v>0</v>
      </c>
      <c r="AH55" s="1100">
        <f t="shared" si="37"/>
        <v>0</v>
      </c>
      <c r="AI55" s="1098">
        <f t="shared" si="37"/>
        <v>0</v>
      </c>
      <c r="AJ55" s="1098">
        <f t="shared" si="37"/>
        <v>0</v>
      </c>
      <c r="AK55" s="1098">
        <f t="shared" si="37"/>
        <v>0</v>
      </c>
      <c r="AL55" s="1098">
        <f t="shared" si="37"/>
        <v>0</v>
      </c>
      <c r="AM55" s="1098">
        <f t="shared" si="37"/>
        <v>0</v>
      </c>
      <c r="AN55" s="1098">
        <f t="shared" si="37"/>
        <v>0</v>
      </c>
      <c r="AO55" s="1098">
        <f t="shared" si="37"/>
        <v>0</v>
      </c>
      <c r="AP55" s="1098">
        <f t="shared" si="37"/>
        <v>0</v>
      </c>
      <c r="AQ55" s="1098">
        <f t="shared" si="37"/>
        <v>0</v>
      </c>
      <c r="AR55" s="1098">
        <f t="shared" si="37"/>
        <v>0</v>
      </c>
      <c r="AS55" s="1098">
        <f t="shared" si="37"/>
        <v>0</v>
      </c>
      <c r="AT55" s="1100">
        <f t="shared" si="37"/>
        <v>0</v>
      </c>
      <c r="AU55" s="1098">
        <f t="shared" si="37"/>
        <v>0</v>
      </c>
      <c r="AV55" s="1098">
        <f t="shared" si="37"/>
        <v>0</v>
      </c>
      <c r="AW55" s="1098">
        <f t="shared" si="37"/>
        <v>0</v>
      </c>
      <c r="AX55" s="1098">
        <f t="shared" si="37"/>
        <v>0</v>
      </c>
      <c r="AY55" s="1098">
        <f t="shared" si="37"/>
        <v>0</v>
      </c>
      <c r="AZ55" s="1098">
        <f t="shared" si="37"/>
        <v>0</v>
      </c>
      <c r="BA55" s="1098">
        <f t="shared" si="37"/>
        <v>0</v>
      </c>
      <c r="BB55" s="1098">
        <f t="shared" si="37"/>
        <v>0</v>
      </c>
      <c r="BC55" s="1098">
        <f t="shared" si="37"/>
        <v>0</v>
      </c>
      <c r="BD55" s="1098">
        <f t="shared" si="37"/>
        <v>0</v>
      </c>
      <c r="BE55" s="1098">
        <f t="shared" si="37"/>
        <v>0</v>
      </c>
      <c r="BF55" s="1100">
        <f t="shared" si="37"/>
        <v>0</v>
      </c>
      <c r="BG55" s="1098">
        <f t="shared" si="37"/>
        <v>0</v>
      </c>
      <c r="BH55" s="1098">
        <f t="shared" si="37"/>
        <v>0</v>
      </c>
      <c r="BI55" s="1098">
        <f t="shared" si="37"/>
        <v>0</v>
      </c>
      <c r="BJ55" s="1098">
        <f t="shared" si="37"/>
        <v>0</v>
      </c>
      <c r="BK55" s="1098">
        <f t="shared" si="37"/>
        <v>0</v>
      </c>
      <c r="BL55" s="1098">
        <f t="shared" si="37"/>
        <v>0</v>
      </c>
      <c r="BM55" s="1098">
        <f t="shared" si="37"/>
        <v>0</v>
      </c>
      <c r="BN55" s="1098">
        <f t="shared" si="37"/>
        <v>0</v>
      </c>
      <c r="BO55" s="1098">
        <f t="shared" si="37"/>
        <v>0</v>
      </c>
      <c r="BP55" s="1098">
        <f t="shared" si="37"/>
        <v>0</v>
      </c>
      <c r="BQ55" s="1098">
        <f t="shared" si="37"/>
        <v>0</v>
      </c>
      <c r="BR55" s="1100">
        <f t="shared" si="37"/>
        <v>0</v>
      </c>
      <c r="BS55" s="1098">
        <f t="shared" si="37"/>
        <v>0</v>
      </c>
      <c r="BT55" s="1098">
        <f t="shared" si="37"/>
        <v>0</v>
      </c>
      <c r="BU55" s="1098">
        <f t="shared" si="37"/>
        <v>0</v>
      </c>
      <c r="BV55" s="1098">
        <f t="shared" si="37"/>
        <v>0</v>
      </c>
      <c r="BW55" s="1098">
        <f t="shared" si="37"/>
        <v>0</v>
      </c>
      <c r="BX55" s="1098">
        <f t="shared" ref="BX55:CD59" si="38">IF(BX$4&lt;=$E55,$J55,0)</f>
        <v>0</v>
      </c>
      <c r="BY55" s="1098">
        <f t="shared" si="38"/>
        <v>0</v>
      </c>
      <c r="BZ55" s="1098">
        <f t="shared" si="38"/>
        <v>0</v>
      </c>
      <c r="CA55" s="1098">
        <f t="shared" si="38"/>
        <v>0</v>
      </c>
      <c r="CB55" s="1098">
        <f t="shared" si="38"/>
        <v>0</v>
      </c>
      <c r="CC55" s="1098">
        <f t="shared" si="38"/>
        <v>0</v>
      </c>
      <c r="CD55" s="1098">
        <f t="shared" si="38"/>
        <v>0</v>
      </c>
    </row>
    <row r="56" spans="1:82" x14ac:dyDescent="0.2">
      <c r="A56" s="1">
        <f>'8'!H55</f>
        <v>0</v>
      </c>
      <c r="B56" s="1">
        <f>IF('8'!D55=0,1,'8'!D55)</f>
        <v>1</v>
      </c>
      <c r="C56" s="1">
        <f>IF('8'!F55=0,2050,'8'!F55)</f>
        <v>1900</v>
      </c>
      <c r="D56" s="541">
        <f t="shared" si="36"/>
        <v>1</v>
      </c>
      <c r="E56" s="1">
        <f>'8'!L55*12</f>
        <v>0</v>
      </c>
      <c r="I56" s="312">
        <f>'8'!K55</f>
        <v>0</v>
      </c>
      <c r="J56" s="1096" t="str">
        <f>IF(E56&lt;&gt;0,'8'!M55/12,"")</f>
        <v/>
      </c>
      <c r="K56" s="1098">
        <f t="shared" ref="K56:Z59" si="39">IF(K$4&lt;=$E56,$J56,0)</f>
        <v>0</v>
      </c>
      <c r="L56" s="1098">
        <f t="shared" si="39"/>
        <v>0</v>
      </c>
      <c r="M56" s="1098">
        <f t="shared" si="39"/>
        <v>0</v>
      </c>
      <c r="N56" s="1098">
        <f t="shared" si="39"/>
        <v>0</v>
      </c>
      <c r="O56" s="1098">
        <f t="shared" si="39"/>
        <v>0</v>
      </c>
      <c r="P56" s="1098">
        <f t="shared" si="39"/>
        <v>0</v>
      </c>
      <c r="Q56" s="1098">
        <f t="shared" si="39"/>
        <v>0</v>
      </c>
      <c r="R56" s="1098">
        <f t="shared" si="39"/>
        <v>0</v>
      </c>
      <c r="S56" s="1098">
        <f t="shared" si="39"/>
        <v>0</v>
      </c>
      <c r="T56" s="1098">
        <f t="shared" si="39"/>
        <v>0</v>
      </c>
      <c r="U56" s="1098">
        <f t="shared" si="39"/>
        <v>0</v>
      </c>
      <c r="V56" s="1100">
        <f t="shared" si="39"/>
        <v>0</v>
      </c>
      <c r="W56" s="1098">
        <f t="shared" si="39"/>
        <v>0</v>
      </c>
      <c r="X56" s="1098">
        <f t="shared" si="39"/>
        <v>0</v>
      </c>
      <c r="Y56" s="1098">
        <f t="shared" si="39"/>
        <v>0</v>
      </c>
      <c r="Z56" s="1098">
        <f t="shared" si="39"/>
        <v>0</v>
      </c>
      <c r="AA56" s="1098">
        <f t="shared" si="37"/>
        <v>0</v>
      </c>
      <c r="AB56" s="1098">
        <f t="shared" si="37"/>
        <v>0</v>
      </c>
      <c r="AC56" s="1098">
        <f t="shared" si="37"/>
        <v>0</v>
      </c>
      <c r="AD56" s="1098">
        <f t="shared" si="37"/>
        <v>0</v>
      </c>
      <c r="AE56" s="1098">
        <f t="shared" si="37"/>
        <v>0</v>
      </c>
      <c r="AF56" s="1098">
        <f t="shared" si="37"/>
        <v>0</v>
      </c>
      <c r="AG56" s="1098">
        <f t="shared" si="37"/>
        <v>0</v>
      </c>
      <c r="AH56" s="1100">
        <f t="shared" si="37"/>
        <v>0</v>
      </c>
      <c r="AI56" s="1098">
        <f t="shared" si="37"/>
        <v>0</v>
      </c>
      <c r="AJ56" s="1098">
        <f t="shared" si="37"/>
        <v>0</v>
      </c>
      <c r="AK56" s="1098">
        <f t="shared" si="37"/>
        <v>0</v>
      </c>
      <c r="AL56" s="1098">
        <f t="shared" si="37"/>
        <v>0</v>
      </c>
      <c r="AM56" s="1098">
        <f t="shared" si="37"/>
        <v>0</v>
      </c>
      <c r="AN56" s="1098">
        <f t="shared" si="37"/>
        <v>0</v>
      </c>
      <c r="AO56" s="1098">
        <f t="shared" si="37"/>
        <v>0</v>
      </c>
      <c r="AP56" s="1098">
        <f t="shared" si="37"/>
        <v>0</v>
      </c>
      <c r="AQ56" s="1098">
        <f t="shared" si="37"/>
        <v>0</v>
      </c>
      <c r="AR56" s="1098">
        <f t="shared" si="37"/>
        <v>0</v>
      </c>
      <c r="AS56" s="1098">
        <f t="shared" si="37"/>
        <v>0</v>
      </c>
      <c r="AT56" s="1100">
        <f t="shared" si="37"/>
        <v>0</v>
      </c>
      <c r="AU56" s="1098">
        <f t="shared" si="37"/>
        <v>0</v>
      </c>
      <c r="AV56" s="1098">
        <f t="shared" si="37"/>
        <v>0</v>
      </c>
      <c r="AW56" s="1098">
        <f t="shared" si="37"/>
        <v>0</v>
      </c>
      <c r="AX56" s="1098">
        <f t="shared" si="37"/>
        <v>0</v>
      </c>
      <c r="AY56" s="1098">
        <f t="shared" si="37"/>
        <v>0</v>
      </c>
      <c r="AZ56" s="1098">
        <f t="shared" si="37"/>
        <v>0</v>
      </c>
      <c r="BA56" s="1098">
        <f t="shared" si="37"/>
        <v>0</v>
      </c>
      <c r="BB56" s="1098">
        <f t="shared" si="37"/>
        <v>0</v>
      </c>
      <c r="BC56" s="1098">
        <f t="shared" si="37"/>
        <v>0</v>
      </c>
      <c r="BD56" s="1098">
        <f t="shared" si="37"/>
        <v>0</v>
      </c>
      <c r="BE56" s="1098">
        <f t="shared" si="37"/>
        <v>0</v>
      </c>
      <c r="BF56" s="1100">
        <f t="shared" si="37"/>
        <v>0</v>
      </c>
      <c r="BG56" s="1098">
        <f t="shared" si="37"/>
        <v>0</v>
      </c>
      <c r="BH56" s="1098">
        <f t="shared" si="37"/>
        <v>0</v>
      </c>
      <c r="BI56" s="1098">
        <f t="shared" si="37"/>
        <v>0</v>
      </c>
      <c r="BJ56" s="1098">
        <f t="shared" si="37"/>
        <v>0</v>
      </c>
      <c r="BK56" s="1098">
        <f t="shared" si="37"/>
        <v>0</v>
      </c>
      <c r="BL56" s="1098">
        <f t="shared" si="37"/>
        <v>0</v>
      </c>
      <c r="BM56" s="1098">
        <f t="shared" si="37"/>
        <v>0</v>
      </c>
      <c r="BN56" s="1098">
        <f t="shared" si="37"/>
        <v>0</v>
      </c>
      <c r="BO56" s="1098">
        <f t="shared" si="37"/>
        <v>0</v>
      </c>
      <c r="BP56" s="1098">
        <f t="shared" si="37"/>
        <v>0</v>
      </c>
      <c r="BQ56" s="1098">
        <f t="shared" si="37"/>
        <v>0</v>
      </c>
      <c r="BR56" s="1100">
        <f t="shared" si="37"/>
        <v>0</v>
      </c>
      <c r="BS56" s="1098">
        <f t="shared" si="37"/>
        <v>0</v>
      </c>
      <c r="BT56" s="1098">
        <f t="shared" si="37"/>
        <v>0</v>
      </c>
      <c r="BU56" s="1098">
        <f t="shared" si="37"/>
        <v>0</v>
      </c>
      <c r="BV56" s="1098">
        <f t="shared" si="37"/>
        <v>0</v>
      </c>
      <c r="BW56" s="1098">
        <f t="shared" si="37"/>
        <v>0</v>
      </c>
      <c r="BX56" s="1098">
        <f t="shared" si="38"/>
        <v>0</v>
      </c>
      <c r="BY56" s="1098">
        <f t="shared" si="38"/>
        <v>0</v>
      </c>
      <c r="BZ56" s="1098">
        <f t="shared" si="38"/>
        <v>0</v>
      </c>
      <c r="CA56" s="1098">
        <f t="shared" si="38"/>
        <v>0</v>
      </c>
      <c r="CB56" s="1098">
        <f t="shared" si="38"/>
        <v>0</v>
      </c>
      <c r="CC56" s="1098">
        <f t="shared" si="38"/>
        <v>0</v>
      </c>
      <c r="CD56" s="1098">
        <f t="shared" si="38"/>
        <v>0</v>
      </c>
    </row>
    <row r="57" spans="1:82" x14ac:dyDescent="0.2">
      <c r="A57" s="1">
        <f>'8'!H56</f>
        <v>0</v>
      </c>
      <c r="B57" s="1">
        <f>IF('8'!D56=0,1,'8'!D56)</f>
        <v>1</v>
      </c>
      <c r="C57" s="1">
        <f>IF('8'!F56=0,2050,'8'!F56)</f>
        <v>1900</v>
      </c>
      <c r="D57" s="541">
        <f t="shared" si="36"/>
        <v>1</v>
      </c>
      <c r="E57" s="1">
        <f>'8'!L56*12</f>
        <v>0</v>
      </c>
      <c r="I57" s="312">
        <f>'8'!K56</f>
        <v>0</v>
      </c>
      <c r="J57" s="1096" t="str">
        <f>IF(E57&lt;&gt;0,'8'!M56/12,"")</f>
        <v/>
      </c>
      <c r="K57" s="1098">
        <f t="shared" si="39"/>
        <v>0</v>
      </c>
      <c r="L57" s="1098">
        <f t="shared" ref="L57:BW59" si="40">IF(L$4&lt;=$E57,$J57,0)</f>
        <v>0</v>
      </c>
      <c r="M57" s="1098">
        <f t="shared" si="40"/>
        <v>0</v>
      </c>
      <c r="N57" s="1098">
        <f t="shared" si="40"/>
        <v>0</v>
      </c>
      <c r="O57" s="1098">
        <f t="shared" si="40"/>
        <v>0</v>
      </c>
      <c r="P57" s="1098">
        <f t="shared" si="40"/>
        <v>0</v>
      </c>
      <c r="Q57" s="1098">
        <f t="shared" si="40"/>
        <v>0</v>
      </c>
      <c r="R57" s="1098">
        <f t="shared" si="40"/>
        <v>0</v>
      </c>
      <c r="S57" s="1098">
        <f t="shared" si="40"/>
        <v>0</v>
      </c>
      <c r="T57" s="1098">
        <f t="shared" si="40"/>
        <v>0</v>
      </c>
      <c r="U57" s="1098">
        <f t="shared" si="40"/>
        <v>0</v>
      </c>
      <c r="V57" s="1100">
        <f t="shared" si="40"/>
        <v>0</v>
      </c>
      <c r="W57" s="1098">
        <f t="shared" si="40"/>
        <v>0</v>
      </c>
      <c r="X57" s="1098">
        <f t="shared" si="40"/>
        <v>0</v>
      </c>
      <c r="Y57" s="1098">
        <f t="shared" si="40"/>
        <v>0</v>
      </c>
      <c r="Z57" s="1098">
        <f t="shared" si="40"/>
        <v>0</v>
      </c>
      <c r="AA57" s="1098">
        <f t="shared" si="40"/>
        <v>0</v>
      </c>
      <c r="AB57" s="1098">
        <f t="shared" si="40"/>
        <v>0</v>
      </c>
      <c r="AC57" s="1098">
        <f t="shared" si="40"/>
        <v>0</v>
      </c>
      <c r="AD57" s="1098">
        <f t="shared" si="40"/>
        <v>0</v>
      </c>
      <c r="AE57" s="1098">
        <f t="shared" si="40"/>
        <v>0</v>
      </c>
      <c r="AF57" s="1098">
        <f t="shared" si="40"/>
        <v>0</v>
      </c>
      <c r="AG57" s="1098">
        <f t="shared" si="40"/>
        <v>0</v>
      </c>
      <c r="AH57" s="1100">
        <f t="shared" si="40"/>
        <v>0</v>
      </c>
      <c r="AI57" s="1098">
        <f t="shared" si="40"/>
        <v>0</v>
      </c>
      <c r="AJ57" s="1098">
        <f t="shared" si="40"/>
        <v>0</v>
      </c>
      <c r="AK57" s="1098">
        <f t="shared" si="40"/>
        <v>0</v>
      </c>
      <c r="AL57" s="1098">
        <f t="shared" si="40"/>
        <v>0</v>
      </c>
      <c r="AM57" s="1098">
        <f t="shared" si="40"/>
        <v>0</v>
      </c>
      <c r="AN57" s="1098">
        <f t="shared" si="40"/>
        <v>0</v>
      </c>
      <c r="AO57" s="1098">
        <f t="shared" si="40"/>
        <v>0</v>
      </c>
      <c r="AP57" s="1098">
        <f t="shared" si="40"/>
        <v>0</v>
      </c>
      <c r="AQ57" s="1098">
        <f t="shared" si="40"/>
        <v>0</v>
      </c>
      <c r="AR57" s="1098">
        <f t="shared" si="40"/>
        <v>0</v>
      </c>
      <c r="AS57" s="1098">
        <f t="shared" si="40"/>
        <v>0</v>
      </c>
      <c r="AT57" s="1100">
        <f t="shared" si="40"/>
        <v>0</v>
      </c>
      <c r="AU57" s="1098">
        <f t="shared" si="40"/>
        <v>0</v>
      </c>
      <c r="AV57" s="1098">
        <f t="shared" si="40"/>
        <v>0</v>
      </c>
      <c r="AW57" s="1098">
        <f t="shared" si="40"/>
        <v>0</v>
      </c>
      <c r="AX57" s="1098">
        <f t="shared" si="40"/>
        <v>0</v>
      </c>
      <c r="AY57" s="1098">
        <f t="shared" si="40"/>
        <v>0</v>
      </c>
      <c r="AZ57" s="1098">
        <f t="shared" si="40"/>
        <v>0</v>
      </c>
      <c r="BA57" s="1098">
        <f t="shared" si="40"/>
        <v>0</v>
      </c>
      <c r="BB57" s="1098">
        <f t="shared" si="40"/>
        <v>0</v>
      </c>
      <c r="BC57" s="1098">
        <f t="shared" si="40"/>
        <v>0</v>
      </c>
      <c r="BD57" s="1098">
        <f t="shared" si="40"/>
        <v>0</v>
      </c>
      <c r="BE57" s="1098">
        <f t="shared" si="40"/>
        <v>0</v>
      </c>
      <c r="BF57" s="1100">
        <f t="shared" si="40"/>
        <v>0</v>
      </c>
      <c r="BG57" s="1098">
        <f t="shared" si="40"/>
        <v>0</v>
      </c>
      <c r="BH57" s="1098">
        <f t="shared" si="40"/>
        <v>0</v>
      </c>
      <c r="BI57" s="1098">
        <f t="shared" si="40"/>
        <v>0</v>
      </c>
      <c r="BJ57" s="1098">
        <f t="shared" si="40"/>
        <v>0</v>
      </c>
      <c r="BK57" s="1098">
        <f t="shared" si="40"/>
        <v>0</v>
      </c>
      <c r="BL57" s="1098">
        <f t="shared" si="40"/>
        <v>0</v>
      </c>
      <c r="BM57" s="1098">
        <f t="shared" si="40"/>
        <v>0</v>
      </c>
      <c r="BN57" s="1098">
        <f t="shared" si="40"/>
        <v>0</v>
      </c>
      <c r="BO57" s="1098">
        <f t="shared" si="40"/>
        <v>0</v>
      </c>
      <c r="BP57" s="1098">
        <f t="shared" si="40"/>
        <v>0</v>
      </c>
      <c r="BQ57" s="1098">
        <f t="shared" si="40"/>
        <v>0</v>
      </c>
      <c r="BR57" s="1100">
        <f t="shared" si="40"/>
        <v>0</v>
      </c>
      <c r="BS57" s="1098">
        <f t="shared" si="40"/>
        <v>0</v>
      </c>
      <c r="BT57" s="1098">
        <f t="shared" si="40"/>
        <v>0</v>
      </c>
      <c r="BU57" s="1098">
        <f t="shared" si="40"/>
        <v>0</v>
      </c>
      <c r="BV57" s="1098">
        <f t="shared" si="40"/>
        <v>0</v>
      </c>
      <c r="BW57" s="1098">
        <f t="shared" si="40"/>
        <v>0</v>
      </c>
      <c r="BX57" s="1098">
        <f t="shared" si="38"/>
        <v>0</v>
      </c>
      <c r="BY57" s="1098">
        <f t="shared" si="38"/>
        <v>0</v>
      </c>
      <c r="BZ57" s="1098">
        <f t="shared" si="38"/>
        <v>0</v>
      </c>
      <c r="CA57" s="1098">
        <f t="shared" si="38"/>
        <v>0</v>
      </c>
      <c r="CB57" s="1098">
        <f t="shared" si="38"/>
        <v>0</v>
      </c>
      <c r="CC57" s="1098">
        <f t="shared" si="38"/>
        <v>0</v>
      </c>
      <c r="CD57" s="1098">
        <f t="shared" si="38"/>
        <v>0</v>
      </c>
    </row>
    <row r="58" spans="1:82" x14ac:dyDescent="0.2">
      <c r="A58" s="1">
        <f>'8'!H57</f>
        <v>0</v>
      </c>
      <c r="B58" s="1">
        <f>IF('8'!D57=0,1,'8'!D57)</f>
        <v>1</v>
      </c>
      <c r="C58" s="1">
        <f>IF('8'!F57=0,2050,'8'!F57)</f>
        <v>1900</v>
      </c>
      <c r="D58" s="541">
        <f t="shared" si="36"/>
        <v>1</v>
      </c>
      <c r="E58" s="1">
        <f>'8'!L57*12</f>
        <v>0</v>
      </c>
      <c r="I58" s="312">
        <f>'8'!K57</f>
        <v>0</v>
      </c>
      <c r="J58" s="1096" t="str">
        <f>IF(E58&lt;&gt;0,'8'!M57/12,"")</f>
        <v/>
      </c>
      <c r="K58" s="1098">
        <f t="shared" si="39"/>
        <v>0</v>
      </c>
      <c r="L58" s="1098">
        <f t="shared" si="40"/>
        <v>0</v>
      </c>
      <c r="M58" s="1098">
        <f t="shared" si="40"/>
        <v>0</v>
      </c>
      <c r="N58" s="1098">
        <f t="shared" si="40"/>
        <v>0</v>
      </c>
      <c r="O58" s="1098">
        <f t="shared" si="40"/>
        <v>0</v>
      </c>
      <c r="P58" s="1098">
        <f t="shared" si="40"/>
        <v>0</v>
      </c>
      <c r="Q58" s="1098">
        <f t="shared" si="40"/>
        <v>0</v>
      </c>
      <c r="R58" s="1098">
        <f t="shared" si="40"/>
        <v>0</v>
      </c>
      <c r="S58" s="1098">
        <f t="shared" si="40"/>
        <v>0</v>
      </c>
      <c r="T58" s="1098">
        <f t="shared" si="40"/>
        <v>0</v>
      </c>
      <c r="U58" s="1098">
        <f t="shared" si="40"/>
        <v>0</v>
      </c>
      <c r="V58" s="1100">
        <f t="shared" si="40"/>
        <v>0</v>
      </c>
      <c r="W58" s="1098">
        <f t="shared" si="40"/>
        <v>0</v>
      </c>
      <c r="X58" s="1098">
        <f t="shared" si="40"/>
        <v>0</v>
      </c>
      <c r="Y58" s="1098">
        <f t="shared" si="40"/>
        <v>0</v>
      </c>
      <c r="Z58" s="1098">
        <f t="shared" si="40"/>
        <v>0</v>
      </c>
      <c r="AA58" s="1098">
        <f t="shared" si="40"/>
        <v>0</v>
      </c>
      <c r="AB58" s="1098">
        <f t="shared" si="40"/>
        <v>0</v>
      </c>
      <c r="AC58" s="1098">
        <f t="shared" si="40"/>
        <v>0</v>
      </c>
      <c r="AD58" s="1098">
        <f t="shared" si="40"/>
        <v>0</v>
      </c>
      <c r="AE58" s="1098">
        <f t="shared" si="40"/>
        <v>0</v>
      </c>
      <c r="AF58" s="1098">
        <f t="shared" si="40"/>
        <v>0</v>
      </c>
      <c r="AG58" s="1098">
        <f t="shared" si="40"/>
        <v>0</v>
      </c>
      <c r="AH58" s="1100">
        <f t="shared" si="40"/>
        <v>0</v>
      </c>
      <c r="AI58" s="1098">
        <f t="shared" si="40"/>
        <v>0</v>
      </c>
      <c r="AJ58" s="1098">
        <f t="shared" si="40"/>
        <v>0</v>
      </c>
      <c r="AK58" s="1098">
        <f t="shared" si="40"/>
        <v>0</v>
      </c>
      <c r="AL58" s="1098">
        <f t="shared" si="40"/>
        <v>0</v>
      </c>
      <c r="AM58" s="1098">
        <f t="shared" si="40"/>
        <v>0</v>
      </c>
      <c r="AN58" s="1098">
        <f t="shared" si="40"/>
        <v>0</v>
      </c>
      <c r="AO58" s="1098">
        <f t="shared" si="40"/>
        <v>0</v>
      </c>
      <c r="AP58" s="1098">
        <f t="shared" si="40"/>
        <v>0</v>
      </c>
      <c r="AQ58" s="1098">
        <f t="shared" si="40"/>
        <v>0</v>
      </c>
      <c r="AR58" s="1098">
        <f t="shared" si="40"/>
        <v>0</v>
      </c>
      <c r="AS58" s="1098">
        <f t="shared" si="40"/>
        <v>0</v>
      </c>
      <c r="AT58" s="1100">
        <f t="shared" si="40"/>
        <v>0</v>
      </c>
      <c r="AU58" s="1098">
        <f t="shared" si="40"/>
        <v>0</v>
      </c>
      <c r="AV58" s="1098">
        <f t="shared" si="40"/>
        <v>0</v>
      </c>
      <c r="AW58" s="1098">
        <f t="shared" si="40"/>
        <v>0</v>
      </c>
      <c r="AX58" s="1098">
        <f t="shared" si="40"/>
        <v>0</v>
      </c>
      <c r="AY58" s="1098">
        <f t="shared" si="40"/>
        <v>0</v>
      </c>
      <c r="AZ58" s="1098">
        <f t="shared" si="40"/>
        <v>0</v>
      </c>
      <c r="BA58" s="1098">
        <f t="shared" si="40"/>
        <v>0</v>
      </c>
      <c r="BB58" s="1098">
        <f t="shared" si="40"/>
        <v>0</v>
      </c>
      <c r="BC58" s="1098">
        <f t="shared" si="40"/>
        <v>0</v>
      </c>
      <c r="BD58" s="1098">
        <f t="shared" si="40"/>
        <v>0</v>
      </c>
      <c r="BE58" s="1098">
        <f t="shared" si="40"/>
        <v>0</v>
      </c>
      <c r="BF58" s="1100">
        <f t="shared" si="40"/>
        <v>0</v>
      </c>
      <c r="BG58" s="1098">
        <f t="shared" si="40"/>
        <v>0</v>
      </c>
      <c r="BH58" s="1098">
        <f t="shared" si="40"/>
        <v>0</v>
      </c>
      <c r="BI58" s="1098">
        <f t="shared" si="40"/>
        <v>0</v>
      </c>
      <c r="BJ58" s="1098">
        <f t="shared" si="40"/>
        <v>0</v>
      </c>
      <c r="BK58" s="1098">
        <f t="shared" si="40"/>
        <v>0</v>
      </c>
      <c r="BL58" s="1098">
        <f t="shared" si="40"/>
        <v>0</v>
      </c>
      <c r="BM58" s="1098">
        <f t="shared" si="40"/>
        <v>0</v>
      </c>
      <c r="BN58" s="1098">
        <f t="shared" si="40"/>
        <v>0</v>
      </c>
      <c r="BO58" s="1098">
        <f t="shared" si="40"/>
        <v>0</v>
      </c>
      <c r="BP58" s="1098">
        <f t="shared" si="40"/>
        <v>0</v>
      </c>
      <c r="BQ58" s="1098">
        <f t="shared" si="40"/>
        <v>0</v>
      </c>
      <c r="BR58" s="1100">
        <f t="shared" si="40"/>
        <v>0</v>
      </c>
      <c r="BS58" s="1098">
        <f t="shared" si="40"/>
        <v>0</v>
      </c>
      <c r="BT58" s="1098">
        <f t="shared" si="40"/>
        <v>0</v>
      </c>
      <c r="BU58" s="1098">
        <f t="shared" si="40"/>
        <v>0</v>
      </c>
      <c r="BV58" s="1098">
        <f t="shared" si="40"/>
        <v>0</v>
      </c>
      <c r="BW58" s="1098">
        <f t="shared" si="40"/>
        <v>0</v>
      </c>
      <c r="BX58" s="1098">
        <f t="shared" si="38"/>
        <v>0</v>
      </c>
      <c r="BY58" s="1098">
        <f t="shared" si="38"/>
        <v>0</v>
      </c>
      <c r="BZ58" s="1098">
        <f t="shared" si="38"/>
        <v>0</v>
      </c>
      <c r="CA58" s="1098">
        <f t="shared" si="38"/>
        <v>0</v>
      </c>
      <c r="CB58" s="1098">
        <f t="shared" si="38"/>
        <v>0</v>
      </c>
      <c r="CC58" s="1098">
        <f t="shared" si="38"/>
        <v>0</v>
      </c>
      <c r="CD58" s="1098">
        <f t="shared" si="38"/>
        <v>0</v>
      </c>
    </row>
    <row r="59" spans="1:82" x14ac:dyDescent="0.2">
      <c r="A59" s="1">
        <f>'8'!H58</f>
        <v>0</v>
      </c>
      <c r="B59" s="1">
        <f>IF('8'!D58=0,1,'8'!D58)</f>
        <v>1</v>
      </c>
      <c r="C59" s="1">
        <f>IF('8'!F58=0,2050,'8'!F58)</f>
        <v>1900</v>
      </c>
      <c r="D59" s="541">
        <f t="shared" si="36"/>
        <v>1</v>
      </c>
      <c r="E59" s="1">
        <f>'8'!L58*12</f>
        <v>0</v>
      </c>
      <c r="I59" s="312">
        <f>'8'!K58</f>
        <v>0</v>
      </c>
      <c r="J59" s="1096" t="str">
        <f>IF(E59&lt;&gt;0,'8'!M58/12,"")</f>
        <v/>
      </c>
      <c r="K59" s="1098">
        <f t="shared" si="39"/>
        <v>0</v>
      </c>
      <c r="L59" s="1098">
        <f t="shared" si="40"/>
        <v>0</v>
      </c>
      <c r="M59" s="1098">
        <f t="shared" si="40"/>
        <v>0</v>
      </c>
      <c r="N59" s="1098">
        <f t="shared" si="40"/>
        <v>0</v>
      </c>
      <c r="O59" s="1098">
        <f t="shared" si="40"/>
        <v>0</v>
      </c>
      <c r="P59" s="1098">
        <f t="shared" si="40"/>
        <v>0</v>
      </c>
      <c r="Q59" s="1098">
        <f t="shared" si="40"/>
        <v>0</v>
      </c>
      <c r="R59" s="1098">
        <f t="shared" si="40"/>
        <v>0</v>
      </c>
      <c r="S59" s="1098">
        <f t="shared" si="40"/>
        <v>0</v>
      </c>
      <c r="T59" s="1098">
        <f t="shared" si="40"/>
        <v>0</v>
      </c>
      <c r="U59" s="1098">
        <f t="shared" si="40"/>
        <v>0</v>
      </c>
      <c r="V59" s="1100">
        <f t="shared" si="40"/>
        <v>0</v>
      </c>
      <c r="W59" s="1098">
        <f t="shared" si="40"/>
        <v>0</v>
      </c>
      <c r="X59" s="1098">
        <f t="shared" si="40"/>
        <v>0</v>
      </c>
      <c r="Y59" s="1098">
        <f t="shared" si="40"/>
        <v>0</v>
      </c>
      <c r="Z59" s="1098">
        <f t="shared" si="40"/>
        <v>0</v>
      </c>
      <c r="AA59" s="1098">
        <f t="shared" si="40"/>
        <v>0</v>
      </c>
      <c r="AB59" s="1098">
        <f t="shared" si="40"/>
        <v>0</v>
      </c>
      <c r="AC59" s="1098">
        <f t="shared" si="40"/>
        <v>0</v>
      </c>
      <c r="AD59" s="1098">
        <f t="shared" si="40"/>
        <v>0</v>
      </c>
      <c r="AE59" s="1098">
        <f t="shared" si="40"/>
        <v>0</v>
      </c>
      <c r="AF59" s="1098">
        <f t="shared" si="40"/>
        <v>0</v>
      </c>
      <c r="AG59" s="1098">
        <f t="shared" si="40"/>
        <v>0</v>
      </c>
      <c r="AH59" s="1100">
        <f t="shared" si="40"/>
        <v>0</v>
      </c>
      <c r="AI59" s="1098">
        <f t="shared" si="40"/>
        <v>0</v>
      </c>
      <c r="AJ59" s="1098">
        <f t="shared" si="40"/>
        <v>0</v>
      </c>
      <c r="AK59" s="1098">
        <f t="shared" si="40"/>
        <v>0</v>
      </c>
      <c r="AL59" s="1098">
        <f t="shared" si="40"/>
        <v>0</v>
      </c>
      <c r="AM59" s="1098">
        <f t="shared" si="40"/>
        <v>0</v>
      </c>
      <c r="AN59" s="1098">
        <f t="shared" si="40"/>
        <v>0</v>
      </c>
      <c r="AO59" s="1098">
        <f t="shared" si="40"/>
        <v>0</v>
      </c>
      <c r="AP59" s="1098">
        <f t="shared" si="40"/>
        <v>0</v>
      </c>
      <c r="AQ59" s="1098">
        <f t="shared" si="40"/>
        <v>0</v>
      </c>
      <c r="AR59" s="1098">
        <f t="shared" si="40"/>
        <v>0</v>
      </c>
      <c r="AS59" s="1098">
        <f t="shared" si="40"/>
        <v>0</v>
      </c>
      <c r="AT59" s="1100">
        <f t="shared" si="40"/>
        <v>0</v>
      </c>
      <c r="AU59" s="1098">
        <f t="shared" si="40"/>
        <v>0</v>
      </c>
      <c r="AV59" s="1098">
        <f t="shared" si="40"/>
        <v>0</v>
      </c>
      <c r="AW59" s="1098">
        <f t="shared" si="40"/>
        <v>0</v>
      </c>
      <c r="AX59" s="1098">
        <f t="shared" si="40"/>
        <v>0</v>
      </c>
      <c r="AY59" s="1098">
        <f t="shared" si="40"/>
        <v>0</v>
      </c>
      <c r="AZ59" s="1098">
        <f t="shared" si="40"/>
        <v>0</v>
      </c>
      <c r="BA59" s="1098">
        <f t="shared" si="40"/>
        <v>0</v>
      </c>
      <c r="BB59" s="1098">
        <f t="shared" si="40"/>
        <v>0</v>
      </c>
      <c r="BC59" s="1098">
        <f t="shared" si="40"/>
        <v>0</v>
      </c>
      <c r="BD59" s="1098">
        <f t="shared" si="40"/>
        <v>0</v>
      </c>
      <c r="BE59" s="1098">
        <f t="shared" si="40"/>
        <v>0</v>
      </c>
      <c r="BF59" s="1100">
        <f t="shared" si="40"/>
        <v>0</v>
      </c>
      <c r="BG59" s="1098">
        <f t="shared" si="40"/>
        <v>0</v>
      </c>
      <c r="BH59" s="1098">
        <f t="shared" si="40"/>
        <v>0</v>
      </c>
      <c r="BI59" s="1098">
        <f t="shared" si="40"/>
        <v>0</v>
      </c>
      <c r="BJ59" s="1098">
        <f t="shared" si="40"/>
        <v>0</v>
      </c>
      <c r="BK59" s="1098">
        <f t="shared" si="40"/>
        <v>0</v>
      </c>
      <c r="BL59" s="1098">
        <f t="shared" si="40"/>
        <v>0</v>
      </c>
      <c r="BM59" s="1098">
        <f t="shared" si="40"/>
        <v>0</v>
      </c>
      <c r="BN59" s="1098">
        <f t="shared" si="40"/>
        <v>0</v>
      </c>
      <c r="BO59" s="1098">
        <f t="shared" si="40"/>
        <v>0</v>
      </c>
      <c r="BP59" s="1098">
        <f t="shared" si="40"/>
        <v>0</v>
      </c>
      <c r="BQ59" s="1098">
        <f t="shared" si="40"/>
        <v>0</v>
      </c>
      <c r="BR59" s="1100">
        <f t="shared" si="40"/>
        <v>0</v>
      </c>
      <c r="BS59" s="1098">
        <f t="shared" si="40"/>
        <v>0</v>
      </c>
      <c r="BT59" s="1098">
        <f t="shared" si="40"/>
        <v>0</v>
      </c>
      <c r="BU59" s="1098">
        <f t="shared" si="40"/>
        <v>0</v>
      </c>
      <c r="BV59" s="1098">
        <f t="shared" si="40"/>
        <v>0</v>
      </c>
      <c r="BW59" s="1098">
        <f t="shared" si="40"/>
        <v>0</v>
      </c>
      <c r="BX59" s="1098">
        <f t="shared" si="38"/>
        <v>0</v>
      </c>
      <c r="BY59" s="1098">
        <f t="shared" si="38"/>
        <v>0</v>
      </c>
      <c r="BZ59" s="1098">
        <f t="shared" si="38"/>
        <v>0</v>
      </c>
      <c r="CA59" s="1098">
        <f t="shared" si="38"/>
        <v>0</v>
      </c>
      <c r="CB59" s="1098">
        <f t="shared" si="38"/>
        <v>0</v>
      </c>
      <c r="CC59" s="1098">
        <f t="shared" si="38"/>
        <v>0</v>
      </c>
      <c r="CD59" s="1098">
        <f t="shared" si="38"/>
        <v>0</v>
      </c>
    </row>
    <row r="60" spans="1:82" x14ac:dyDescent="0.2">
      <c r="A60" s="506"/>
      <c r="B60" s="506"/>
      <c r="C60" s="506"/>
      <c r="D60" s="553"/>
      <c r="E60" s="506"/>
      <c r="F60" s="506"/>
      <c r="G60" s="506"/>
      <c r="H60" s="506"/>
      <c r="I60" s="506"/>
      <c r="J60" s="1270">
        <f>SUM(J55:J59)</f>
        <v>0</v>
      </c>
      <c r="K60" s="1099"/>
      <c r="L60" s="1099"/>
      <c r="M60" s="1099"/>
      <c r="N60" s="1099"/>
      <c r="O60" s="1099"/>
      <c r="P60" s="1099"/>
      <c r="Q60" s="1099"/>
      <c r="R60" s="1099"/>
      <c r="S60" s="1099"/>
      <c r="T60" s="1099"/>
      <c r="U60" s="1099"/>
      <c r="V60" s="1101"/>
      <c r="W60" s="1099"/>
      <c r="X60" s="1099"/>
      <c r="Y60" s="1099"/>
      <c r="Z60" s="1099"/>
      <c r="AA60" s="1099"/>
      <c r="AB60" s="1099"/>
      <c r="AC60" s="1099"/>
      <c r="AD60" s="1099"/>
      <c r="AE60" s="1099"/>
      <c r="AF60" s="1099"/>
      <c r="AG60" s="1099"/>
      <c r="AH60" s="1101"/>
      <c r="AI60" s="1099"/>
      <c r="AJ60" s="1099"/>
      <c r="AK60" s="1099"/>
      <c r="AL60" s="1099"/>
      <c r="AM60" s="1099"/>
      <c r="AN60" s="1099"/>
      <c r="AO60" s="1099"/>
      <c r="AP60" s="1099"/>
      <c r="AQ60" s="1099"/>
      <c r="AR60" s="1099"/>
      <c r="AS60" s="1099"/>
      <c r="AT60" s="1101"/>
      <c r="AU60" s="1099"/>
      <c r="AV60" s="1099"/>
      <c r="AW60" s="1099"/>
      <c r="AX60" s="1099"/>
      <c r="AY60" s="1099"/>
      <c r="AZ60" s="1099"/>
      <c r="BA60" s="1099"/>
      <c r="BB60" s="1099"/>
      <c r="BC60" s="1099"/>
      <c r="BD60" s="1099"/>
      <c r="BE60" s="1099"/>
      <c r="BF60" s="1101"/>
      <c r="BG60" s="1099"/>
      <c r="BH60" s="1099"/>
      <c r="BI60" s="1099"/>
      <c r="BJ60" s="1099"/>
      <c r="BK60" s="1099"/>
      <c r="BL60" s="1099"/>
      <c r="BM60" s="1099"/>
      <c r="BN60" s="1099"/>
      <c r="BO60" s="1099"/>
      <c r="BP60" s="1099"/>
      <c r="BQ60" s="1099"/>
      <c r="BR60" s="1101"/>
      <c r="BS60" s="1099"/>
      <c r="BT60" s="1099"/>
      <c r="BU60" s="1099"/>
      <c r="BV60" s="1099"/>
      <c r="BW60" s="1099"/>
      <c r="BX60" s="1099"/>
      <c r="BY60" s="1099"/>
      <c r="BZ60" s="1099"/>
      <c r="CA60" s="1099"/>
      <c r="CB60" s="1099"/>
      <c r="CC60" s="1099"/>
      <c r="CD60" s="1099"/>
    </row>
    <row r="61" spans="1:82" x14ac:dyDescent="0.2">
      <c r="A61" s="506"/>
      <c r="B61" s="506"/>
      <c r="C61" s="506"/>
      <c r="D61" s="553"/>
      <c r="E61" s="506"/>
      <c r="F61" s="506"/>
      <c r="G61" s="506"/>
      <c r="H61" s="506"/>
      <c r="I61" s="506"/>
      <c r="J61" s="1097"/>
      <c r="K61" s="1099"/>
      <c r="L61" s="1099"/>
      <c r="M61" s="1099"/>
      <c r="N61" s="1099"/>
      <c r="O61" s="1099"/>
      <c r="P61" s="1099"/>
      <c r="Q61" s="1099"/>
      <c r="R61" s="1099"/>
      <c r="S61" s="1099"/>
      <c r="T61" s="1099"/>
      <c r="U61" s="1099"/>
      <c r="V61" s="1101"/>
      <c r="W61" s="1099"/>
      <c r="X61" s="1099"/>
      <c r="Y61" s="1099"/>
      <c r="Z61" s="1099"/>
      <c r="AA61" s="1099"/>
      <c r="AB61" s="1099"/>
      <c r="AC61" s="1099"/>
      <c r="AD61" s="1099"/>
      <c r="AE61" s="1099"/>
      <c r="AF61" s="1099"/>
      <c r="AG61" s="1099"/>
      <c r="AH61" s="1101"/>
      <c r="AI61" s="1099"/>
      <c r="AJ61" s="1099"/>
      <c r="AK61" s="1099"/>
      <c r="AL61" s="1099"/>
      <c r="AM61" s="1099"/>
      <c r="AN61" s="1099"/>
      <c r="AO61" s="1099"/>
      <c r="AP61" s="1099"/>
      <c r="AQ61" s="1099"/>
      <c r="AR61" s="1099"/>
      <c r="AS61" s="1099"/>
      <c r="AT61" s="1101"/>
      <c r="AU61" s="1099"/>
      <c r="AV61" s="1099"/>
      <c r="AW61" s="1099"/>
      <c r="AX61" s="1099"/>
      <c r="AY61" s="1099"/>
      <c r="AZ61" s="1099"/>
      <c r="BA61" s="1099"/>
      <c r="BB61" s="1099"/>
      <c r="BC61" s="1099"/>
      <c r="BD61" s="1099"/>
      <c r="BE61" s="1099"/>
      <c r="BF61" s="1101"/>
      <c r="BG61" s="1099"/>
      <c r="BH61" s="1099"/>
      <c r="BI61" s="1099"/>
      <c r="BJ61" s="1099"/>
      <c r="BK61" s="1099"/>
      <c r="BL61" s="1099"/>
      <c r="BM61" s="1099"/>
      <c r="BN61" s="1099"/>
      <c r="BO61" s="1099"/>
      <c r="BP61" s="1099"/>
      <c r="BQ61" s="1099"/>
      <c r="BR61" s="1101"/>
      <c r="BS61" s="1099"/>
      <c r="BT61" s="1099"/>
      <c r="BU61" s="1099"/>
      <c r="BV61" s="1099"/>
      <c r="BW61" s="1099"/>
      <c r="BX61" s="1099"/>
      <c r="BY61" s="1099"/>
      <c r="BZ61" s="1099"/>
      <c r="CA61" s="1099"/>
      <c r="CB61" s="1099"/>
      <c r="CC61" s="1099"/>
      <c r="CD61" s="1099"/>
    </row>
    <row r="62" spans="1:82" x14ac:dyDescent="0.2">
      <c r="A62" s="552" t="str">
        <f>'8'!H61</f>
        <v>GWG (&lt; 800,00 Euro) und digitale Wirtschaftsgüter</v>
      </c>
      <c r="D62" s="541"/>
      <c r="J62" s="1095"/>
      <c r="K62" s="1098"/>
      <c r="L62" s="1098"/>
      <c r="M62" s="1098"/>
      <c r="N62" s="1098"/>
      <c r="O62" s="1098"/>
      <c r="P62" s="1098"/>
      <c r="Q62" s="1098"/>
      <c r="R62" s="1098"/>
      <c r="S62" s="1098"/>
      <c r="T62" s="1098"/>
      <c r="U62" s="1098"/>
      <c r="V62" s="1100"/>
      <c r="W62" s="1098"/>
      <c r="X62" s="1098"/>
      <c r="Y62" s="1098"/>
      <c r="Z62" s="1098"/>
      <c r="AA62" s="1098"/>
      <c r="AB62" s="1098"/>
      <c r="AC62" s="1098"/>
      <c r="AD62" s="1098"/>
      <c r="AE62" s="1098"/>
      <c r="AF62" s="1098"/>
      <c r="AG62" s="1098"/>
      <c r="AH62" s="1100"/>
      <c r="AI62" s="1098"/>
      <c r="AJ62" s="1098"/>
      <c r="AK62" s="1098"/>
      <c r="AL62" s="1098"/>
      <c r="AM62" s="1098"/>
      <c r="AN62" s="1098"/>
      <c r="AO62" s="1098"/>
      <c r="AP62" s="1098"/>
      <c r="AQ62" s="1098"/>
      <c r="AR62" s="1098"/>
      <c r="AS62" s="1098"/>
      <c r="AT62" s="1100"/>
      <c r="AU62" s="1098"/>
      <c r="AV62" s="1098"/>
      <c r="AW62" s="1098"/>
      <c r="AX62" s="1098"/>
      <c r="AY62" s="1098"/>
      <c r="AZ62" s="1098"/>
      <c r="BA62" s="1098"/>
      <c r="BB62" s="1098"/>
      <c r="BC62" s="1098"/>
      <c r="BD62" s="1098"/>
      <c r="BE62" s="1098"/>
      <c r="BF62" s="1100"/>
      <c r="BG62" s="1098"/>
      <c r="BH62" s="1098"/>
      <c r="BI62" s="1098"/>
      <c r="BJ62" s="1098"/>
      <c r="BK62" s="1098"/>
      <c r="BL62" s="1098"/>
      <c r="BM62" s="1098"/>
      <c r="BN62" s="1098"/>
      <c r="BO62" s="1098"/>
      <c r="BP62" s="1098"/>
      <c r="BQ62" s="1098"/>
      <c r="BR62" s="1100"/>
      <c r="BS62" s="1098"/>
      <c r="BT62" s="1098"/>
      <c r="BU62" s="1098"/>
      <c r="BV62" s="1098"/>
      <c r="BW62" s="1098"/>
      <c r="BX62" s="1098"/>
      <c r="BY62" s="1098"/>
      <c r="BZ62" s="1098"/>
      <c r="CA62" s="1098"/>
      <c r="CB62" s="1098"/>
      <c r="CC62" s="1098"/>
      <c r="CD62" s="1098"/>
    </row>
    <row r="63" spans="1:82" x14ac:dyDescent="0.2">
      <c r="A63" s="1">
        <f>'8'!H62</f>
        <v>0</v>
      </c>
      <c r="B63" s="1">
        <f>IF('8'!D62=0,1,'8'!D62)</f>
        <v>1</v>
      </c>
      <c r="C63" s="1">
        <f>IF('8'!F62=0,2050,'8'!F62)</f>
        <v>1900</v>
      </c>
      <c r="D63" s="541">
        <f t="shared" ref="D63:D67" si="41">DATE(C63,B63,1)</f>
        <v>1</v>
      </c>
      <c r="E63" s="1">
        <v>1</v>
      </c>
      <c r="I63" s="312">
        <f>'8'!K62</f>
        <v>0</v>
      </c>
      <c r="J63" s="1096">
        <f>IF(E63&lt;&gt;0,'8'!K62/DatenquellenG!E63,"")</f>
        <v>0</v>
      </c>
      <c r="K63" s="1098">
        <f>IF(K$4&lt;=$E63,$J63,0)</f>
        <v>0</v>
      </c>
      <c r="L63" s="1098">
        <f t="shared" ref="L63:BW64" si="42">IF(L$4&lt;=$E63,$J63,0)</f>
        <v>0</v>
      </c>
      <c r="M63" s="1098">
        <f t="shared" si="42"/>
        <v>0</v>
      </c>
      <c r="N63" s="1098">
        <f t="shared" si="42"/>
        <v>0</v>
      </c>
      <c r="O63" s="1098">
        <f t="shared" si="42"/>
        <v>0</v>
      </c>
      <c r="P63" s="1098">
        <f t="shared" si="42"/>
        <v>0</v>
      </c>
      <c r="Q63" s="1098">
        <f t="shared" si="42"/>
        <v>0</v>
      </c>
      <c r="R63" s="1098">
        <f t="shared" si="42"/>
        <v>0</v>
      </c>
      <c r="S63" s="1098">
        <f t="shared" si="42"/>
        <v>0</v>
      </c>
      <c r="T63" s="1098">
        <f t="shared" si="42"/>
        <v>0</v>
      </c>
      <c r="U63" s="1098">
        <f t="shared" si="42"/>
        <v>0</v>
      </c>
      <c r="V63" s="1100">
        <f t="shared" si="42"/>
        <v>0</v>
      </c>
      <c r="W63" s="1098">
        <f t="shared" si="42"/>
        <v>0</v>
      </c>
      <c r="X63" s="1098">
        <f t="shared" si="42"/>
        <v>0</v>
      </c>
      <c r="Y63" s="1098">
        <f t="shared" si="42"/>
        <v>0</v>
      </c>
      <c r="Z63" s="1098">
        <f t="shared" si="42"/>
        <v>0</v>
      </c>
      <c r="AA63" s="1098">
        <f t="shared" si="42"/>
        <v>0</v>
      </c>
      <c r="AB63" s="1098">
        <f t="shared" si="42"/>
        <v>0</v>
      </c>
      <c r="AC63" s="1098">
        <f t="shared" si="42"/>
        <v>0</v>
      </c>
      <c r="AD63" s="1098">
        <f t="shared" si="42"/>
        <v>0</v>
      </c>
      <c r="AE63" s="1098">
        <f t="shared" si="42"/>
        <v>0</v>
      </c>
      <c r="AF63" s="1098">
        <f t="shared" si="42"/>
        <v>0</v>
      </c>
      <c r="AG63" s="1098">
        <f t="shared" si="42"/>
        <v>0</v>
      </c>
      <c r="AH63" s="1100">
        <f t="shared" si="42"/>
        <v>0</v>
      </c>
      <c r="AI63" s="1098">
        <f t="shared" si="42"/>
        <v>0</v>
      </c>
      <c r="AJ63" s="1098">
        <f t="shared" si="42"/>
        <v>0</v>
      </c>
      <c r="AK63" s="1098">
        <f t="shared" si="42"/>
        <v>0</v>
      </c>
      <c r="AL63" s="1098">
        <f t="shared" si="42"/>
        <v>0</v>
      </c>
      <c r="AM63" s="1098">
        <f t="shared" si="42"/>
        <v>0</v>
      </c>
      <c r="AN63" s="1098">
        <f t="shared" si="42"/>
        <v>0</v>
      </c>
      <c r="AO63" s="1098">
        <f t="shared" si="42"/>
        <v>0</v>
      </c>
      <c r="AP63" s="1098">
        <f t="shared" si="42"/>
        <v>0</v>
      </c>
      <c r="AQ63" s="1098">
        <f t="shared" si="42"/>
        <v>0</v>
      </c>
      <c r="AR63" s="1098">
        <f t="shared" si="42"/>
        <v>0</v>
      </c>
      <c r="AS63" s="1098">
        <f t="shared" si="42"/>
        <v>0</v>
      </c>
      <c r="AT63" s="1100">
        <f t="shared" si="42"/>
        <v>0</v>
      </c>
      <c r="AU63" s="1098">
        <f t="shared" si="42"/>
        <v>0</v>
      </c>
      <c r="AV63" s="1098">
        <f t="shared" si="42"/>
        <v>0</v>
      </c>
      <c r="AW63" s="1098">
        <f t="shared" si="42"/>
        <v>0</v>
      </c>
      <c r="AX63" s="1098">
        <f t="shared" si="42"/>
        <v>0</v>
      </c>
      <c r="AY63" s="1098">
        <f t="shared" si="42"/>
        <v>0</v>
      </c>
      <c r="AZ63" s="1098">
        <f t="shared" si="42"/>
        <v>0</v>
      </c>
      <c r="BA63" s="1098">
        <f t="shared" si="42"/>
        <v>0</v>
      </c>
      <c r="BB63" s="1098">
        <f t="shared" si="42"/>
        <v>0</v>
      </c>
      <c r="BC63" s="1098">
        <f t="shared" si="42"/>
        <v>0</v>
      </c>
      <c r="BD63" s="1098">
        <f t="shared" si="42"/>
        <v>0</v>
      </c>
      <c r="BE63" s="1098">
        <f t="shared" si="42"/>
        <v>0</v>
      </c>
      <c r="BF63" s="1100">
        <f t="shared" si="42"/>
        <v>0</v>
      </c>
      <c r="BG63" s="1098">
        <f t="shared" si="42"/>
        <v>0</v>
      </c>
      <c r="BH63" s="1098">
        <f t="shared" si="42"/>
        <v>0</v>
      </c>
      <c r="BI63" s="1098">
        <f t="shared" si="42"/>
        <v>0</v>
      </c>
      <c r="BJ63" s="1098">
        <f t="shared" si="42"/>
        <v>0</v>
      </c>
      <c r="BK63" s="1098">
        <f t="shared" si="42"/>
        <v>0</v>
      </c>
      <c r="BL63" s="1098">
        <f t="shared" si="42"/>
        <v>0</v>
      </c>
      <c r="BM63" s="1098">
        <f t="shared" si="42"/>
        <v>0</v>
      </c>
      <c r="BN63" s="1098">
        <f t="shared" si="42"/>
        <v>0</v>
      </c>
      <c r="BO63" s="1098">
        <f t="shared" si="42"/>
        <v>0</v>
      </c>
      <c r="BP63" s="1098">
        <f t="shared" si="42"/>
        <v>0</v>
      </c>
      <c r="BQ63" s="1098">
        <f t="shared" si="42"/>
        <v>0</v>
      </c>
      <c r="BR63" s="1100">
        <f t="shared" si="42"/>
        <v>0</v>
      </c>
      <c r="BS63" s="1098">
        <f t="shared" si="42"/>
        <v>0</v>
      </c>
      <c r="BT63" s="1098">
        <f t="shared" si="42"/>
        <v>0</v>
      </c>
      <c r="BU63" s="1098">
        <f t="shared" si="42"/>
        <v>0</v>
      </c>
      <c r="BV63" s="1098">
        <f t="shared" si="42"/>
        <v>0</v>
      </c>
      <c r="BW63" s="1098">
        <f t="shared" si="42"/>
        <v>0</v>
      </c>
      <c r="BX63" s="1098">
        <f t="shared" ref="BX63:CD67" si="43">IF(BX$4&lt;=$E63,$J63,0)</f>
        <v>0</v>
      </c>
      <c r="BY63" s="1098">
        <f t="shared" si="43"/>
        <v>0</v>
      </c>
      <c r="BZ63" s="1098">
        <f t="shared" si="43"/>
        <v>0</v>
      </c>
      <c r="CA63" s="1098">
        <f t="shared" si="43"/>
        <v>0</v>
      </c>
      <c r="CB63" s="1098">
        <f t="shared" si="43"/>
        <v>0</v>
      </c>
      <c r="CC63" s="1098">
        <f t="shared" si="43"/>
        <v>0</v>
      </c>
      <c r="CD63" s="1098">
        <f t="shared" si="43"/>
        <v>0</v>
      </c>
    </row>
    <row r="64" spans="1:82" x14ac:dyDescent="0.2">
      <c r="A64" s="1">
        <f>'8'!H63</f>
        <v>0</v>
      </c>
      <c r="B64" s="1">
        <f>IF('8'!D63=0,1,'8'!D63)</f>
        <v>1</v>
      </c>
      <c r="C64" s="1">
        <f>IF('8'!F63=0,2050,'8'!F63)</f>
        <v>1900</v>
      </c>
      <c r="D64" s="541">
        <f t="shared" si="41"/>
        <v>1</v>
      </c>
      <c r="E64" s="1">
        <v>1</v>
      </c>
      <c r="I64" s="312">
        <f>'8'!K63</f>
        <v>0</v>
      </c>
      <c r="J64" s="1096">
        <f>IF(E64&lt;&gt;0,'8'!K63/DatenquellenG!E64,"")</f>
        <v>0</v>
      </c>
      <c r="K64" s="1098">
        <f t="shared" ref="K64:Z67" si="44">IF(K$4&lt;=$E64,$J64,0)</f>
        <v>0</v>
      </c>
      <c r="L64" s="1098">
        <f t="shared" si="44"/>
        <v>0</v>
      </c>
      <c r="M64" s="1098">
        <f t="shared" si="44"/>
        <v>0</v>
      </c>
      <c r="N64" s="1098">
        <f t="shared" si="44"/>
        <v>0</v>
      </c>
      <c r="O64" s="1098">
        <f t="shared" si="44"/>
        <v>0</v>
      </c>
      <c r="P64" s="1098">
        <f t="shared" si="44"/>
        <v>0</v>
      </c>
      <c r="Q64" s="1098">
        <f t="shared" si="44"/>
        <v>0</v>
      </c>
      <c r="R64" s="1098">
        <f t="shared" si="44"/>
        <v>0</v>
      </c>
      <c r="S64" s="1098">
        <f t="shared" si="44"/>
        <v>0</v>
      </c>
      <c r="T64" s="1098">
        <f t="shared" si="44"/>
        <v>0</v>
      </c>
      <c r="U64" s="1098">
        <f t="shared" si="44"/>
        <v>0</v>
      </c>
      <c r="V64" s="1100">
        <f t="shared" si="44"/>
        <v>0</v>
      </c>
      <c r="W64" s="1098">
        <f t="shared" si="44"/>
        <v>0</v>
      </c>
      <c r="X64" s="1098">
        <f t="shared" si="44"/>
        <v>0</v>
      </c>
      <c r="Y64" s="1098">
        <f t="shared" si="44"/>
        <v>0</v>
      </c>
      <c r="Z64" s="1098">
        <f t="shared" si="44"/>
        <v>0</v>
      </c>
      <c r="AA64" s="1098">
        <f t="shared" si="42"/>
        <v>0</v>
      </c>
      <c r="AB64" s="1098">
        <f t="shared" si="42"/>
        <v>0</v>
      </c>
      <c r="AC64" s="1098">
        <f t="shared" si="42"/>
        <v>0</v>
      </c>
      <c r="AD64" s="1098">
        <f t="shared" si="42"/>
        <v>0</v>
      </c>
      <c r="AE64" s="1098">
        <f t="shared" si="42"/>
        <v>0</v>
      </c>
      <c r="AF64" s="1098">
        <f t="shared" si="42"/>
        <v>0</v>
      </c>
      <c r="AG64" s="1098">
        <f t="shared" si="42"/>
        <v>0</v>
      </c>
      <c r="AH64" s="1100">
        <f t="shared" si="42"/>
        <v>0</v>
      </c>
      <c r="AI64" s="1098">
        <f t="shared" si="42"/>
        <v>0</v>
      </c>
      <c r="AJ64" s="1098">
        <f t="shared" si="42"/>
        <v>0</v>
      </c>
      <c r="AK64" s="1098">
        <f t="shared" si="42"/>
        <v>0</v>
      </c>
      <c r="AL64" s="1098">
        <f t="shared" si="42"/>
        <v>0</v>
      </c>
      <c r="AM64" s="1098">
        <f t="shared" si="42"/>
        <v>0</v>
      </c>
      <c r="AN64" s="1098">
        <f t="shared" si="42"/>
        <v>0</v>
      </c>
      <c r="AO64" s="1098">
        <f t="shared" si="42"/>
        <v>0</v>
      </c>
      <c r="AP64" s="1098">
        <f t="shared" si="42"/>
        <v>0</v>
      </c>
      <c r="AQ64" s="1098">
        <f t="shared" si="42"/>
        <v>0</v>
      </c>
      <c r="AR64" s="1098">
        <f t="shared" si="42"/>
        <v>0</v>
      </c>
      <c r="AS64" s="1098">
        <f t="shared" si="42"/>
        <v>0</v>
      </c>
      <c r="AT64" s="1100">
        <f t="shared" si="42"/>
        <v>0</v>
      </c>
      <c r="AU64" s="1098">
        <f t="shared" si="42"/>
        <v>0</v>
      </c>
      <c r="AV64" s="1098">
        <f t="shared" si="42"/>
        <v>0</v>
      </c>
      <c r="AW64" s="1098">
        <f t="shared" si="42"/>
        <v>0</v>
      </c>
      <c r="AX64" s="1098">
        <f t="shared" si="42"/>
        <v>0</v>
      </c>
      <c r="AY64" s="1098">
        <f t="shared" si="42"/>
        <v>0</v>
      </c>
      <c r="AZ64" s="1098">
        <f t="shared" si="42"/>
        <v>0</v>
      </c>
      <c r="BA64" s="1098">
        <f t="shared" si="42"/>
        <v>0</v>
      </c>
      <c r="BB64" s="1098">
        <f t="shared" si="42"/>
        <v>0</v>
      </c>
      <c r="BC64" s="1098">
        <f t="shared" si="42"/>
        <v>0</v>
      </c>
      <c r="BD64" s="1098">
        <f t="shared" si="42"/>
        <v>0</v>
      </c>
      <c r="BE64" s="1098">
        <f t="shared" si="42"/>
        <v>0</v>
      </c>
      <c r="BF64" s="1100">
        <f t="shared" si="42"/>
        <v>0</v>
      </c>
      <c r="BG64" s="1098">
        <f t="shared" si="42"/>
        <v>0</v>
      </c>
      <c r="BH64" s="1098">
        <f t="shared" si="42"/>
        <v>0</v>
      </c>
      <c r="BI64" s="1098">
        <f t="shared" si="42"/>
        <v>0</v>
      </c>
      <c r="BJ64" s="1098">
        <f t="shared" si="42"/>
        <v>0</v>
      </c>
      <c r="BK64" s="1098">
        <f t="shared" si="42"/>
        <v>0</v>
      </c>
      <c r="BL64" s="1098">
        <f t="shared" si="42"/>
        <v>0</v>
      </c>
      <c r="BM64" s="1098">
        <f t="shared" si="42"/>
        <v>0</v>
      </c>
      <c r="BN64" s="1098">
        <f t="shared" si="42"/>
        <v>0</v>
      </c>
      <c r="BO64" s="1098">
        <f t="shared" si="42"/>
        <v>0</v>
      </c>
      <c r="BP64" s="1098">
        <f t="shared" si="42"/>
        <v>0</v>
      </c>
      <c r="BQ64" s="1098">
        <f t="shared" si="42"/>
        <v>0</v>
      </c>
      <c r="BR64" s="1100">
        <f t="shared" si="42"/>
        <v>0</v>
      </c>
      <c r="BS64" s="1098">
        <f t="shared" si="42"/>
        <v>0</v>
      </c>
      <c r="BT64" s="1098">
        <f t="shared" si="42"/>
        <v>0</v>
      </c>
      <c r="BU64" s="1098">
        <f t="shared" si="42"/>
        <v>0</v>
      </c>
      <c r="BV64" s="1098">
        <f t="shared" si="42"/>
        <v>0</v>
      </c>
      <c r="BW64" s="1098">
        <f t="shared" si="42"/>
        <v>0</v>
      </c>
      <c r="BX64" s="1098">
        <f t="shared" si="43"/>
        <v>0</v>
      </c>
      <c r="BY64" s="1098">
        <f t="shared" si="43"/>
        <v>0</v>
      </c>
      <c r="BZ64" s="1098">
        <f t="shared" si="43"/>
        <v>0</v>
      </c>
      <c r="CA64" s="1098">
        <f t="shared" si="43"/>
        <v>0</v>
      </c>
      <c r="CB64" s="1098">
        <f t="shared" si="43"/>
        <v>0</v>
      </c>
      <c r="CC64" s="1098">
        <f t="shared" si="43"/>
        <v>0</v>
      </c>
      <c r="CD64" s="1098">
        <f t="shared" si="43"/>
        <v>0</v>
      </c>
    </row>
    <row r="65" spans="1:82" x14ac:dyDescent="0.2">
      <c r="A65" s="1">
        <f>'8'!H64</f>
        <v>0</v>
      </c>
      <c r="B65" s="1">
        <f>IF('8'!D64=0,1,'8'!D64)</f>
        <v>1</v>
      </c>
      <c r="C65" s="1">
        <f>IF('8'!F64=0,2050,'8'!F64)</f>
        <v>1900</v>
      </c>
      <c r="D65" s="541">
        <f t="shared" si="41"/>
        <v>1</v>
      </c>
      <c r="E65" s="1">
        <v>1</v>
      </c>
      <c r="I65" s="312">
        <f>'8'!K64</f>
        <v>0</v>
      </c>
      <c r="J65" s="1096">
        <f>IF(E65&lt;&gt;0,'8'!K64/DatenquellenG!E65,"")</f>
        <v>0</v>
      </c>
      <c r="K65" s="1098">
        <f t="shared" si="44"/>
        <v>0</v>
      </c>
      <c r="L65" s="1098">
        <f t="shared" ref="L65:BW67" si="45">IF(L$4&lt;=$E65,$J65,0)</f>
        <v>0</v>
      </c>
      <c r="M65" s="1098">
        <f t="shared" si="45"/>
        <v>0</v>
      </c>
      <c r="N65" s="1098">
        <f t="shared" si="45"/>
        <v>0</v>
      </c>
      <c r="O65" s="1098">
        <f t="shared" si="45"/>
        <v>0</v>
      </c>
      <c r="P65" s="1098">
        <f t="shared" si="45"/>
        <v>0</v>
      </c>
      <c r="Q65" s="1098">
        <f t="shared" si="45"/>
        <v>0</v>
      </c>
      <c r="R65" s="1098">
        <f t="shared" si="45"/>
        <v>0</v>
      </c>
      <c r="S65" s="1098">
        <f t="shared" si="45"/>
        <v>0</v>
      </c>
      <c r="T65" s="1098">
        <f t="shared" si="45"/>
        <v>0</v>
      </c>
      <c r="U65" s="1098">
        <f t="shared" si="45"/>
        <v>0</v>
      </c>
      <c r="V65" s="1100">
        <f t="shared" si="45"/>
        <v>0</v>
      </c>
      <c r="W65" s="1098">
        <f t="shared" si="45"/>
        <v>0</v>
      </c>
      <c r="X65" s="1098">
        <f t="shared" si="45"/>
        <v>0</v>
      </c>
      <c r="Y65" s="1098">
        <f t="shared" si="45"/>
        <v>0</v>
      </c>
      <c r="Z65" s="1098">
        <f t="shared" si="45"/>
        <v>0</v>
      </c>
      <c r="AA65" s="1098">
        <f t="shared" si="45"/>
        <v>0</v>
      </c>
      <c r="AB65" s="1098">
        <f t="shared" si="45"/>
        <v>0</v>
      </c>
      <c r="AC65" s="1098">
        <f t="shared" si="45"/>
        <v>0</v>
      </c>
      <c r="AD65" s="1098">
        <f t="shared" si="45"/>
        <v>0</v>
      </c>
      <c r="AE65" s="1098">
        <f t="shared" si="45"/>
        <v>0</v>
      </c>
      <c r="AF65" s="1098">
        <f t="shared" si="45"/>
        <v>0</v>
      </c>
      <c r="AG65" s="1098">
        <f t="shared" si="45"/>
        <v>0</v>
      </c>
      <c r="AH65" s="1100">
        <f t="shared" si="45"/>
        <v>0</v>
      </c>
      <c r="AI65" s="1098">
        <f t="shared" si="45"/>
        <v>0</v>
      </c>
      <c r="AJ65" s="1098">
        <f t="shared" si="45"/>
        <v>0</v>
      </c>
      <c r="AK65" s="1098">
        <f t="shared" si="45"/>
        <v>0</v>
      </c>
      <c r="AL65" s="1098">
        <f t="shared" si="45"/>
        <v>0</v>
      </c>
      <c r="AM65" s="1098">
        <f t="shared" si="45"/>
        <v>0</v>
      </c>
      <c r="AN65" s="1098">
        <f t="shared" si="45"/>
        <v>0</v>
      </c>
      <c r="AO65" s="1098">
        <f t="shared" si="45"/>
        <v>0</v>
      </c>
      <c r="AP65" s="1098">
        <f t="shared" si="45"/>
        <v>0</v>
      </c>
      <c r="AQ65" s="1098">
        <f t="shared" si="45"/>
        <v>0</v>
      </c>
      <c r="AR65" s="1098">
        <f t="shared" si="45"/>
        <v>0</v>
      </c>
      <c r="AS65" s="1098">
        <f t="shared" si="45"/>
        <v>0</v>
      </c>
      <c r="AT65" s="1100">
        <f t="shared" si="45"/>
        <v>0</v>
      </c>
      <c r="AU65" s="1098">
        <f t="shared" si="45"/>
        <v>0</v>
      </c>
      <c r="AV65" s="1098">
        <f t="shared" si="45"/>
        <v>0</v>
      </c>
      <c r="AW65" s="1098">
        <f t="shared" si="45"/>
        <v>0</v>
      </c>
      <c r="AX65" s="1098">
        <f t="shared" si="45"/>
        <v>0</v>
      </c>
      <c r="AY65" s="1098">
        <f t="shared" si="45"/>
        <v>0</v>
      </c>
      <c r="AZ65" s="1098">
        <f t="shared" si="45"/>
        <v>0</v>
      </c>
      <c r="BA65" s="1098">
        <f t="shared" si="45"/>
        <v>0</v>
      </c>
      <c r="BB65" s="1098">
        <f t="shared" si="45"/>
        <v>0</v>
      </c>
      <c r="BC65" s="1098">
        <f t="shared" si="45"/>
        <v>0</v>
      </c>
      <c r="BD65" s="1098">
        <f t="shared" si="45"/>
        <v>0</v>
      </c>
      <c r="BE65" s="1098">
        <f t="shared" si="45"/>
        <v>0</v>
      </c>
      <c r="BF65" s="1100">
        <f t="shared" si="45"/>
        <v>0</v>
      </c>
      <c r="BG65" s="1098">
        <f t="shared" si="45"/>
        <v>0</v>
      </c>
      <c r="BH65" s="1098">
        <f t="shared" si="45"/>
        <v>0</v>
      </c>
      <c r="BI65" s="1098">
        <f t="shared" si="45"/>
        <v>0</v>
      </c>
      <c r="BJ65" s="1098">
        <f t="shared" si="45"/>
        <v>0</v>
      </c>
      <c r="BK65" s="1098">
        <f t="shared" si="45"/>
        <v>0</v>
      </c>
      <c r="BL65" s="1098">
        <f t="shared" si="45"/>
        <v>0</v>
      </c>
      <c r="BM65" s="1098">
        <f t="shared" si="45"/>
        <v>0</v>
      </c>
      <c r="BN65" s="1098">
        <f t="shared" si="45"/>
        <v>0</v>
      </c>
      <c r="BO65" s="1098">
        <f t="shared" si="45"/>
        <v>0</v>
      </c>
      <c r="BP65" s="1098">
        <f t="shared" si="45"/>
        <v>0</v>
      </c>
      <c r="BQ65" s="1098">
        <f t="shared" si="45"/>
        <v>0</v>
      </c>
      <c r="BR65" s="1100">
        <f t="shared" si="45"/>
        <v>0</v>
      </c>
      <c r="BS65" s="1098">
        <f t="shared" si="45"/>
        <v>0</v>
      </c>
      <c r="BT65" s="1098">
        <f t="shared" si="45"/>
        <v>0</v>
      </c>
      <c r="BU65" s="1098">
        <f t="shared" si="45"/>
        <v>0</v>
      </c>
      <c r="BV65" s="1098">
        <f t="shared" si="45"/>
        <v>0</v>
      </c>
      <c r="BW65" s="1098">
        <f t="shared" si="45"/>
        <v>0</v>
      </c>
      <c r="BX65" s="1098">
        <f t="shared" si="43"/>
        <v>0</v>
      </c>
      <c r="BY65" s="1098">
        <f t="shared" si="43"/>
        <v>0</v>
      </c>
      <c r="BZ65" s="1098">
        <f t="shared" si="43"/>
        <v>0</v>
      </c>
      <c r="CA65" s="1098">
        <f t="shared" si="43"/>
        <v>0</v>
      </c>
      <c r="CB65" s="1098">
        <f t="shared" si="43"/>
        <v>0</v>
      </c>
      <c r="CC65" s="1098">
        <f t="shared" si="43"/>
        <v>0</v>
      </c>
      <c r="CD65" s="1098">
        <f t="shared" si="43"/>
        <v>0</v>
      </c>
    </row>
    <row r="66" spans="1:82" x14ac:dyDescent="0.2">
      <c r="A66" s="1">
        <f>'8'!H65</f>
        <v>0</v>
      </c>
      <c r="B66" s="1">
        <f>IF('8'!D65=0,1,'8'!D65)</f>
        <v>1</v>
      </c>
      <c r="C66" s="1">
        <f>IF('8'!F65=0,2050,'8'!F65)</f>
        <v>1900</v>
      </c>
      <c r="D66" s="541">
        <f t="shared" si="41"/>
        <v>1</v>
      </c>
      <c r="E66" s="1">
        <v>1</v>
      </c>
      <c r="I66" s="312">
        <f>'8'!K65</f>
        <v>0</v>
      </c>
      <c r="J66" s="1096">
        <f>IF(E66&lt;&gt;0,'8'!K65/DatenquellenG!E66,"")</f>
        <v>0</v>
      </c>
      <c r="K66" s="1098">
        <f t="shared" si="44"/>
        <v>0</v>
      </c>
      <c r="L66" s="1098">
        <f t="shared" si="45"/>
        <v>0</v>
      </c>
      <c r="M66" s="1098">
        <f t="shared" si="45"/>
        <v>0</v>
      </c>
      <c r="N66" s="1098">
        <f t="shared" si="45"/>
        <v>0</v>
      </c>
      <c r="O66" s="1098">
        <f t="shared" si="45"/>
        <v>0</v>
      </c>
      <c r="P66" s="1098">
        <f t="shared" si="45"/>
        <v>0</v>
      </c>
      <c r="Q66" s="1098">
        <f t="shared" si="45"/>
        <v>0</v>
      </c>
      <c r="R66" s="1098">
        <f t="shared" si="45"/>
        <v>0</v>
      </c>
      <c r="S66" s="1098">
        <f t="shared" si="45"/>
        <v>0</v>
      </c>
      <c r="T66" s="1098">
        <f t="shared" si="45"/>
        <v>0</v>
      </c>
      <c r="U66" s="1098">
        <f t="shared" si="45"/>
        <v>0</v>
      </c>
      <c r="V66" s="1100">
        <f t="shared" si="45"/>
        <v>0</v>
      </c>
      <c r="W66" s="1098">
        <f t="shared" si="45"/>
        <v>0</v>
      </c>
      <c r="X66" s="1098">
        <f t="shared" si="45"/>
        <v>0</v>
      </c>
      <c r="Y66" s="1098">
        <f t="shared" si="45"/>
        <v>0</v>
      </c>
      <c r="Z66" s="1098">
        <f t="shared" si="45"/>
        <v>0</v>
      </c>
      <c r="AA66" s="1098">
        <f t="shared" si="45"/>
        <v>0</v>
      </c>
      <c r="AB66" s="1098">
        <f t="shared" si="45"/>
        <v>0</v>
      </c>
      <c r="AC66" s="1098">
        <f t="shared" si="45"/>
        <v>0</v>
      </c>
      <c r="AD66" s="1098">
        <f t="shared" si="45"/>
        <v>0</v>
      </c>
      <c r="AE66" s="1098">
        <f t="shared" si="45"/>
        <v>0</v>
      </c>
      <c r="AF66" s="1098">
        <f t="shared" si="45"/>
        <v>0</v>
      </c>
      <c r="AG66" s="1098">
        <f t="shared" si="45"/>
        <v>0</v>
      </c>
      <c r="AH66" s="1100">
        <f t="shared" si="45"/>
        <v>0</v>
      </c>
      <c r="AI66" s="1098">
        <f t="shared" si="45"/>
        <v>0</v>
      </c>
      <c r="AJ66" s="1098">
        <f t="shared" si="45"/>
        <v>0</v>
      </c>
      <c r="AK66" s="1098">
        <f t="shared" si="45"/>
        <v>0</v>
      </c>
      <c r="AL66" s="1098">
        <f t="shared" si="45"/>
        <v>0</v>
      </c>
      <c r="AM66" s="1098">
        <f t="shared" si="45"/>
        <v>0</v>
      </c>
      <c r="AN66" s="1098">
        <f t="shared" si="45"/>
        <v>0</v>
      </c>
      <c r="AO66" s="1098">
        <f t="shared" si="45"/>
        <v>0</v>
      </c>
      <c r="AP66" s="1098">
        <f t="shared" si="45"/>
        <v>0</v>
      </c>
      <c r="AQ66" s="1098">
        <f t="shared" si="45"/>
        <v>0</v>
      </c>
      <c r="AR66" s="1098">
        <f t="shared" si="45"/>
        <v>0</v>
      </c>
      <c r="AS66" s="1098">
        <f t="shared" si="45"/>
        <v>0</v>
      </c>
      <c r="AT66" s="1100">
        <f t="shared" si="45"/>
        <v>0</v>
      </c>
      <c r="AU66" s="1098">
        <f t="shared" si="45"/>
        <v>0</v>
      </c>
      <c r="AV66" s="1098">
        <f t="shared" si="45"/>
        <v>0</v>
      </c>
      <c r="AW66" s="1098">
        <f t="shared" si="45"/>
        <v>0</v>
      </c>
      <c r="AX66" s="1098">
        <f t="shared" si="45"/>
        <v>0</v>
      </c>
      <c r="AY66" s="1098">
        <f t="shared" si="45"/>
        <v>0</v>
      </c>
      <c r="AZ66" s="1098">
        <f t="shared" si="45"/>
        <v>0</v>
      </c>
      <c r="BA66" s="1098">
        <f t="shared" si="45"/>
        <v>0</v>
      </c>
      <c r="BB66" s="1098">
        <f t="shared" si="45"/>
        <v>0</v>
      </c>
      <c r="BC66" s="1098">
        <f t="shared" si="45"/>
        <v>0</v>
      </c>
      <c r="BD66" s="1098">
        <f t="shared" si="45"/>
        <v>0</v>
      </c>
      <c r="BE66" s="1098">
        <f t="shared" si="45"/>
        <v>0</v>
      </c>
      <c r="BF66" s="1100">
        <f t="shared" si="45"/>
        <v>0</v>
      </c>
      <c r="BG66" s="1098">
        <f t="shared" si="45"/>
        <v>0</v>
      </c>
      <c r="BH66" s="1098">
        <f t="shared" si="45"/>
        <v>0</v>
      </c>
      <c r="BI66" s="1098">
        <f t="shared" si="45"/>
        <v>0</v>
      </c>
      <c r="BJ66" s="1098">
        <f t="shared" si="45"/>
        <v>0</v>
      </c>
      <c r="BK66" s="1098">
        <f t="shared" si="45"/>
        <v>0</v>
      </c>
      <c r="BL66" s="1098">
        <f t="shared" si="45"/>
        <v>0</v>
      </c>
      <c r="BM66" s="1098">
        <f t="shared" si="45"/>
        <v>0</v>
      </c>
      <c r="BN66" s="1098">
        <f t="shared" si="45"/>
        <v>0</v>
      </c>
      <c r="BO66" s="1098">
        <f t="shared" si="45"/>
        <v>0</v>
      </c>
      <c r="BP66" s="1098">
        <f t="shared" si="45"/>
        <v>0</v>
      </c>
      <c r="BQ66" s="1098">
        <f t="shared" si="45"/>
        <v>0</v>
      </c>
      <c r="BR66" s="1100">
        <f t="shared" si="45"/>
        <v>0</v>
      </c>
      <c r="BS66" s="1098">
        <f t="shared" si="45"/>
        <v>0</v>
      </c>
      <c r="BT66" s="1098">
        <f t="shared" si="45"/>
        <v>0</v>
      </c>
      <c r="BU66" s="1098">
        <f t="shared" si="45"/>
        <v>0</v>
      </c>
      <c r="BV66" s="1098">
        <f t="shared" si="45"/>
        <v>0</v>
      </c>
      <c r="BW66" s="1098">
        <f t="shared" si="45"/>
        <v>0</v>
      </c>
      <c r="BX66" s="1098">
        <f t="shared" si="43"/>
        <v>0</v>
      </c>
      <c r="BY66" s="1098">
        <f t="shared" si="43"/>
        <v>0</v>
      </c>
      <c r="BZ66" s="1098">
        <f t="shared" si="43"/>
        <v>0</v>
      </c>
      <c r="CA66" s="1098">
        <f t="shared" si="43"/>
        <v>0</v>
      </c>
      <c r="CB66" s="1098">
        <f t="shared" si="43"/>
        <v>0</v>
      </c>
      <c r="CC66" s="1098">
        <f t="shared" si="43"/>
        <v>0</v>
      </c>
      <c r="CD66" s="1098">
        <f t="shared" si="43"/>
        <v>0</v>
      </c>
    </row>
    <row r="67" spans="1:82" x14ac:dyDescent="0.2">
      <c r="A67" s="1">
        <f>'8'!H66</f>
        <v>0</v>
      </c>
      <c r="B67" s="1">
        <f>IF('8'!D66=0,1,'8'!D66)</f>
        <v>1</v>
      </c>
      <c r="C67" s="1">
        <f>IF('8'!F66=0,2050,'8'!F66)</f>
        <v>1900</v>
      </c>
      <c r="D67" s="541">
        <f t="shared" si="41"/>
        <v>1</v>
      </c>
      <c r="E67" s="1">
        <v>1</v>
      </c>
      <c r="I67" s="312">
        <f>'8'!K66</f>
        <v>0</v>
      </c>
      <c r="J67" s="1096">
        <f>IF(E67&lt;&gt;0,'8'!K66/DatenquellenG!E67,"")</f>
        <v>0</v>
      </c>
      <c r="K67" s="1098">
        <f t="shared" si="44"/>
        <v>0</v>
      </c>
      <c r="L67" s="1098">
        <f t="shared" si="45"/>
        <v>0</v>
      </c>
      <c r="M67" s="1098">
        <f t="shared" si="45"/>
        <v>0</v>
      </c>
      <c r="N67" s="1098">
        <f t="shared" si="45"/>
        <v>0</v>
      </c>
      <c r="O67" s="1098">
        <f t="shared" si="45"/>
        <v>0</v>
      </c>
      <c r="P67" s="1098">
        <f t="shared" si="45"/>
        <v>0</v>
      </c>
      <c r="Q67" s="1098">
        <f t="shared" si="45"/>
        <v>0</v>
      </c>
      <c r="R67" s="1098">
        <f t="shared" si="45"/>
        <v>0</v>
      </c>
      <c r="S67" s="1098">
        <f t="shared" si="45"/>
        <v>0</v>
      </c>
      <c r="T67" s="1098">
        <f t="shared" si="45"/>
        <v>0</v>
      </c>
      <c r="U67" s="1098">
        <f t="shared" si="45"/>
        <v>0</v>
      </c>
      <c r="V67" s="1100">
        <f t="shared" si="45"/>
        <v>0</v>
      </c>
      <c r="W67" s="1098">
        <f t="shared" si="45"/>
        <v>0</v>
      </c>
      <c r="X67" s="1098">
        <f t="shared" si="45"/>
        <v>0</v>
      </c>
      <c r="Y67" s="1098">
        <f t="shared" si="45"/>
        <v>0</v>
      </c>
      <c r="Z67" s="1098">
        <f t="shared" si="45"/>
        <v>0</v>
      </c>
      <c r="AA67" s="1098">
        <f t="shared" si="45"/>
        <v>0</v>
      </c>
      <c r="AB67" s="1098">
        <f t="shared" si="45"/>
        <v>0</v>
      </c>
      <c r="AC67" s="1098">
        <f t="shared" si="45"/>
        <v>0</v>
      </c>
      <c r="AD67" s="1098">
        <f t="shared" si="45"/>
        <v>0</v>
      </c>
      <c r="AE67" s="1098">
        <f t="shared" si="45"/>
        <v>0</v>
      </c>
      <c r="AF67" s="1098">
        <f t="shared" si="45"/>
        <v>0</v>
      </c>
      <c r="AG67" s="1098">
        <f t="shared" si="45"/>
        <v>0</v>
      </c>
      <c r="AH67" s="1100">
        <f t="shared" si="45"/>
        <v>0</v>
      </c>
      <c r="AI67" s="1098">
        <f t="shared" si="45"/>
        <v>0</v>
      </c>
      <c r="AJ67" s="1098">
        <f t="shared" si="45"/>
        <v>0</v>
      </c>
      <c r="AK67" s="1098">
        <f t="shared" si="45"/>
        <v>0</v>
      </c>
      <c r="AL67" s="1098">
        <f t="shared" si="45"/>
        <v>0</v>
      </c>
      <c r="AM67" s="1098">
        <f t="shared" si="45"/>
        <v>0</v>
      </c>
      <c r="AN67" s="1098">
        <f t="shared" si="45"/>
        <v>0</v>
      </c>
      <c r="AO67" s="1098">
        <f t="shared" si="45"/>
        <v>0</v>
      </c>
      <c r="AP67" s="1098">
        <f t="shared" si="45"/>
        <v>0</v>
      </c>
      <c r="AQ67" s="1098">
        <f t="shared" si="45"/>
        <v>0</v>
      </c>
      <c r="AR67" s="1098">
        <f t="shared" si="45"/>
        <v>0</v>
      </c>
      <c r="AS67" s="1098">
        <f t="shared" si="45"/>
        <v>0</v>
      </c>
      <c r="AT67" s="1100">
        <f t="shared" si="45"/>
        <v>0</v>
      </c>
      <c r="AU67" s="1098">
        <f t="shared" si="45"/>
        <v>0</v>
      </c>
      <c r="AV67" s="1098">
        <f t="shared" si="45"/>
        <v>0</v>
      </c>
      <c r="AW67" s="1098">
        <f t="shared" si="45"/>
        <v>0</v>
      </c>
      <c r="AX67" s="1098">
        <f t="shared" si="45"/>
        <v>0</v>
      </c>
      <c r="AY67" s="1098">
        <f t="shared" si="45"/>
        <v>0</v>
      </c>
      <c r="AZ67" s="1098">
        <f t="shared" si="45"/>
        <v>0</v>
      </c>
      <c r="BA67" s="1098">
        <f t="shared" si="45"/>
        <v>0</v>
      </c>
      <c r="BB67" s="1098">
        <f t="shared" si="45"/>
        <v>0</v>
      </c>
      <c r="BC67" s="1098">
        <f t="shared" si="45"/>
        <v>0</v>
      </c>
      <c r="BD67" s="1098">
        <f t="shared" si="45"/>
        <v>0</v>
      </c>
      <c r="BE67" s="1098">
        <f t="shared" si="45"/>
        <v>0</v>
      </c>
      <c r="BF67" s="1100">
        <f t="shared" si="45"/>
        <v>0</v>
      </c>
      <c r="BG67" s="1098">
        <f t="shared" si="45"/>
        <v>0</v>
      </c>
      <c r="BH67" s="1098">
        <f t="shared" si="45"/>
        <v>0</v>
      </c>
      <c r="BI67" s="1098">
        <f t="shared" si="45"/>
        <v>0</v>
      </c>
      <c r="BJ67" s="1098">
        <f t="shared" si="45"/>
        <v>0</v>
      </c>
      <c r="BK67" s="1098">
        <f t="shared" si="45"/>
        <v>0</v>
      </c>
      <c r="BL67" s="1098">
        <f t="shared" si="45"/>
        <v>0</v>
      </c>
      <c r="BM67" s="1098">
        <f t="shared" si="45"/>
        <v>0</v>
      </c>
      <c r="BN67" s="1098">
        <f t="shared" si="45"/>
        <v>0</v>
      </c>
      <c r="BO67" s="1098">
        <f t="shared" si="45"/>
        <v>0</v>
      </c>
      <c r="BP67" s="1098">
        <f t="shared" si="45"/>
        <v>0</v>
      </c>
      <c r="BQ67" s="1098">
        <f t="shared" si="45"/>
        <v>0</v>
      </c>
      <c r="BR67" s="1100">
        <f t="shared" si="45"/>
        <v>0</v>
      </c>
      <c r="BS67" s="1098">
        <f t="shared" si="45"/>
        <v>0</v>
      </c>
      <c r="BT67" s="1098">
        <f t="shared" si="45"/>
        <v>0</v>
      </c>
      <c r="BU67" s="1098">
        <f t="shared" si="45"/>
        <v>0</v>
      </c>
      <c r="BV67" s="1098">
        <f t="shared" si="45"/>
        <v>0</v>
      </c>
      <c r="BW67" s="1098">
        <f t="shared" si="45"/>
        <v>0</v>
      </c>
      <c r="BX67" s="1098">
        <f t="shared" si="43"/>
        <v>0</v>
      </c>
      <c r="BY67" s="1098">
        <f t="shared" si="43"/>
        <v>0</v>
      </c>
      <c r="BZ67" s="1098">
        <f t="shared" si="43"/>
        <v>0</v>
      </c>
      <c r="CA67" s="1098">
        <f t="shared" si="43"/>
        <v>0</v>
      </c>
      <c r="CB67" s="1098">
        <f t="shared" si="43"/>
        <v>0</v>
      </c>
      <c r="CC67" s="1098">
        <f t="shared" si="43"/>
        <v>0</v>
      </c>
      <c r="CD67" s="1098">
        <f t="shared" si="43"/>
        <v>0</v>
      </c>
    </row>
    <row r="68" spans="1:82" x14ac:dyDescent="0.2">
      <c r="A68" s="1271"/>
      <c r="B68" s="1271"/>
      <c r="C68" s="1271"/>
      <c r="D68" s="1272"/>
      <c r="E68" s="1271"/>
      <c r="F68" s="1271"/>
      <c r="G68" s="1271"/>
      <c r="H68" s="1271"/>
      <c r="I68" s="1271"/>
      <c r="J68" s="1273">
        <f>SUM(J63:J67)</f>
        <v>0</v>
      </c>
    </row>
    <row r="69" spans="1:82" x14ac:dyDescent="0.2">
      <c r="A69" s="491" t="s">
        <v>499</v>
      </c>
      <c r="D69" s="541"/>
      <c r="J69" s="551"/>
    </row>
    <row r="70" spans="1:82" x14ac:dyDescent="0.2">
      <c r="A70" s="491" t="s">
        <v>293</v>
      </c>
      <c r="B70" s="491">
        <v>1</v>
      </c>
      <c r="C70" s="491">
        <v>2</v>
      </c>
      <c r="D70" s="491">
        <v>3</v>
      </c>
      <c r="E70" s="491">
        <v>4</v>
      </c>
      <c r="F70" s="491">
        <v>5</v>
      </c>
      <c r="G70" s="491">
        <v>6</v>
      </c>
      <c r="J70" s="551"/>
    </row>
    <row r="71" spans="1:82" x14ac:dyDescent="0.2">
      <c r="A71" s="1" t="s">
        <v>500</v>
      </c>
      <c r="B71" s="1098">
        <f>SUM(K20:V34)</f>
        <v>0</v>
      </c>
      <c r="C71" s="1098">
        <f>SUM(W20:AH34)</f>
        <v>0</v>
      </c>
      <c r="D71" s="1098">
        <f>SUM(AI20:AT34)</f>
        <v>0</v>
      </c>
      <c r="E71" s="1098">
        <f>SUM(AU20:BF34)</f>
        <v>0</v>
      </c>
      <c r="F71" s="1098">
        <f>SUM(BG20:BR34)</f>
        <v>0</v>
      </c>
      <c r="G71" s="1098">
        <f>SUM(BS20:CD34)</f>
        <v>0</v>
      </c>
      <c r="J71" s="551"/>
    </row>
    <row r="72" spans="1:82" x14ac:dyDescent="0.2">
      <c r="A72" s="1" t="s">
        <v>175</v>
      </c>
      <c r="B72" s="1098">
        <f>SUM(K38:V40)</f>
        <v>0</v>
      </c>
      <c r="C72" s="1098">
        <f>SUM(W38:AH40)</f>
        <v>0</v>
      </c>
      <c r="D72" s="1098">
        <f>SUM(AI38:AT40)</f>
        <v>0</v>
      </c>
      <c r="E72" s="1098">
        <f>SUM(AU38:BF40)</f>
        <v>0</v>
      </c>
      <c r="F72" s="1098">
        <f>SUM(BG38:BR40)</f>
        <v>0</v>
      </c>
      <c r="G72" s="1098">
        <f>SUM(BS38:CD40)</f>
        <v>0</v>
      </c>
      <c r="J72" s="551"/>
    </row>
    <row r="73" spans="1:82" x14ac:dyDescent="0.2">
      <c r="A73" s="1" t="s">
        <v>501</v>
      </c>
      <c r="B73" s="1098">
        <f>SUM(K44:V51)</f>
        <v>0</v>
      </c>
      <c r="C73" s="1098">
        <f>SUM(W44:AH51)</f>
        <v>0</v>
      </c>
      <c r="D73" s="1098">
        <f>SUM(AI44:AT51)</f>
        <v>0</v>
      </c>
      <c r="E73" s="1098">
        <f>SUM(AU44:BF51)</f>
        <v>0</v>
      </c>
      <c r="F73" s="1098">
        <f>SUM(BG44:BR51)</f>
        <v>0</v>
      </c>
      <c r="G73" s="1098">
        <f>SUM(BS44:CD51)</f>
        <v>0</v>
      </c>
      <c r="J73" s="551"/>
    </row>
    <row r="74" spans="1:82" x14ac:dyDescent="0.2">
      <c r="A74" s="1" t="s">
        <v>502</v>
      </c>
      <c r="B74" s="1098">
        <f>SUM(K55:V59)</f>
        <v>0</v>
      </c>
      <c r="C74" s="1098">
        <f>SUM(W55:AH59)</f>
        <v>0</v>
      </c>
      <c r="D74" s="1098">
        <f>SUM(AI55:AT59)</f>
        <v>0</v>
      </c>
      <c r="E74" s="1098">
        <f>SUM(AU55:BF59)</f>
        <v>0</v>
      </c>
      <c r="F74" s="1098">
        <f>SUM(BG55:BR59)</f>
        <v>0</v>
      </c>
      <c r="G74" s="1098">
        <f>SUM(BS55:CD59)</f>
        <v>0</v>
      </c>
      <c r="J74" s="551"/>
    </row>
    <row r="75" spans="1:82" x14ac:dyDescent="0.2">
      <c r="A75" s="1" t="s">
        <v>503</v>
      </c>
      <c r="B75" s="1098">
        <f>SUM(K63:V67)</f>
        <v>0</v>
      </c>
      <c r="C75" s="1098">
        <f>SUM(W63:AH67)</f>
        <v>0</v>
      </c>
      <c r="D75" s="1098">
        <f>SUM(AI63:AT67)</f>
        <v>0</v>
      </c>
      <c r="E75" s="1098">
        <f>SUM(AU63:BF67)</f>
        <v>0</v>
      </c>
      <c r="F75" s="1098">
        <f>SUM(BG63:BR67)</f>
        <v>0</v>
      </c>
      <c r="G75" s="1098">
        <f>SUM(BS63:CD67)</f>
        <v>0</v>
      </c>
      <c r="J75" s="551"/>
    </row>
    <row r="76" spans="1:82" x14ac:dyDescent="0.2">
      <c r="B76" s="1098"/>
      <c r="C76" s="1098"/>
      <c r="D76" s="1098"/>
      <c r="E76" s="1098"/>
      <c r="F76" s="1098"/>
      <c r="G76" s="1098"/>
      <c r="J76" s="551"/>
    </row>
    <row r="77" spans="1:82" x14ac:dyDescent="0.2">
      <c r="A77" s="491" t="s">
        <v>295</v>
      </c>
      <c r="B77" s="1259">
        <v>1</v>
      </c>
      <c r="C77" s="1259">
        <v>2</v>
      </c>
      <c r="D77" s="1259">
        <v>3</v>
      </c>
      <c r="E77" s="1259">
        <v>4</v>
      </c>
      <c r="F77" s="1259">
        <v>5</v>
      </c>
      <c r="G77" s="1259">
        <v>6</v>
      </c>
      <c r="J77" s="551"/>
    </row>
    <row r="78" spans="1:82" x14ac:dyDescent="0.2">
      <c r="A78" s="1" t="s">
        <v>500</v>
      </c>
      <c r="B78" s="1274">
        <f>COUNTIF($K$11:$CD$11,"1")*$J$35</f>
        <v>0</v>
      </c>
      <c r="C78" s="1274">
        <f>SUMIF($K$11:$CD$11,C$77,$K$20:$CD$20)+SUMIF($K$11:$CD$11,C$77,$K$21:$CD$21)+SUMIF($K$11:$CD$11,C$77,$K$22:$CD$22)+SUMIF($K$11:$CD$11,C$77,$K$23:$CD$23)+SUMIF($K$11:$CD$11,C$77,$K$24:$CD$24)+SUMIF($K$11:$CD$11,C$77,$K$25:$CD$25)+SUMIF($K$11:$CD$11,C$77,$K$26:$CD$26)+SUMIF($K$11:$CD$11,C$77,$K$27:$CD$27)+SUMIF($K$11:$CD$11,C$77,$K$28:$CD$28)+SUMIF($K$11:$CD$11,C$77,$K$29:$CD$29)+SUMIF($K$11:$CD$11,C$77,$K$30:$CD$30)+SUMIF($K$11:$CD$11,C$77,$K$31:$CD$31)+SUMIF($K$11:$CD$11,C$77,$K$32:$CD$32)+SUMIF($K$11:$CD$11,C$77,$K$33:$CD$33)+SUMIF($K$11:$CD$11,C$77,$K$34:$CD$34)</f>
        <v>0</v>
      </c>
      <c r="D78" s="1274">
        <f t="shared" ref="D78:G78" si="46">SUMIF($K$11:$CD$11,D$77,$K$20:$CD$20)+SUMIF($K$11:$CD$11,D$77,$K$21:$CD$21)+SUMIF($K$11:$CD$11,D$77,$K$22:$CD$22)+SUMIF($K$11:$CD$11,D$77,$K$23:$CD$23)+SUMIF($K$11:$CD$11,D$77,$K$24:$CD$24)+SUMIF($K$11:$CD$11,D$77,$K$25:$CD$25)+SUMIF($K$11:$CD$11,D$77,$K$26:$CD$26)+SUMIF($K$11:$CD$11,D$77,$K$27:$CD$27)+SUMIF($K$11:$CD$11,D$77,$K$28:$CD$28)+SUMIF($K$11:$CD$11,D$77,$K$29:$CD$29)+SUMIF($K$11:$CD$11,D$77,$K$30:$CD$30)+SUMIF($K$11:$CD$11,D$77,$K$31:$CD$31)+SUMIF($K$11:$CD$11,D$77,$K$32:$CD$32)+SUMIF($K$11:$CD$11,D$77,$K$33:$CD$33)+SUMIF($K$11:$CD$11,D$77,$K$34:$CD$34)</f>
        <v>0</v>
      </c>
      <c r="E78" s="1274">
        <f>SUMIF($K$11:$CD$11,E$77,$K$20:$CD$20)+SUMIF($K$11:$CD$11,E$77,$K$21:$CD$21)+SUMIF($K$11:$CD$11,E$77,$K$22:$CD$22)+SUMIF($K$11:$CD$11,E$77,$K$23:$CD$23)+SUMIF($K$11:$CD$11,E$77,$K$24:$CD$24)+SUMIF($K$11:$CD$11,E$77,$K$25:$CD$25)+SUMIF($K$11:$CD$11,E$77,$K$26:$CD$26)+SUMIF($K$11:$CD$11,E$77,$K$27:$CD$27)+SUMIF($K$11:$CD$11,E$77,$K$28:$CD$28)+SUMIF($K$11:$CD$11,E$77,$K$29:$CD$29)+SUMIF($K$11:$CD$11,E$77,$K$30:$CD$30)+SUMIF($K$11:$CD$11,E$77,$K$31:$CD$31)+SUMIF($K$11:$CD$11,E$77,$K$32:$CD$32)+SUMIF($K$11:$CD$11,E$77,$K$33:$CD$33)+SUMIF($K$11:$CD$11,E$77,$K$34:$CD$34)</f>
        <v>0</v>
      </c>
      <c r="F78" s="1274">
        <f t="shared" si="46"/>
        <v>0</v>
      </c>
      <c r="G78" s="1274">
        <f t="shared" si="46"/>
        <v>0</v>
      </c>
      <c r="J78" s="551"/>
    </row>
    <row r="79" spans="1:82" x14ac:dyDescent="0.2">
      <c r="A79" s="1" t="s">
        <v>175</v>
      </c>
      <c r="B79" s="1274">
        <f>COUNTIF($K$11:$CD$11,"1")*$J$41</f>
        <v>0</v>
      </c>
      <c r="C79" s="1274">
        <f>SUMIF($K$11:$CD$11,C$77,$K$38:$CD$38)+SUMIF($K$11:$CD$11,C$77,$K$39:$CD$39)+SUMIF($K$11:$CD$11,C$77,$K$40:$CD$40)</f>
        <v>0</v>
      </c>
      <c r="D79" s="1274">
        <f t="shared" ref="D79:G79" si="47">SUMIF($K$11:$CD$11,D$77,$K$38:$CD$38)+SUMIF($K$11:$CD$11,D$77,$K$39:$CD$39)+SUMIF($K$11:$CD$11,D$77,$K$40:$CD$40)</f>
        <v>0</v>
      </c>
      <c r="E79" s="1274">
        <f t="shared" si="47"/>
        <v>0</v>
      </c>
      <c r="F79" s="1274">
        <f t="shared" si="47"/>
        <v>0</v>
      </c>
      <c r="G79" s="1274">
        <f t="shared" si="47"/>
        <v>0</v>
      </c>
      <c r="J79" s="551"/>
    </row>
    <row r="80" spans="1:82" x14ac:dyDescent="0.2">
      <c r="A80" s="1" t="s">
        <v>501</v>
      </c>
      <c r="B80" s="1274">
        <f>COUNTIF($K$11:$CD$11,"1")*$J$52</f>
        <v>0</v>
      </c>
      <c r="C80" s="1274">
        <f>SUMIF($K$11:$CD$11,C$77,$K$44:$CD$44)+SUMIF($K$11:$CD$11,C$77,$K$45:$CD$45)+SUMIF($K$11:$CD$11,C$77,$K$46:$CD$46)+SUMIF($K$11:$CD$11,C$77,$K$47:$CD$47)+SUMIF($K$11:$CD$11,C$77,$K$48:$CD$48)+SUMIF($K$11:$CD$11,C$77,$K$49:$CD$49)+SUMIF($K$11:$CD$11,C$77,$K$50:$CD$50)+SUMIF($K$11:$CD$11,C$77,$K$51:$CD$51)</f>
        <v>0</v>
      </c>
      <c r="D80" s="1274">
        <f t="shared" ref="D80:G80" si="48">SUMIF($K$11:$CD$11,D$77,$K$44:$CD$44)+SUMIF($K$11:$CD$11,D$77,$K$45:$CD$45)+SUMIF($K$11:$CD$11,D$77,$K$46:$CD$46)+SUMIF($K$11:$CD$11,D$77,$K$47:$CD$47)+SUMIF($K$11:$CD$11,D$77,$K$48:$CD$48)+SUMIF($K$11:$CD$11,D$77,$K$49:$CD$49)+SUMIF($K$11:$CD$11,D$77,$K$50:$CD$50)+SUMIF($K$11:$CD$11,D$77,$K$51:$CD$51)</f>
        <v>0</v>
      </c>
      <c r="E80" s="1274">
        <f t="shared" si="48"/>
        <v>0</v>
      </c>
      <c r="F80" s="1274">
        <f t="shared" si="48"/>
        <v>0</v>
      </c>
      <c r="G80" s="1274">
        <f t="shared" si="48"/>
        <v>0</v>
      </c>
      <c r="J80" s="551"/>
    </row>
    <row r="81" spans="1:82" x14ac:dyDescent="0.2">
      <c r="A81" s="1" t="s">
        <v>502</v>
      </c>
      <c r="B81" s="1274">
        <f>COUNTIF($K$11:$CD$11,"1")*$J$60</f>
        <v>0</v>
      </c>
      <c r="C81" s="1274">
        <f>COUNTIF($K$11:$CD$11,"2")*$J$60</f>
        <v>0</v>
      </c>
      <c r="D81" s="1274">
        <f>COUNTIF($K$11:$CD$11,"3")*$J$60</f>
        <v>0</v>
      </c>
      <c r="E81" s="1274">
        <f>COUNTIF($K$11:$CD$11,"4")*$J$60</f>
        <v>0</v>
      </c>
      <c r="F81" s="1274">
        <f>COUNTIF($K$11:$CD$11,"5")*$J$60</f>
        <v>0</v>
      </c>
      <c r="G81" s="1274">
        <f>F81-B81</f>
        <v>0</v>
      </c>
      <c r="I81" s="1098"/>
      <c r="J81" s="551"/>
    </row>
    <row r="82" spans="1:82" x14ac:dyDescent="0.2">
      <c r="A82" s="1" t="s">
        <v>503</v>
      </c>
      <c r="B82" s="1274">
        <f>J68</f>
        <v>0</v>
      </c>
      <c r="C82" s="1274">
        <v>0</v>
      </c>
      <c r="D82" s="1274">
        <v>0</v>
      </c>
      <c r="E82" s="1274">
        <v>0</v>
      </c>
      <c r="F82" s="1274">
        <v>0</v>
      </c>
      <c r="G82" s="1274">
        <v>0</v>
      </c>
      <c r="J82" s="551"/>
    </row>
    <row r="83" spans="1:82" x14ac:dyDescent="0.2">
      <c r="A83" s="506"/>
      <c r="B83" s="506"/>
      <c r="C83" s="506"/>
      <c r="D83" s="506"/>
      <c r="E83" s="506"/>
      <c r="F83" s="506"/>
      <c r="G83" s="506"/>
      <c r="H83" s="506"/>
      <c r="I83" s="506"/>
      <c r="J83" s="506"/>
      <c r="K83" s="506"/>
      <c r="L83" s="506"/>
      <c r="M83" s="506"/>
      <c r="N83" s="506"/>
      <c r="O83" s="506"/>
      <c r="P83" s="506"/>
      <c r="Q83" s="506"/>
      <c r="R83" s="506"/>
      <c r="S83" s="506"/>
      <c r="T83" s="506"/>
      <c r="U83" s="506"/>
      <c r="V83" s="506"/>
      <c r="W83" s="506"/>
      <c r="X83" s="506"/>
      <c r="Y83" s="506"/>
      <c r="Z83" s="506"/>
      <c r="AA83" s="506"/>
      <c r="AB83" s="506"/>
      <c r="AC83" s="506"/>
      <c r="AD83" s="506"/>
      <c r="AE83" s="506"/>
      <c r="AF83" s="506"/>
      <c r="AG83" s="506"/>
      <c r="AH83" s="506"/>
      <c r="AI83" s="506"/>
      <c r="AJ83" s="506"/>
      <c r="AK83" s="506"/>
      <c r="AL83" s="506"/>
      <c r="AM83" s="506"/>
      <c r="AN83" s="506"/>
      <c r="AO83" s="506"/>
      <c r="AP83" s="506"/>
      <c r="AQ83" s="506"/>
      <c r="AR83" s="506"/>
      <c r="AS83" s="506"/>
      <c r="AT83" s="506"/>
      <c r="AU83" s="506"/>
      <c r="AV83" s="506"/>
      <c r="AW83" s="506"/>
      <c r="AX83" s="506"/>
      <c r="AY83" s="506"/>
      <c r="AZ83" s="506"/>
      <c r="BA83" s="506"/>
      <c r="BB83" s="506"/>
      <c r="BC83" s="506"/>
      <c r="BD83" s="506"/>
      <c r="BE83" s="506"/>
      <c r="BF83" s="506"/>
      <c r="BG83" s="506"/>
      <c r="BH83" s="506"/>
      <c r="BI83" s="506"/>
      <c r="BJ83" s="506"/>
      <c r="BK83" s="506"/>
      <c r="BL83" s="506"/>
      <c r="BM83" s="506"/>
      <c r="BN83" s="506"/>
      <c r="BO83" s="506"/>
      <c r="BP83" s="506"/>
      <c r="BQ83" s="506"/>
      <c r="BR83" s="506"/>
      <c r="BS83" s="506"/>
      <c r="BT83" s="506"/>
      <c r="BU83" s="506"/>
      <c r="BV83" s="506"/>
      <c r="BW83" s="506"/>
      <c r="BX83" s="506"/>
      <c r="BY83" s="506"/>
      <c r="BZ83" s="506"/>
      <c r="CA83" s="506"/>
      <c r="CB83" s="506"/>
      <c r="CC83" s="506"/>
      <c r="CD83" s="506"/>
    </row>
    <row r="84" spans="1:82" x14ac:dyDescent="0.2">
      <c r="A84" s="550" t="s">
        <v>509</v>
      </c>
      <c r="B84" s="550"/>
      <c r="C84" s="550"/>
      <c r="D84" s="550"/>
      <c r="E84" s="550"/>
      <c r="F84" s="550"/>
      <c r="G84" s="550"/>
      <c r="H84" s="550"/>
      <c r="I84" s="550"/>
      <c r="J84" s="550"/>
      <c r="K84" s="550"/>
      <c r="L84" s="550"/>
      <c r="M84" s="550"/>
      <c r="N84" s="550"/>
      <c r="O84" s="550"/>
      <c r="P84" s="550"/>
      <c r="Q84" s="550"/>
      <c r="R84" s="550"/>
      <c r="S84" s="550"/>
      <c r="T84" s="550"/>
      <c r="U84" s="550"/>
      <c r="V84" s="550"/>
      <c r="W84" s="550"/>
      <c r="X84" s="550"/>
      <c r="Y84" s="550"/>
      <c r="Z84" s="550"/>
      <c r="AA84" s="550"/>
      <c r="AB84" s="550"/>
      <c r="AC84" s="550"/>
      <c r="AD84" s="550"/>
      <c r="AE84" s="550"/>
      <c r="AF84" s="550"/>
      <c r="AG84" s="550"/>
      <c r="AH84" s="550"/>
      <c r="AI84" s="550"/>
      <c r="AJ84" s="550"/>
      <c r="AK84" s="550"/>
      <c r="AL84" s="550"/>
      <c r="AM84" s="550"/>
      <c r="AN84" s="550"/>
      <c r="AO84" s="550"/>
      <c r="AP84" s="550"/>
      <c r="AQ84" s="550"/>
      <c r="AR84" s="550"/>
      <c r="AS84" s="550"/>
      <c r="AT84" s="550"/>
      <c r="AU84" s="550"/>
      <c r="AV84" s="550"/>
      <c r="AW84" s="550"/>
      <c r="AX84" s="550"/>
      <c r="AY84" s="550"/>
      <c r="AZ84" s="550"/>
      <c r="BA84" s="550"/>
      <c r="BB84" s="550"/>
      <c r="BC84" s="550"/>
      <c r="BD84" s="550"/>
      <c r="BE84" s="550"/>
      <c r="BF84" s="550"/>
      <c r="BG84" s="550"/>
      <c r="BH84" s="550"/>
      <c r="BI84" s="550"/>
      <c r="BJ84" s="550"/>
      <c r="BK84" s="550"/>
      <c r="BL84" s="550"/>
      <c r="BM84" s="550"/>
      <c r="BN84" s="550"/>
      <c r="BO84" s="550"/>
      <c r="BP84" s="550"/>
      <c r="BQ84" s="550"/>
      <c r="BR84" s="550"/>
      <c r="BS84" s="550"/>
      <c r="BT84" s="550"/>
      <c r="BU84" s="550"/>
      <c r="BV84" s="550"/>
      <c r="BW84" s="550"/>
      <c r="BX84" s="550"/>
      <c r="BY84" s="550"/>
      <c r="BZ84" s="550"/>
      <c r="CA84" s="550"/>
      <c r="CB84" s="550"/>
      <c r="CC84" s="550"/>
      <c r="CD84" s="550"/>
    </row>
    <row r="86" spans="1:82" x14ac:dyDescent="0.2">
      <c r="A86" s="491" t="s">
        <v>291</v>
      </c>
      <c r="B86" s="491"/>
      <c r="C86" s="491"/>
      <c r="D86" s="491" t="s">
        <v>492</v>
      </c>
      <c r="E86" s="491" t="s">
        <v>493</v>
      </c>
      <c r="G86" s="491" t="s">
        <v>491</v>
      </c>
      <c r="H86" s="491" t="s">
        <v>479</v>
      </c>
      <c r="I86" s="1" t="s">
        <v>489</v>
      </c>
      <c r="K86" s="491"/>
    </row>
    <row r="87" spans="1:82" x14ac:dyDescent="0.2">
      <c r="A87" s="1">
        <f>'5'!E23</f>
        <v>0</v>
      </c>
      <c r="B87" s="1">
        <f>IF('5'!K23=0,1,'5'!K23)</f>
        <v>1</v>
      </c>
      <c r="C87" s="1">
        <f>IF('5'!L23=0,2050,'5'!L23)</f>
        <v>2050</v>
      </c>
      <c r="D87" s="541">
        <f t="shared" ref="D87:D118" si="49">DATE(C87,B87,1)</f>
        <v>54789</v>
      </c>
      <c r="E87" s="541">
        <f>DATE('5'!BA23,'5'!AZ23,1)</f>
        <v>72686</v>
      </c>
      <c r="G87" s="1111">
        <f>'5'!AD23</f>
        <v>0</v>
      </c>
      <c r="H87" s="1086">
        <f>'5'!AF23</f>
        <v>0</v>
      </c>
      <c r="I87" s="1087">
        <f>'5'!BE23</f>
        <v>0</v>
      </c>
      <c r="J87" s="1193">
        <f>IF(D87&gt;='1'!$D$19,IF(OR(G87&gt;0,H87&gt;0),'5'!AS23,0),0)</f>
        <v>0</v>
      </c>
      <c r="K87" s="1195" t="str">
        <f>IF(AND($D87&lt;=K$5,$E87&gt;=K$5),"x","")</f>
        <v/>
      </c>
      <c r="L87" s="1" t="str">
        <f>IF(AND($D87&lt;=L$5,$E87&gt;=L$5),"x","")</f>
        <v/>
      </c>
      <c r="M87" s="1" t="str">
        <f t="shared" ref="K87:T102" si="50">IF(AND($D87&lt;=M$5,$E87&gt;=M$5),"x","")</f>
        <v/>
      </c>
      <c r="N87" s="1" t="str">
        <f t="shared" si="50"/>
        <v/>
      </c>
      <c r="O87" s="1" t="str">
        <f t="shared" si="50"/>
        <v/>
      </c>
      <c r="P87" s="1" t="str">
        <f t="shared" si="50"/>
        <v/>
      </c>
      <c r="Q87" s="1" t="str">
        <f t="shared" si="50"/>
        <v/>
      </c>
      <c r="R87" s="1" t="str">
        <f t="shared" si="50"/>
        <v/>
      </c>
      <c r="S87" s="1" t="str">
        <f t="shared" si="50"/>
        <v/>
      </c>
      <c r="T87" s="1" t="str">
        <f t="shared" si="50"/>
        <v/>
      </c>
      <c r="U87" s="1" t="str">
        <f t="shared" ref="U87:AD96" si="51">IF(AND($D87&lt;=U$5,$E87&gt;=U$5),"x","")</f>
        <v/>
      </c>
      <c r="V87" s="1" t="str">
        <f t="shared" si="51"/>
        <v/>
      </c>
      <c r="W87" s="1" t="str">
        <f t="shared" si="51"/>
        <v/>
      </c>
      <c r="X87" s="1" t="str">
        <f t="shared" si="51"/>
        <v/>
      </c>
      <c r="Y87" s="1" t="str">
        <f t="shared" si="51"/>
        <v/>
      </c>
      <c r="Z87" s="1" t="str">
        <f t="shared" si="51"/>
        <v/>
      </c>
      <c r="AA87" s="1" t="str">
        <f t="shared" si="51"/>
        <v/>
      </c>
      <c r="AB87" s="1" t="str">
        <f t="shared" si="51"/>
        <v/>
      </c>
      <c r="AC87" s="1" t="str">
        <f t="shared" si="51"/>
        <v/>
      </c>
      <c r="AD87" s="1" t="str">
        <f t="shared" si="51"/>
        <v/>
      </c>
      <c r="AE87" s="1" t="str">
        <f t="shared" ref="AE87:AN96" si="52">IF(AND($D87&lt;=AE$5,$E87&gt;=AE$5),"x","")</f>
        <v/>
      </c>
      <c r="AF87" s="1" t="str">
        <f t="shared" si="52"/>
        <v/>
      </c>
      <c r="AG87" s="1" t="str">
        <f t="shared" si="52"/>
        <v/>
      </c>
      <c r="AH87" s="1" t="str">
        <f t="shared" si="52"/>
        <v/>
      </c>
      <c r="AI87" s="1" t="str">
        <f t="shared" si="52"/>
        <v/>
      </c>
      <c r="AJ87" s="1" t="str">
        <f t="shared" si="52"/>
        <v/>
      </c>
      <c r="AK87" s="1" t="str">
        <f t="shared" si="52"/>
        <v/>
      </c>
      <c r="AL87" s="1" t="str">
        <f t="shared" si="52"/>
        <v/>
      </c>
      <c r="AM87" s="1" t="str">
        <f t="shared" si="52"/>
        <v/>
      </c>
      <c r="AN87" s="1" t="str">
        <f t="shared" si="52"/>
        <v/>
      </c>
      <c r="AO87" s="1" t="str">
        <f t="shared" ref="AO87:AX96" si="53">IF(AND($D87&lt;=AO$5,$E87&gt;=AO$5),"x","")</f>
        <v/>
      </c>
      <c r="AP87" s="1" t="str">
        <f t="shared" si="53"/>
        <v/>
      </c>
      <c r="AQ87" s="1" t="str">
        <f t="shared" si="53"/>
        <v/>
      </c>
      <c r="AR87" s="1" t="str">
        <f t="shared" si="53"/>
        <v/>
      </c>
      <c r="AS87" s="1" t="str">
        <f t="shared" si="53"/>
        <v/>
      </c>
      <c r="AT87" s="1" t="str">
        <f t="shared" si="53"/>
        <v/>
      </c>
      <c r="AU87" s="1" t="str">
        <f t="shared" si="53"/>
        <v/>
      </c>
      <c r="AV87" s="1" t="str">
        <f t="shared" si="53"/>
        <v/>
      </c>
      <c r="AW87" s="1" t="str">
        <f t="shared" si="53"/>
        <v/>
      </c>
      <c r="AX87" s="1" t="str">
        <f t="shared" si="53"/>
        <v/>
      </c>
      <c r="AY87" s="1" t="str">
        <f t="shared" ref="AY87:BH96" si="54">IF(AND($D87&lt;=AY$5,$E87&gt;=AY$5),"x","")</f>
        <v/>
      </c>
      <c r="AZ87" s="1" t="str">
        <f t="shared" si="54"/>
        <v/>
      </c>
      <c r="BA87" s="1" t="str">
        <f t="shared" si="54"/>
        <v/>
      </c>
      <c r="BB87" s="1" t="str">
        <f t="shared" si="54"/>
        <v/>
      </c>
      <c r="BC87" s="1" t="str">
        <f t="shared" si="54"/>
        <v/>
      </c>
      <c r="BD87" s="1" t="str">
        <f t="shared" si="54"/>
        <v/>
      </c>
      <c r="BE87" s="1" t="str">
        <f t="shared" si="54"/>
        <v/>
      </c>
      <c r="BF87" s="1" t="str">
        <f t="shared" si="54"/>
        <v/>
      </c>
      <c r="BG87" s="1" t="str">
        <f t="shared" si="54"/>
        <v/>
      </c>
      <c r="BH87" s="1" t="str">
        <f t="shared" si="54"/>
        <v/>
      </c>
      <c r="BI87" s="1" t="str">
        <f t="shared" ref="BI87:BX96" si="55">IF(AND($D87&lt;=BI$5,$E87&gt;=BI$5),"x","")</f>
        <v/>
      </c>
      <c r="BJ87" s="1" t="str">
        <f t="shared" si="55"/>
        <v/>
      </c>
      <c r="BK87" s="1" t="str">
        <f t="shared" si="55"/>
        <v/>
      </c>
      <c r="BL87" s="1" t="str">
        <f t="shared" si="55"/>
        <v/>
      </c>
      <c r="BM87" s="1" t="str">
        <f t="shared" si="55"/>
        <v/>
      </c>
      <c r="BN87" s="1" t="str">
        <f t="shared" si="55"/>
        <v/>
      </c>
      <c r="BO87" s="1" t="str">
        <f t="shared" si="55"/>
        <v/>
      </c>
      <c r="BP87" s="1" t="str">
        <f t="shared" si="55"/>
        <v/>
      </c>
      <c r="BQ87" s="1" t="str">
        <f t="shared" si="55"/>
        <v/>
      </c>
      <c r="BR87" s="1" t="str">
        <f t="shared" si="55"/>
        <v/>
      </c>
      <c r="BS87" s="1" t="str">
        <f t="shared" si="55"/>
        <v/>
      </c>
      <c r="BT87" s="1" t="str">
        <f t="shared" si="55"/>
        <v/>
      </c>
      <c r="BU87" s="1" t="str">
        <f t="shared" si="55"/>
        <v/>
      </c>
      <c r="BV87" s="1" t="str">
        <f t="shared" si="55"/>
        <v/>
      </c>
      <c r="BW87" s="1" t="str">
        <f t="shared" si="55"/>
        <v/>
      </c>
      <c r="BX87" s="1" t="str">
        <f t="shared" si="55"/>
        <v/>
      </c>
      <c r="BY87" s="1" t="str">
        <f t="shared" ref="BS87:CD102" si="56">IF(AND($D87&lt;=BY$5,$E87&gt;=BY$5),"x","")</f>
        <v/>
      </c>
      <c r="BZ87" s="1" t="str">
        <f t="shared" si="56"/>
        <v/>
      </c>
      <c r="CA87" s="1" t="str">
        <f t="shared" si="56"/>
        <v/>
      </c>
      <c r="CB87" s="1" t="str">
        <f t="shared" si="56"/>
        <v/>
      </c>
      <c r="CC87" s="1" t="str">
        <f t="shared" si="56"/>
        <v/>
      </c>
      <c r="CD87" s="1" t="str">
        <f t="shared" si="56"/>
        <v/>
      </c>
    </row>
    <row r="88" spans="1:82" x14ac:dyDescent="0.2">
      <c r="A88" s="1">
        <f>'5'!E24</f>
        <v>0</v>
      </c>
      <c r="B88" s="1">
        <f>IF('5'!K24=0,1,'5'!K24)</f>
        <v>1</v>
      </c>
      <c r="C88" s="1">
        <f>IF('5'!L24=0,2050,'5'!L24)</f>
        <v>2050</v>
      </c>
      <c r="D88" s="541">
        <f t="shared" si="49"/>
        <v>54789</v>
      </c>
      <c r="E88" s="541">
        <f>DATE('5'!BA24,'5'!AZ24,1)</f>
        <v>72686</v>
      </c>
      <c r="G88" s="1111">
        <f>'5'!AD24</f>
        <v>0</v>
      </c>
      <c r="H88" s="1086">
        <f>'5'!AF24</f>
        <v>0</v>
      </c>
      <c r="I88" s="1087">
        <f>'5'!BE24</f>
        <v>0</v>
      </c>
      <c r="J88" s="1193">
        <f>IF(D88&gt;='1'!$D$19,IF(OR(G88&gt;0,H88&gt;0),'5'!AS24,0),0)</f>
        <v>0</v>
      </c>
      <c r="K88" s="1" t="str">
        <f>IF(AND($D88&lt;=K$5,$E88&gt;=K$5),"x","")</f>
        <v/>
      </c>
      <c r="L88" s="1" t="str">
        <f t="shared" si="50"/>
        <v/>
      </c>
      <c r="M88" s="1" t="str">
        <f t="shared" si="50"/>
        <v/>
      </c>
      <c r="N88" s="1" t="str">
        <f t="shared" si="50"/>
        <v/>
      </c>
      <c r="O88" s="1" t="str">
        <f t="shared" si="50"/>
        <v/>
      </c>
      <c r="P88" s="1" t="str">
        <f t="shared" si="50"/>
        <v/>
      </c>
      <c r="Q88" s="1" t="str">
        <f t="shared" si="50"/>
        <v/>
      </c>
      <c r="R88" s="1" t="str">
        <f t="shared" si="50"/>
        <v/>
      </c>
      <c r="S88" s="1" t="str">
        <f t="shared" si="50"/>
        <v/>
      </c>
      <c r="T88" s="1" t="str">
        <f t="shared" si="50"/>
        <v/>
      </c>
      <c r="U88" s="1" t="str">
        <f t="shared" si="51"/>
        <v/>
      </c>
      <c r="V88" s="1" t="str">
        <f t="shared" si="51"/>
        <v/>
      </c>
      <c r="W88" s="1" t="str">
        <f t="shared" si="51"/>
        <v/>
      </c>
      <c r="X88" s="1" t="str">
        <f t="shared" si="51"/>
        <v/>
      </c>
      <c r="Y88" s="1" t="str">
        <f t="shared" si="51"/>
        <v/>
      </c>
      <c r="Z88" s="1" t="str">
        <f t="shared" si="51"/>
        <v/>
      </c>
      <c r="AA88" s="1" t="str">
        <f t="shared" si="51"/>
        <v/>
      </c>
      <c r="AB88" s="1" t="str">
        <f t="shared" si="51"/>
        <v/>
      </c>
      <c r="AC88" s="1" t="str">
        <f t="shared" si="51"/>
        <v/>
      </c>
      <c r="AD88" s="1" t="str">
        <f t="shared" si="51"/>
        <v/>
      </c>
      <c r="AE88" s="1" t="str">
        <f t="shared" si="52"/>
        <v/>
      </c>
      <c r="AF88" s="1" t="str">
        <f t="shared" si="52"/>
        <v/>
      </c>
      <c r="AG88" s="1" t="str">
        <f t="shared" si="52"/>
        <v/>
      </c>
      <c r="AH88" s="1" t="str">
        <f t="shared" si="52"/>
        <v/>
      </c>
      <c r="AI88" s="1" t="str">
        <f t="shared" si="52"/>
        <v/>
      </c>
      <c r="AJ88" s="1" t="str">
        <f t="shared" si="52"/>
        <v/>
      </c>
      <c r="AK88" s="1" t="str">
        <f t="shared" si="52"/>
        <v/>
      </c>
      <c r="AL88" s="1" t="str">
        <f t="shared" si="52"/>
        <v/>
      </c>
      <c r="AM88" s="1" t="str">
        <f t="shared" si="52"/>
        <v/>
      </c>
      <c r="AN88" s="1" t="str">
        <f t="shared" si="52"/>
        <v/>
      </c>
      <c r="AO88" s="1" t="str">
        <f t="shared" si="53"/>
        <v/>
      </c>
      <c r="AP88" s="1" t="str">
        <f t="shared" si="53"/>
        <v/>
      </c>
      <c r="AQ88" s="1" t="str">
        <f t="shared" si="53"/>
        <v/>
      </c>
      <c r="AR88" s="1" t="str">
        <f t="shared" si="53"/>
        <v/>
      </c>
      <c r="AS88" s="1" t="str">
        <f t="shared" si="53"/>
        <v/>
      </c>
      <c r="AT88" s="1" t="str">
        <f t="shared" si="53"/>
        <v/>
      </c>
      <c r="AU88" s="1" t="str">
        <f t="shared" si="53"/>
        <v/>
      </c>
      <c r="AV88" s="1" t="str">
        <f t="shared" si="53"/>
        <v/>
      </c>
      <c r="AW88" s="1" t="str">
        <f t="shared" si="53"/>
        <v/>
      </c>
      <c r="AX88" s="1" t="str">
        <f t="shared" si="53"/>
        <v/>
      </c>
      <c r="AY88" s="1" t="str">
        <f t="shared" si="54"/>
        <v/>
      </c>
      <c r="AZ88" s="1" t="str">
        <f t="shared" si="54"/>
        <v/>
      </c>
      <c r="BA88" s="1" t="str">
        <f t="shared" si="54"/>
        <v/>
      </c>
      <c r="BB88" s="1" t="str">
        <f t="shared" si="54"/>
        <v/>
      </c>
      <c r="BC88" s="1" t="str">
        <f t="shared" si="54"/>
        <v/>
      </c>
      <c r="BD88" s="1" t="str">
        <f t="shared" si="54"/>
        <v/>
      </c>
      <c r="BE88" s="1" t="str">
        <f t="shared" si="54"/>
        <v/>
      </c>
      <c r="BF88" s="1" t="str">
        <f t="shared" si="54"/>
        <v/>
      </c>
      <c r="BG88" s="1" t="str">
        <f t="shared" si="54"/>
        <v/>
      </c>
      <c r="BH88" s="1" t="str">
        <f t="shared" si="54"/>
        <v/>
      </c>
      <c r="BI88" s="1" t="str">
        <f t="shared" si="55"/>
        <v/>
      </c>
      <c r="BJ88" s="1" t="str">
        <f t="shared" si="55"/>
        <v/>
      </c>
      <c r="BK88" s="1" t="str">
        <f t="shared" si="55"/>
        <v/>
      </c>
      <c r="BL88" s="1" t="str">
        <f t="shared" si="55"/>
        <v/>
      </c>
      <c r="BM88" s="1" t="str">
        <f t="shared" si="55"/>
        <v/>
      </c>
      <c r="BN88" s="1" t="str">
        <f t="shared" si="55"/>
        <v/>
      </c>
      <c r="BO88" s="1" t="str">
        <f t="shared" si="55"/>
        <v/>
      </c>
      <c r="BP88" s="1" t="str">
        <f t="shared" si="55"/>
        <v/>
      </c>
      <c r="BQ88" s="1" t="str">
        <f t="shared" si="55"/>
        <v/>
      </c>
      <c r="BR88" s="1" t="str">
        <f t="shared" si="55"/>
        <v/>
      </c>
      <c r="BS88" s="1" t="str">
        <f t="shared" si="56"/>
        <v/>
      </c>
      <c r="BT88" s="1" t="str">
        <f t="shared" si="56"/>
        <v/>
      </c>
      <c r="BU88" s="1" t="str">
        <f t="shared" si="56"/>
        <v/>
      </c>
      <c r="BV88" s="1" t="str">
        <f t="shared" si="56"/>
        <v/>
      </c>
      <c r="BW88" s="1" t="str">
        <f t="shared" si="56"/>
        <v/>
      </c>
      <c r="BX88" s="1" t="str">
        <f t="shared" si="56"/>
        <v/>
      </c>
      <c r="BY88" s="1" t="str">
        <f t="shared" si="56"/>
        <v/>
      </c>
      <c r="BZ88" s="1" t="str">
        <f t="shared" si="56"/>
        <v/>
      </c>
      <c r="CA88" s="1" t="str">
        <f t="shared" si="56"/>
        <v/>
      </c>
      <c r="CB88" s="1" t="str">
        <f t="shared" si="56"/>
        <v/>
      </c>
      <c r="CC88" s="1" t="str">
        <f t="shared" si="56"/>
        <v/>
      </c>
      <c r="CD88" s="1" t="str">
        <f t="shared" si="56"/>
        <v/>
      </c>
    </row>
    <row r="89" spans="1:82" x14ac:dyDescent="0.2">
      <c r="A89" s="1">
        <f>'5'!E25</f>
        <v>0</v>
      </c>
      <c r="B89" s="1">
        <f>IF('5'!K25=0,1,'5'!K25)</f>
        <v>1</v>
      </c>
      <c r="C89" s="1">
        <f>IF('5'!L25=0,2050,'5'!L25)</f>
        <v>2050</v>
      </c>
      <c r="D89" s="541">
        <f t="shared" si="49"/>
        <v>54789</v>
      </c>
      <c r="E89" s="541">
        <f>DATE('5'!BA25,'5'!AZ25,1)</f>
        <v>72686</v>
      </c>
      <c r="G89" s="1111">
        <f>'5'!AD25</f>
        <v>0</v>
      </c>
      <c r="H89" s="1086">
        <f>'5'!AF25</f>
        <v>0</v>
      </c>
      <c r="I89" s="1087">
        <f>'5'!BE25</f>
        <v>0</v>
      </c>
      <c r="J89" s="1193">
        <f>IF(D89&gt;='1'!$D$19,IF(OR(G89&gt;0,H89&gt;0),'5'!AS25,0),0)</f>
        <v>0</v>
      </c>
      <c r="K89" s="1" t="str">
        <f t="shared" si="50"/>
        <v/>
      </c>
      <c r="L89" s="1" t="str">
        <f t="shared" si="50"/>
        <v/>
      </c>
      <c r="M89" s="1" t="str">
        <f t="shared" si="50"/>
        <v/>
      </c>
      <c r="N89" s="1" t="str">
        <f t="shared" si="50"/>
        <v/>
      </c>
      <c r="O89" s="1" t="str">
        <f t="shared" si="50"/>
        <v/>
      </c>
      <c r="P89" s="1" t="str">
        <f t="shared" si="50"/>
        <v/>
      </c>
      <c r="Q89" s="1" t="str">
        <f t="shared" si="50"/>
        <v/>
      </c>
      <c r="R89" s="1" t="str">
        <f t="shared" si="50"/>
        <v/>
      </c>
      <c r="S89" s="1" t="str">
        <f t="shared" si="50"/>
        <v/>
      </c>
      <c r="T89" s="1" t="str">
        <f t="shared" si="50"/>
        <v/>
      </c>
      <c r="U89" s="1" t="str">
        <f t="shared" si="51"/>
        <v/>
      </c>
      <c r="V89" s="1" t="str">
        <f t="shared" si="51"/>
        <v/>
      </c>
      <c r="W89" s="1" t="str">
        <f t="shared" si="51"/>
        <v/>
      </c>
      <c r="X89" s="1" t="str">
        <f t="shared" si="51"/>
        <v/>
      </c>
      <c r="Y89" s="1" t="str">
        <f t="shared" si="51"/>
        <v/>
      </c>
      <c r="Z89" s="1" t="str">
        <f t="shared" si="51"/>
        <v/>
      </c>
      <c r="AA89" s="1" t="str">
        <f t="shared" si="51"/>
        <v/>
      </c>
      <c r="AB89" s="1" t="str">
        <f t="shared" si="51"/>
        <v/>
      </c>
      <c r="AC89" s="1" t="str">
        <f t="shared" si="51"/>
        <v/>
      </c>
      <c r="AD89" s="1" t="str">
        <f t="shared" si="51"/>
        <v/>
      </c>
      <c r="AE89" s="1" t="str">
        <f t="shared" si="52"/>
        <v/>
      </c>
      <c r="AF89" s="1" t="str">
        <f t="shared" si="52"/>
        <v/>
      </c>
      <c r="AG89" s="1" t="str">
        <f t="shared" si="52"/>
        <v/>
      </c>
      <c r="AH89" s="1" t="str">
        <f t="shared" si="52"/>
        <v/>
      </c>
      <c r="AI89" s="1" t="str">
        <f t="shared" si="52"/>
        <v/>
      </c>
      <c r="AJ89" s="1" t="str">
        <f t="shared" si="52"/>
        <v/>
      </c>
      <c r="AK89" s="1" t="str">
        <f t="shared" si="52"/>
        <v/>
      </c>
      <c r="AL89" s="1" t="str">
        <f t="shared" si="52"/>
        <v/>
      </c>
      <c r="AM89" s="1" t="str">
        <f t="shared" si="52"/>
        <v/>
      </c>
      <c r="AN89" s="1" t="str">
        <f t="shared" si="52"/>
        <v/>
      </c>
      <c r="AO89" s="1" t="str">
        <f t="shared" si="53"/>
        <v/>
      </c>
      <c r="AP89" s="1" t="str">
        <f t="shared" si="53"/>
        <v/>
      </c>
      <c r="AQ89" s="1" t="str">
        <f t="shared" si="53"/>
        <v/>
      </c>
      <c r="AR89" s="1" t="str">
        <f t="shared" si="53"/>
        <v/>
      </c>
      <c r="AS89" s="1" t="str">
        <f t="shared" si="53"/>
        <v/>
      </c>
      <c r="AT89" s="1" t="str">
        <f t="shared" si="53"/>
        <v/>
      </c>
      <c r="AU89" s="1" t="str">
        <f t="shared" si="53"/>
        <v/>
      </c>
      <c r="AV89" s="1" t="str">
        <f t="shared" si="53"/>
        <v/>
      </c>
      <c r="AW89" s="1" t="str">
        <f t="shared" si="53"/>
        <v/>
      </c>
      <c r="AX89" s="1" t="str">
        <f t="shared" si="53"/>
        <v/>
      </c>
      <c r="AY89" s="1" t="str">
        <f t="shared" si="54"/>
        <v/>
      </c>
      <c r="AZ89" s="1" t="str">
        <f t="shared" si="54"/>
        <v/>
      </c>
      <c r="BA89" s="1" t="str">
        <f t="shared" si="54"/>
        <v/>
      </c>
      <c r="BB89" s="1" t="str">
        <f t="shared" si="54"/>
        <v/>
      </c>
      <c r="BC89" s="1" t="str">
        <f t="shared" si="54"/>
        <v/>
      </c>
      <c r="BD89" s="1" t="str">
        <f t="shared" si="54"/>
        <v/>
      </c>
      <c r="BE89" s="1" t="str">
        <f t="shared" si="54"/>
        <v/>
      </c>
      <c r="BF89" s="1" t="str">
        <f t="shared" si="54"/>
        <v/>
      </c>
      <c r="BG89" s="1" t="str">
        <f t="shared" si="54"/>
        <v/>
      </c>
      <c r="BH89" s="1" t="str">
        <f t="shared" si="54"/>
        <v/>
      </c>
      <c r="BI89" s="1" t="str">
        <f t="shared" si="55"/>
        <v/>
      </c>
      <c r="BJ89" s="1" t="str">
        <f t="shared" si="55"/>
        <v/>
      </c>
      <c r="BK89" s="1" t="str">
        <f t="shared" si="55"/>
        <v/>
      </c>
      <c r="BL89" s="1" t="str">
        <f t="shared" si="55"/>
        <v/>
      </c>
      <c r="BM89" s="1" t="str">
        <f t="shared" si="55"/>
        <v/>
      </c>
      <c r="BN89" s="1" t="str">
        <f t="shared" si="55"/>
        <v/>
      </c>
      <c r="BO89" s="1" t="str">
        <f t="shared" si="55"/>
        <v/>
      </c>
      <c r="BP89" s="1" t="str">
        <f t="shared" si="55"/>
        <v/>
      </c>
      <c r="BQ89" s="1" t="str">
        <f t="shared" si="55"/>
        <v/>
      </c>
      <c r="BR89" s="1" t="str">
        <f t="shared" si="55"/>
        <v/>
      </c>
      <c r="BS89" s="1" t="str">
        <f t="shared" si="56"/>
        <v/>
      </c>
      <c r="BT89" s="1" t="str">
        <f t="shared" si="56"/>
        <v/>
      </c>
      <c r="BU89" s="1" t="str">
        <f t="shared" si="56"/>
        <v/>
      </c>
      <c r="BV89" s="1" t="str">
        <f t="shared" si="56"/>
        <v/>
      </c>
      <c r="BW89" s="1" t="str">
        <f t="shared" si="56"/>
        <v/>
      </c>
      <c r="BX89" s="1" t="str">
        <f t="shared" si="56"/>
        <v/>
      </c>
      <c r="BY89" s="1" t="str">
        <f t="shared" si="56"/>
        <v/>
      </c>
      <c r="BZ89" s="1" t="str">
        <f t="shared" si="56"/>
        <v/>
      </c>
      <c r="CA89" s="1" t="str">
        <f t="shared" si="56"/>
        <v/>
      </c>
      <c r="CB89" s="1" t="str">
        <f t="shared" si="56"/>
        <v/>
      </c>
      <c r="CC89" s="1" t="str">
        <f t="shared" si="56"/>
        <v/>
      </c>
      <c r="CD89" s="1" t="str">
        <f t="shared" si="56"/>
        <v/>
      </c>
    </row>
    <row r="90" spans="1:82" x14ac:dyDescent="0.2">
      <c r="A90" s="1">
        <f>'5'!E26</f>
        <v>0</v>
      </c>
      <c r="B90" s="1">
        <f>IF('5'!K26=0,1,'5'!K26)</f>
        <v>1</v>
      </c>
      <c r="C90" s="1">
        <f>IF('5'!L26=0,2050,'5'!L26)</f>
        <v>2050</v>
      </c>
      <c r="D90" s="541">
        <f t="shared" si="49"/>
        <v>54789</v>
      </c>
      <c r="E90" s="541">
        <f>DATE('5'!BA26,'5'!AZ26,1)</f>
        <v>72686</v>
      </c>
      <c r="G90" s="1111">
        <f>'5'!AD26</f>
        <v>0</v>
      </c>
      <c r="H90" s="1086">
        <f>'5'!AF26</f>
        <v>0</v>
      </c>
      <c r="I90" s="1087">
        <f>'5'!BE26</f>
        <v>0</v>
      </c>
      <c r="J90" s="1193">
        <f>IF(D90&gt;='1'!$D$19,IF(OR(G90&gt;0,H90&gt;0),'5'!AS26,0),0)</f>
        <v>0</v>
      </c>
      <c r="K90" s="1" t="str">
        <f t="shared" si="50"/>
        <v/>
      </c>
      <c r="L90" s="1" t="str">
        <f t="shared" si="50"/>
        <v/>
      </c>
      <c r="M90" s="1" t="str">
        <f t="shared" si="50"/>
        <v/>
      </c>
      <c r="N90" s="1" t="str">
        <f t="shared" si="50"/>
        <v/>
      </c>
      <c r="O90" s="1" t="str">
        <f t="shared" si="50"/>
        <v/>
      </c>
      <c r="P90" s="1" t="str">
        <f t="shared" si="50"/>
        <v/>
      </c>
      <c r="Q90" s="1" t="str">
        <f t="shared" si="50"/>
        <v/>
      </c>
      <c r="R90" s="1" t="str">
        <f t="shared" si="50"/>
        <v/>
      </c>
      <c r="S90" s="1" t="str">
        <f t="shared" si="50"/>
        <v/>
      </c>
      <c r="T90" s="1" t="str">
        <f t="shared" si="50"/>
        <v/>
      </c>
      <c r="U90" s="1" t="str">
        <f t="shared" si="51"/>
        <v/>
      </c>
      <c r="V90" s="1" t="str">
        <f t="shared" si="51"/>
        <v/>
      </c>
      <c r="W90" s="1" t="str">
        <f t="shared" si="51"/>
        <v/>
      </c>
      <c r="X90" s="1" t="str">
        <f t="shared" si="51"/>
        <v/>
      </c>
      <c r="Y90" s="1" t="str">
        <f t="shared" si="51"/>
        <v/>
      </c>
      <c r="Z90" s="1" t="str">
        <f t="shared" si="51"/>
        <v/>
      </c>
      <c r="AA90" s="1" t="str">
        <f t="shared" si="51"/>
        <v/>
      </c>
      <c r="AB90" s="1" t="str">
        <f t="shared" si="51"/>
        <v/>
      </c>
      <c r="AC90" s="1" t="str">
        <f t="shared" si="51"/>
        <v/>
      </c>
      <c r="AD90" s="1" t="str">
        <f t="shared" si="51"/>
        <v/>
      </c>
      <c r="AE90" s="1" t="str">
        <f t="shared" si="52"/>
        <v/>
      </c>
      <c r="AF90" s="1" t="str">
        <f t="shared" si="52"/>
        <v/>
      </c>
      <c r="AG90" s="1" t="str">
        <f t="shared" si="52"/>
        <v/>
      </c>
      <c r="AH90" s="1" t="str">
        <f t="shared" si="52"/>
        <v/>
      </c>
      <c r="AI90" s="1" t="str">
        <f t="shared" si="52"/>
        <v/>
      </c>
      <c r="AJ90" s="1" t="str">
        <f t="shared" si="52"/>
        <v/>
      </c>
      <c r="AK90" s="1" t="str">
        <f t="shared" si="52"/>
        <v/>
      </c>
      <c r="AL90" s="1" t="str">
        <f t="shared" si="52"/>
        <v/>
      </c>
      <c r="AM90" s="1" t="str">
        <f t="shared" si="52"/>
        <v/>
      </c>
      <c r="AN90" s="1" t="str">
        <f t="shared" si="52"/>
        <v/>
      </c>
      <c r="AO90" s="1" t="str">
        <f t="shared" si="53"/>
        <v/>
      </c>
      <c r="AP90" s="1" t="str">
        <f t="shared" si="53"/>
        <v/>
      </c>
      <c r="AQ90" s="1" t="str">
        <f t="shared" si="53"/>
        <v/>
      </c>
      <c r="AR90" s="1" t="str">
        <f t="shared" si="53"/>
        <v/>
      </c>
      <c r="AS90" s="1" t="str">
        <f t="shared" si="53"/>
        <v/>
      </c>
      <c r="AT90" s="1" t="str">
        <f t="shared" si="53"/>
        <v/>
      </c>
      <c r="AU90" s="1" t="str">
        <f t="shared" si="53"/>
        <v/>
      </c>
      <c r="AV90" s="1" t="str">
        <f t="shared" si="53"/>
        <v/>
      </c>
      <c r="AW90" s="1" t="str">
        <f t="shared" si="53"/>
        <v/>
      </c>
      <c r="AX90" s="1" t="str">
        <f t="shared" si="53"/>
        <v/>
      </c>
      <c r="AY90" s="1" t="str">
        <f t="shared" si="54"/>
        <v/>
      </c>
      <c r="AZ90" s="1" t="str">
        <f t="shared" si="54"/>
        <v/>
      </c>
      <c r="BA90" s="1" t="str">
        <f t="shared" si="54"/>
        <v/>
      </c>
      <c r="BB90" s="1" t="str">
        <f t="shared" si="54"/>
        <v/>
      </c>
      <c r="BC90" s="1" t="str">
        <f t="shared" si="54"/>
        <v/>
      </c>
      <c r="BD90" s="1" t="str">
        <f t="shared" si="54"/>
        <v/>
      </c>
      <c r="BE90" s="1" t="str">
        <f t="shared" si="54"/>
        <v/>
      </c>
      <c r="BF90" s="1" t="str">
        <f t="shared" si="54"/>
        <v/>
      </c>
      <c r="BG90" s="1" t="str">
        <f t="shared" si="54"/>
        <v/>
      </c>
      <c r="BH90" s="1" t="str">
        <f t="shared" si="54"/>
        <v/>
      </c>
      <c r="BI90" s="1" t="str">
        <f t="shared" si="55"/>
        <v/>
      </c>
      <c r="BJ90" s="1" t="str">
        <f t="shared" si="55"/>
        <v/>
      </c>
      <c r="BK90" s="1" t="str">
        <f t="shared" si="55"/>
        <v/>
      </c>
      <c r="BL90" s="1" t="str">
        <f t="shared" si="55"/>
        <v/>
      </c>
      <c r="BM90" s="1" t="str">
        <f t="shared" si="55"/>
        <v/>
      </c>
      <c r="BN90" s="1" t="str">
        <f t="shared" si="55"/>
        <v/>
      </c>
      <c r="BO90" s="1" t="str">
        <f t="shared" si="55"/>
        <v/>
      </c>
      <c r="BP90" s="1" t="str">
        <f t="shared" si="55"/>
        <v/>
      </c>
      <c r="BQ90" s="1" t="str">
        <f t="shared" si="55"/>
        <v/>
      </c>
      <c r="BR90" s="1" t="str">
        <f t="shared" si="55"/>
        <v/>
      </c>
      <c r="BS90" s="1" t="str">
        <f t="shared" si="56"/>
        <v/>
      </c>
      <c r="BT90" s="1" t="str">
        <f t="shared" si="56"/>
        <v/>
      </c>
      <c r="BU90" s="1" t="str">
        <f t="shared" si="56"/>
        <v/>
      </c>
      <c r="BV90" s="1" t="str">
        <f t="shared" si="56"/>
        <v/>
      </c>
      <c r="BW90" s="1" t="str">
        <f t="shared" si="56"/>
        <v/>
      </c>
      <c r="BX90" s="1" t="str">
        <f t="shared" si="56"/>
        <v/>
      </c>
      <c r="BY90" s="1" t="str">
        <f t="shared" si="56"/>
        <v/>
      </c>
      <c r="BZ90" s="1" t="str">
        <f t="shared" si="56"/>
        <v/>
      </c>
      <c r="CA90" s="1" t="str">
        <f t="shared" si="56"/>
        <v/>
      </c>
      <c r="CB90" s="1" t="str">
        <f t="shared" si="56"/>
        <v/>
      </c>
      <c r="CC90" s="1" t="str">
        <f t="shared" si="56"/>
        <v/>
      </c>
      <c r="CD90" s="1" t="str">
        <f t="shared" si="56"/>
        <v/>
      </c>
    </row>
    <row r="91" spans="1:82" x14ac:dyDescent="0.2">
      <c r="A91" s="1">
        <f>'5'!E27</f>
        <v>0</v>
      </c>
      <c r="B91" s="1">
        <f>IF('5'!K27=0,1,'5'!K27)</f>
        <v>1</v>
      </c>
      <c r="C91" s="1">
        <f>IF('5'!L27=0,2050,'5'!L27)</f>
        <v>2050</v>
      </c>
      <c r="D91" s="541">
        <f t="shared" si="49"/>
        <v>54789</v>
      </c>
      <c r="E91" s="541">
        <f>DATE('5'!BA27,'5'!AZ27,1)</f>
        <v>72686</v>
      </c>
      <c r="G91" s="1111">
        <f>'5'!AD27</f>
        <v>0</v>
      </c>
      <c r="H91" s="1086">
        <f>'5'!AF27</f>
        <v>0</v>
      </c>
      <c r="I91" s="1087">
        <f>'5'!BE27</f>
        <v>0</v>
      </c>
      <c r="J91" s="1193">
        <f>IF(D91&gt;='1'!$D$19,IF(OR(G91&gt;0,H91&gt;0),'5'!AS27,0),0)</f>
        <v>0</v>
      </c>
      <c r="K91" s="1" t="str">
        <f t="shared" si="50"/>
        <v/>
      </c>
      <c r="L91" s="1" t="str">
        <f t="shared" si="50"/>
        <v/>
      </c>
      <c r="M91" s="1" t="str">
        <f t="shared" si="50"/>
        <v/>
      </c>
      <c r="N91" s="1" t="str">
        <f t="shared" si="50"/>
        <v/>
      </c>
      <c r="O91" s="1" t="str">
        <f t="shared" si="50"/>
        <v/>
      </c>
      <c r="P91" s="1" t="str">
        <f t="shared" si="50"/>
        <v/>
      </c>
      <c r="Q91" s="1" t="str">
        <f t="shared" si="50"/>
        <v/>
      </c>
      <c r="R91" s="1" t="str">
        <f t="shared" si="50"/>
        <v/>
      </c>
      <c r="S91" s="1" t="str">
        <f t="shared" si="50"/>
        <v/>
      </c>
      <c r="T91" s="1" t="str">
        <f t="shared" si="50"/>
        <v/>
      </c>
      <c r="U91" s="1" t="str">
        <f t="shared" si="51"/>
        <v/>
      </c>
      <c r="V91" s="1" t="str">
        <f t="shared" si="51"/>
        <v/>
      </c>
      <c r="W91" s="1" t="str">
        <f t="shared" si="51"/>
        <v/>
      </c>
      <c r="X91" s="1" t="str">
        <f t="shared" si="51"/>
        <v/>
      </c>
      <c r="Y91" s="1" t="str">
        <f t="shared" si="51"/>
        <v/>
      </c>
      <c r="Z91" s="1" t="str">
        <f t="shared" si="51"/>
        <v/>
      </c>
      <c r="AA91" s="1" t="str">
        <f t="shared" si="51"/>
        <v/>
      </c>
      <c r="AB91" s="1" t="str">
        <f t="shared" si="51"/>
        <v/>
      </c>
      <c r="AC91" s="1" t="str">
        <f t="shared" si="51"/>
        <v/>
      </c>
      <c r="AD91" s="1" t="str">
        <f t="shared" si="51"/>
        <v/>
      </c>
      <c r="AE91" s="1" t="str">
        <f t="shared" si="52"/>
        <v/>
      </c>
      <c r="AF91" s="1" t="str">
        <f t="shared" si="52"/>
        <v/>
      </c>
      <c r="AG91" s="1" t="str">
        <f t="shared" si="52"/>
        <v/>
      </c>
      <c r="AH91" s="1" t="str">
        <f t="shared" si="52"/>
        <v/>
      </c>
      <c r="AI91" s="1" t="str">
        <f t="shared" si="52"/>
        <v/>
      </c>
      <c r="AJ91" s="1" t="str">
        <f t="shared" si="52"/>
        <v/>
      </c>
      <c r="AK91" s="1" t="str">
        <f t="shared" si="52"/>
        <v/>
      </c>
      <c r="AL91" s="1" t="str">
        <f t="shared" si="52"/>
        <v/>
      </c>
      <c r="AM91" s="1" t="str">
        <f t="shared" si="52"/>
        <v/>
      </c>
      <c r="AN91" s="1" t="str">
        <f t="shared" si="52"/>
        <v/>
      </c>
      <c r="AO91" s="1" t="str">
        <f t="shared" si="53"/>
        <v/>
      </c>
      <c r="AP91" s="1" t="str">
        <f t="shared" si="53"/>
        <v/>
      </c>
      <c r="AQ91" s="1" t="str">
        <f t="shared" si="53"/>
        <v/>
      </c>
      <c r="AR91" s="1" t="str">
        <f t="shared" si="53"/>
        <v/>
      </c>
      <c r="AS91" s="1" t="str">
        <f t="shared" si="53"/>
        <v/>
      </c>
      <c r="AT91" s="1" t="str">
        <f t="shared" si="53"/>
        <v/>
      </c>
      <c r="AU91" s="1" t="str">
        <f t="shared" si="53"/>
        <v/>
      </c>
      <c r="AV91" s="1" t="str">
        <f t="shared" si="53"/>
        <v/>
      </c>
      <c r="AW91" s="1" t="str">
        <f t="shared" si="53"/>
        <v/>
      </c>
      <c r="AX91" s="1" t="str">
        <f t="shared" si="53"/>
        <v/>
      </c>
      <c r="AY91" s="1" t="str">
        <f t="shared" si="54"/>
        <v/>
      </c>
      <c r="AZ91" s="1" t="str">
        <f t="shared" si="54"/>
        <v/>
      </c>
      <c r="BA91" s="1" t="str">
        <f t="shared" si="54"/>
        <v/>
      </c>
      <c r="BB91" s="1" t="str">
        <f t="shared" si="54"/>
        <v/>
      </c>
      <c r="BC91" s="1" t="str">
        <f t="shared" si="54"/>
        <v/>
      </c>
      <c r="BD91" s="1" t="str">
        <f t="shared" si="54"/>
        <v/>
      </c>
      <c r="BE91" s="1" t="str">
        <f t="shared" si="54"/>
        <v/>
      </c>
      <c r="BF91" s="1" t="str">
        <f t="shared" si="54"/>
        <v/>
      </c>
      <c r="BG91" s="1" t="str">
        <f t="shared" si="54"/>
        <v/>
      </c>
      <c r="BH91" s="1" t="str">
        <f t="shared" si="54"/>
        <v/>
      </c>
      <c r="BI91" s="1" t="str">
        <f t="shared" si="55"/>
        <v/>
      </c>
      <c r="BJ91" s="1" t="str">
        <f t="shared" si="55"/>
        <v/>
      </c>
      <c r="BK91" s="1" t="str">
        <f t="shared" si="55"/>
        <v/>
      </c>
      <c r="BL91" s="1" t="str">
        <f t="shared" si="55"/>
        <v/>
      </c>
      <c r="BM91" s="1" t="str">
        <f t="shared" si="55"/>
        <v/>
      </c>
      <c r="BN91" s="1" t="str">
        <f t="shared" si="55"/>
        <v/>
      </c>
      <c r="BO91" s="1" t="str">
        <f t="shared" si="55"/>
        <v/>
      </c>
      <c r="BP91" s="1" t="str">
        <f t="shared" si="55"/>
        <v/>
      </c>
      <c r="BQ91" s="1" t="str">
        <f t="shared" si="55"/>
        <v/>
      </c>
      <c r="BR91" s="1" t="str">
        <f t="shared" si="55"/>
        <v/>
      </c>
      <c r="BS91" s="1" t="str">
        <f t="shared" si="56"/>
        <v/>
      </c>
      <c r="BT91" s="1" t="str">
        <f t="shared" si="56"/>
        <v/>
      </c>
      <c r="BU91" s="1" t="str">
        <f t="shared" si="56"/>
        <v/>
      </c>
      <c r="BV91" s="1" t="str">
        <f t="shared" si="56"/>
        <v/>
      </c>
      <c r="BW91" s="1" t="str">
        <f t="shared" si="56"/>
        <v/>
      </c>
      <c r="BX91" s="1" t="str">
        <f t="shared" si="56"/>
        <v/>
      </c>
      <c r="BY91" s="1" t="str">
        <f t="shared" si="56"/>
        <v/>
      </c>
      <c r="BZ91" s="1" t="str">
        <f t="shared" si="56"/>
        <v/>
      </c>
      <c r="CA91" s="1" t="str">
        <f t="shared" si="56"/>
        <v/>
      </c>
      <c r="CB91" s="1" t="str">
        <f t="shared" si="56"/>
        <v/>
      </c>
      <c r="CC91" s="1" t="str">
        <f t="shared" si="56"/>
        <v/>
      </c>
      <c r="CD91" s="1" t="str">
        <f t="shared" si="56"/>
        <v/>
      </c>
    </row>
    <row r="92" spans="1:82" x14ac:dyDescent="0.2">
      <c r="A92" s="1">
        <f>'5'!E28</f>
        <v>0</v>
      </c>
      <c r="B92" s="1">
        <f>IF('5'!K28=0,1,'5'!K28)</f>
        <v>1</v>
      </c>
      <c r="C92" s="1">
        <f>IF('5'!L28=0,2050,'5'!L28)</f>
        <v>2050</v>
      </c>
      <c r="D92" s="541">
        <f t="shared" si="49"/>
        <v>54789</v>
      </c>
      <c r="E92" s="541">
        <f>DATE('5'!BA28,'5'!AZ28,1)</f>
        <v>72686</v>
      </c>
      <c r="G92" s="1111">
        <f>'5'!AD28</f>
        <v>0</v>
      </c>
      <c r="H92" s="1086">
        <f>'5'!AF28</f>
        <v>0</v>
      </c>
      <c r="I92" s="1087">
        <f>'5'!BE28</f>
        <v>0</v>
      </c>
      <c r="J92" s="1193">
        <f>IF(D92&gt;='1'!$D$19,IF(OR(G92&gt;0,H92&gt;0),'5'!AS28,0),0)</f>
        <v>0</v>
      </c>
      <c r="K92" s="1" t="str">
        <f t="shared" si="50"/>
        <v/>
      </c>
      <c r="L92" s="1" t="str">
        <f t="shared" si="50"/>
        <v/>
      </c>
      <c r="M92" s="1" t="str">
        <f t="shared" si="50"/>
        <v/>
      </c>
      <c r="N92" s="1" t="str">
        <f t="shared" si="50"/>
        <v/>
      </c>
      <c r="O92" s="1" t="str">
        <f t="shared" si="50"/>
        <v/>
      </c>
      <c r="P92" s="1" t="str">
        <f t="shared" si="50"/>
        <v/>
      </c>
      <c r="Q92" s="1" t="str">
        <f t="shared" si="50"/>
        <v/>
      </c>
      <c r="R92" s="1" t="str">
        <f t="shared" si="50"/>
        <v/>
      </c>
      <c r="S92" s="1" t="str">
        <f t="shared" si="50"/>
        <v/>
      </c>
      <c r="T92" s="1" t="str">
        <f t="shared" si="50"/>
        <v/>
      </c>
      <c r="U92" s="1" t="str">
        <f t="shared" si="51"/>
        <v/>
      </c>
      <c r="V92" s="1" t="str">
        <f t="shared" si="51"/>
        <v/>
      </c>
      <c r="W92" s="1" t="str">
        <f t="shared" si="51"/>
        <v/>
      </c>
      <c r="X92" s="1" t="str">
        <f t="shared" si="51"/>
        <v/>
      </c>
      <c r="Y92" s="1" t="str">
        <f t="shared" si="51"/>
        <v/>
      </c>
      <c r="Z92" s="1" t="str">
        <f t="shared" si="51"/>
        <v/>
      </c>
      <c r="AA92" s="1" t="str">
        <f t="shared" si="51"/>
        <v/>
      </c>
      <c r="AB92" s="1" t="str">
        <f t="shared" si="51"/>
        <v/>
      </c>
      <c r="AC92" s="1" t="str">
        <f t="shared" si="51"/>
        <v/>
      </c>
      <c r="AD92" s="1" t="str">
        <f t="shared" si="51"/>
        <v/>
      </c>
      <c r="AE92" s="1" t="str">
        <f t="shared" si="52"/>
        <v/>
      </c>
      <c r="AF92" s="1" t="str">
        <f t="shared" si="52"/>
        <v/>
      </c>
      <c r="AG92" s="1" t="str">
        <f t="shared" si="52"/>
        <v/>
      </c>
      <c r="AH92" s="1" t="str">
        <f t="shared" si="52"/>
        <v/>
      </c>
      <c r="AI92" s="1" t="str">
        <f t="shared" si="52"/>
        <v/>
      </c>
      <c r="AJ92" s="1" t="str">
        <f t="shared" si="52"/>
        <v/>
      </c>
      <c r="AK92" s="1" t="str">
        <f t="shared" si="52"/>
        <v/>
      </c>
      <c r="AL92" s="1" t="str">
        <f t="shared" si="52"/>
        <v/>
      </c>
      <c r="AM92" s="1" t="str">
        <f t="shared" si="52"/>
        <v/>
      </c>
      <c r="AN92" s="1" t="str">
        <f t="shared" si="52"/>
        <v/>
      </c>
      <c r="AO92" s="1" t="str">
        <f t="shared" si="53"/>
        <v/>
      </c>
      <c r="AP92" s="1" t="str">
        <f t="shared" si="53"/>
        <v/>
      </c>
      <c r="AQ92" s="1" t="str">
        <f t="shared" si="53"/>
        <v/>
      </c>
      <c r="AR92" s="1" t="str">
        <f t="shared" si="53"/>
        <v/>
      </c>
      <c r="AS92" s="1" t="str">
        <f t="shared" si="53"/>
        <v/>
      </c>
      <c r="AT92" s="1" t="str">
        <f t="shared" si="53"/>
        <v/>
      </c>
      <c r="AU92" s="1" t="str">
        <f t="shared" si="53"/>
        <v/>
      </c>
      <c r="AV92" s="1" t="str">
        <f t="shared" si="53"/>
        <v/>
      </c>
      <c r="AW92" s="1" t="str">
        <f t="shared" si="53"/>
        <v/>
      </c>
      <c r="AX92" s="1" t="str">
        <f t="shared" si="53"/>
        <v/>
      </c>
      <c r="AY92" s="1" t="str">
        <f t="shared" si="54"/>
        <v/>
      </c>
      <c r="AZ92" s="1" t="str">
        <f t="shared" si="54"/>
        <v/>
      </c>
      <c r="BA92" s="1" t="str">
        <f t="shared" si="54"/>
        <v/>
      </c>
      <c r="BB92" s="1" t="str">
        <f t="shared" si="54"/>
        <v/>
      </c>
      <c r="BC92" s="1" t="str">
        <f t="shared" si="54"/>
        <v/>
      </c>
      <c r="BD92" s="1" t="str">
        <f t="shared" si="54"/>
        <v/>
      </c>
      <c r="BE92" s="1" t="str">
        <f t="shared" si="54"/>
        <v/>
      </c>
      <c r="BF92" s="1" t="str">
        <f t="shared" si="54"/>
        <v/>
      </c>
      <c r="BG92" s="1" t="str">
        <f t="shared" si="54"/>
        <v/>
      </c>
      <c r="BH92" s="1" t="str">
        <f t="shared" si="54"/>
        <v/>
      </c>
      <c r="BI92" s="1" t="str">
        <f t="shared" si="55"/>
        <v/>
      </c>
      <c r="BJ92" s="1" t="str">
        <f t="shared" si="55"/>
        <v/>
      </c>
      <c r="BK92" s="1" t="str">
        <f t="shared" si="55"/>
        <v/>
      </c>
      <c r="BL92" s="1" t="str">
        <f t="shared" si="55"/>
        <v/>
      </c>
      <c r="BM92" s="1" t="str">
        <f t="shared" si="55"/>
        <v/>
      </c>
      <c r="BN92" s="1" t="str">
        <f t="shared" si="55"/>
        <v/>
      </c>
      <c r="BO92" s="1" t="str">
        <f t="shared" si="55"/>
        <v/>
      </c>
      <c r="BP92" s="1" t="str">
        <f t="shared" si="55"/>
        <v/>
      </c>
      <c r="BQ92" s="1" t="str">
        <f t="shared" si="55"/>
        <v/>
      </c>
      <c r="BR92" s="1" t="str">
        <f t="shared" si="55"/>
        <v/>
      </c>
      <c r="BS92" s="1" t="str">
        <f t="shared" si="56"/>
        <v/>
      </c>
      <c r="BT92" s="1" t="str">
        <f t="shared" si="56"/>
        <v/>
      </c>
      <c r="BU92" s="1" t="str">
        <f t="shared" si="56"/>
        <v/>
      </c>
      <c r="BV92" s="1" t="str">
        <f t="shared" si="56"/>
        <v/>
      </c>
      <c r="BW92" s="1" t="str">
        <f t="shared" si="56"/>
        <v/>
      </c>
      <c r="BX92" s="1" t="str">
        <f t="shared" si="56"/>
        <v/>
      </c>
      <c r="BY92" s="1" t="str">
        <f t="shared" si="56"/>
        <v/>
      </c>
      <c r="BZ92" s="1" t="str">
        <f t="shared" si="56"/>
        <v/>
      </c>
      <c r="CA92" s="1" t="str">
        <f t="shared" si="56"/>
        <v/>
      </c>
      <c r="CB92" s="1" t="str">
        <f t="shared" si="56"/>
        <v/>
      </c>
      <c r="CC92" s="1" t="str">
        <f t="shared" si="56"/>
        <v/>
      </c>
      <c r="CD92" s="1" t="str">
        <f t="shared" si="56"/>
        <v/>
      </c>
    </row>
    <row r="93" spans="1:82" x14ac:dyDescent="0.2">
      <c r="A93" s="1">
        <f>'5'!E29</f>
        <v>0</v>
      </c>
      <c r="B93" s="1">
        <f>IF('5'!K29=0,1,'5'!K29)</f>
        <v>1</v>
      </c>
      <c r="C93" s="1">
        <f>IF('5'!L29=0,2050,'5'!L29)</f>
        <v>2050</v>
      </c>
      <c r="D93" s="541">
        <f t="shared" si="49"/>
        <v>54789</v>
      </c>
      <c r="E93" s="541">
        <f>DATE('5'!BA29,'5'!AZ29,1)</f>
        <v>72686</v>
      </c>
      <c r="G93" s="1111">
        <f>'5'!AD29</f>
        <v>0</v>
      </c>
      <c r="H93" s="1086">
        <f>'5'!AF29</f>
        <v>0</v>
      </c>
      <c r="I93" s="1087">
        <f>'5'!BE29</f>
        <v>0</v>
      </c>
      <c r="J93" s="1193">
        <f>IF(D93&gt;='1'!$D$19,IF(OR(G93&gt;0,H93&gt;0),'5'!AS29,0),0)</f>
        <v>0</v>
      </c>
      <c r="K93" s="1" t="str">
        <f t="shared" si="50"/>
        <v/>
      </c>
      <c r="L93" s="1" t="str">
        <f t="shared" si="50"/>
        <v/>
      </c>
      <c r="M93" s="1" t="str">
        <f t="shared" si="50"/>
        <v/>
      </c>
      <c r="N93" s="1" t="str">
        <f t="shared" si="50"/>
        <v/>
      </c>
      <c r="O93" s="1" t="str">
        <f t="shared" si="50"/>
        <v/>
      </c>
      <c r="P93" s="1" t="str">
        <f t="shared" si="50"/>
        <v/>
      </c>
      <c r="Q93" s="1" t="str">
        <f t="shared" si="50"/>
        <v/>
      </c>
      <c r="R93" s="1" t="str">
        <f t="shared" si="50"/>
        <v/>
      </c>
      <c r="S93" s="1" t="str">
        <f t="shared" si="50"/>
        <v/>
      </c>
      <c r="T93" s="1" t="str">
        <f t="shared" si="50"/>
        <v/>
      </c>
      <c r="U93" s="1" t="str">
        <f t="shared" si="51"/>
        <v/>
      </c>
      <c r="V93" s="1" t="str">
        <f t="shared" si="51"/>
        <v/>
      </c>
      <c r="W93" s="1" t="str">
        <f t="shared" si="51"/>
        <v/>
      </c>
      <c r="X93" s="1" t="str">
        <f t="shared" si="51"/>
        <v/>
      </c>
      <c r="Y93" s="1" t="str">
        <f t="shared" si="51"/>
        <v/>
      </c>
      <c r="Z93" s="1" t="str">
        <f t="shared" si="51"/>
        <v/>
      </c>
      <c r="AA93" s="1" t="str">
        <f t="shared" si="51"/>
        <v/>
      </c>
      <c r="AB93" s="1" t="str">
        <f t="shared" si="51"/>
        <v/>
      </c>
      <c r="AC93" s="1" t="str">
        <f t="shared" si="51"/>
        <v/>
      </c>
      <c r="AD93" s="1" t="str">
        <f t="shared" si="51"/>
        <v/>
      </c>
      <c r="AE93" s="1" t="str">
        <f t="shared" si="52"/>
        <v/>
      </c>
      <c r="AF93" s="1" t="str">
        <f t="shared" si="52"/>
        <v/>
      </c>
      <c r="AG93" s="1" t="str">
        <f t="shared" si="52"/>
        <v/>
      </c>
      <c r="AH93" s="1" t="str">
        <f t="shared" si="52"/>
        <v/>
      </c>
      <c r="AI93" s="1" t="str">
        <f t="shared" si="52"/>
        <v/>
      </c>
      <c r="AJ93" s="1" t="str">
        <f t="shared" si="52"/>
        <v/>
      </c>
      <c r="AK93" s="1" t="str">
        <f t="shared" si="52"/>
        <v/>
      </c>
      <c r="AL93" s="1" t="str">
        <f t="shared" si="52"/>
        <v/>
      </c>
      <c r="AM93" s="1" t="str">
        <f t="shared" si="52"/>
        <v/>
      </c>
      <c r="AN93" s="1" t="str">
        <f t="shared" si="52"/>
        <v/>
      </c>
      <c r="AO93" s="1" t="str">
        <f t="shared" si="53"/>
        <v/>
      </c>
      <c r="AP93" s="1" t="str">
        <f t="shared" si="53"/>
        <v/>
      </c>
      <c r="AQ93" s="1" t="str">
        <f t="shared" si="53"/>
        <v/>
      </c>
      <c r="AR93" s="1" t="str">
        <f t="shared" si="53"/>
        <v/>
      </c>
      <c r="AS93" s="1" t="str">
        <f t="shared" si="53"/>
        <v/>
      </c>
      <c r="AT93" s="1" t="str">
        <f t="shared" si="53"/>
        <v/>
      </c>
      <c r="AU93" s="1" t="str">
        <f t="shared" si="53"/>
        <v/>
      </c>
      <c r="AV93" s="1" t="str">
        <f t="shared" si="53"/>
        <v/>
      </c>
      <c r="AW93" s="1" t="str">
        <f t="shared" si="53"/>
        <v/>
      </c>
      <c r="AX93" s="1" t="str">
        <f t="shared" si="53"/>
        <v/>
      </c>
      <c r="AY93" s="1" t="str">
        <f t="shared" si="54"/>
        <v/>
      </c>
      <c r="AZ93" s="1" t="str">
        <f t="shared" si="54"/>
        <v/>
      </c>
      <c r="BA93" s="1" t="str">
        <f t="shared" si="54"/>
        <v/>
      </c>
      <c r="BB93" s="1" t="str">
        <f t="shared" si="54"/>
        <v/>
      </c>
      <c r="BC93" s="1" t="str">
        <f t="shared" si="54"/>
        <v/>
      </c>
      <c r="BD93" s="1" t="str">
        <f t="shared" si="54"/>
        <v/>
      </c>
      <c r="BE93" s="1" t="str">
        <f t="shared" si="54"/>
        <v/>
      </c>
      <c r="BF93" s="1" t="str">
        <f t="shared" si="54"/>
        <v/>
      </c>
      <c r="BG93" s="1" t="str">
        <f t="shared" si="54"/>
        <v/>
      </c>
      <c r="BH93" s="1" t="str">
        <f t="shared" si="54"/>
        <v/>
      </c>
      <c r="BI93" s="1" t="str">
        <f t="shared" si="55"/>
        <v/>
      </c>
      <c r="BJ93" s="1" t="str">
        <f t="shared" si="55"/>
        <v/>
      </c>
      <c r="BK93" s="1" t="str">
        <f t="shared" si="55"/>
        <v/>
      </c>
      <c r="BL93" s="1" t="str">
        <f t="shared" si="55"/>
        <v/>
      </c>
      <c r="BM93" s="1" t="str">
        <f t="shared" si="55"/>
        <v/>
      </c>
      <c r="BN93" s="1" t="str">
        <f t="shared" si="55"/>
        <v/>
      </c>
      <c r="BO93" s="1" t="str">
        <f t="shared" si="55"/>
        <v/>
      </c>
      <c r="BP93" s="1" t="str">
        <f t="shared" si="55"/>
        <v/>
      </c>
      <c r="BQ93" s="1" t="str">
        <f t="shared" si="55"/>
        <v/>
      </c>
      <c r="BR93" s="1" t="str">
        <f t="shared" si="55"/>
        <v/>
      </c>
      <c r="BS93" s="1" t="str">
        <f t="shared" si="56"/>
        <v/>
      </c>
      <c r="BT93" s="1" t="str">
        <f t="shared" si="56"/>
        <v/>
      </c>
      <c r="BU93" s="1" t="str">
        <f t="shared" si="56"/>
        <v/>
      </c>
      <c r="BV93" s="1" t="str">
        <f t="shared" si="56"/>
        <v/>
      </c>
      <c r="BW93" s="1" t="str">
        <f t="shared" si="56"/>
        <v/>
      </c>
      <c r="BX93" s="1" t="str">
        <f t="shared" si="56"/>
        <v/>
      </c>
      <c r="BY93" s="1" t="str">
        <f t="shared" si="56"/>
        <v/>
      </c>
      <c r="BZ93" s="1" t="str">
        <f t="shared" si="56"/>
        <v/>
      </c>
      <c r="CA93" s="1" t="str">
        <f t="shared" si="56"/>
        <v/>
      </c>
      <c r="CB93" s="1" t="str">
        <f t="shared" si="56"/>
        <v/>
      </c>
      <c r="CC93" s="1" t="str">
        <f t="shared" si="56"/>
        <v/>
      </c>
      <c r="CD93" s="1" t="str">
        <f t="shared" si="56"/>
        <v/>
      </c>
    </row>
    <row r="94" spans="1:82" x14ac:dyDescent="0.2">
      <c r="A94" s="1">
        <f>'5'!E30</f>
        <v>0</v>
      </c>
      <c r="B94" s="1">
        <f>IF('5'!K30=0,1,'5'!K30)</f>
        <v>1</v>
      </c>
      <c r="C94" s="1">
        <f>IF('5'!L30=0,2050,'5'!L30)</f>
        <v>2050</v>
      </c>
      <c r="D94" s="541">
        <f t="shared" si="49"/>
        <v>54789</v>
      </c>
      <c r="E94" s="541">
        <f>DATE('5'!BA30,'5'!AZ30,1)</f>
        <v>72686</v>
      </c>
      <c r="G94" s="1111">
        <f>'5'!AD30</f>
        <v>0</v>
      </c>
      <c r="H94" s="1086">
        <f>'5'!AF30</f>
        <v>0</v>
      </c>
      <c r="I94" s="1087">
        <f>'5'!BE30</f>
        <v>0</v>
      </c>
      <c r="J94" s="1193">
        <f>IF(D94&gt;='1'!$D$19,IF(OR(G94&gt;0,H94&gt;0),'5'!AS30,0),0)</f>
        <v>0</v>
      </c>
      <c r="K94" s="1" t="str">
        <f t="shared" si="50"/>
        <v/>
      </c>
      <c r="L94" s="1" t="str">
        <f t="shared" si="50"/>
        <v/>
      </c>
      <c r="M94" s="1" t="str">
        <f t="shared" si="50"/>
        <v/>
      </c>
      <c r="N94" s="1" t="str">
        <f t="shared" si="50"/>
        <v/>
      </c>
      <c r="O94" s="1" t="str">
        <f t="shared" si="50"/>
        <v/>
      </c>
      <c r="P94" s="1" t="str">
        <f t="shared" si="50"/>
        <v/>
      </c>
      <c r="Q94" s="1" t="str">
        <f t="shared" si="50"/>
        <v/>
      </c>
      <c r="R94" s="1" t="str">
        <f t="shared" si="50"/>
        <v/>
      </c>
      <c r="S94" s="1" t="str">
        <f t="shared" si="50"/>
        <v/>
      </c>
      <c r="T94" s="1" t="str">
        <f t="shared" si="50"/>
        <v/>
      </c>
      <c r="U94" s="1" t="str">
        <f t="shared" si="51"/>
        <v/>
      </c>
      <c r="V94" s="1" t="str">
        <f t="shared" si="51"/>
        <v/>
      </c>
      <c r="W94" s="1" t="str">
        <f t="shared" si="51"/>
        <v/>
      </c>
      <c r="X94" s="1" t="str">
        <f t="shared" si="51"/>
        <v/>
      </c>
      <c r="Y94" s="1" t="str">
        <f t="shared" si="51"/>
        <v/>
      </c>
      <c r="Z94" s="1" t="str">
        <f t="shared" si="51"/>
        <v/>
      </c>
      <c r="AA94" s="1" t="str">
        <f t="shared" si="51"/>
        <v/>
      </c>
      <c r="AB94" s="1" t="str">
        <f t="shared" si="51"/>
        <v/>
      </c>
      <c r="AC94" s="1" t="str">
        <f t="shared" si="51"/>
        <v/>
      </c>
      <c r="AD94" s="1" t="str">
        <f t="shared" si="51"/>
        <v/>
      </c>
      <c r="AE94" s="1" t="str">
        <f t="shared" si="52"/>
        <v/>
      </c>
      <c r="AF94" s="1" t="str">
        <f t="shared" si="52"/>
        <v/>
      </c>
      <c r="AG94" s="1" t="str">
        <f t="shared" si="52"/>
        <v/>
      </c>
      <c r="AH94" s="1" t="str">
        <f t="shared" si="52"/>
        <v/>
      </c>
      <c r="AI94" s="1" t="str">
        <f t="shared" si="52"/>
        <v/>
      </c>
      <c r="AJ94" s="1" t="str">
        <f t="shared" si="52"/>
        <v/>
      </c>
      <c r="AK94" s="1" t="str">
        <f t="shared" si="52"/>
        <v/>
      </c>
      <c r="AL94" s="1" t="str">
        <f t="shared" si="52"/>
        <v/>
      </c>
      <c r="AM94" s="1" t="str">
        <f t="shared" si="52"/>
        <v/>
      </c>
      <c r="AN94" s="1" t="str">
        <f t="shared" si="52"/>
        <v/>
      </c>
      <c r="AO94" s="1" t="str">
        <f t="shared" si="53"/>
        <v/>
      </c>
      <c r="AP94" s="1" t="str">
        <f t="shared" si="53"/>
        <v/>
      </c>
      <c r="AQ94" s="1" t="str">
        <f t="shared" si="53"/>
        <v/>
      </c>
      <c r="AR94" s="1" t="str">
        <f t="shared" si="53"/>
        <v/>
      </c>
      <c r="AS94" s="1" t="str">
        <f t="shared" si="53"/>
        <v/>
      </c>
      <c r="AT94" s="1" t="str">
        <f t="shared" si="53"/>
        <v/>
      </c>
      <c r="AU94" s="1" t="str">
        <f t="shared" si="53"/>
        <v/>
      </c>
      <c r="AV94" s="1" t="str">
        <f t="shared" si="53"/>
        <v/>
      </c>
      <c r="AW94" s="1" t="str">
        <f t="shared" si="53"/>
        <v/>
      </c>
      <c r="AX94" s="1" t="str">
        <f t="shared" si="53"/>
        <v/>
      </c>
      <c r="AY94" s="1" t="str">
        <f t="shared" si="54"/>
        <v/>
      </c>
      <c r="AZ94" s="1" t="str">
        <f t="shared" si="54"/>
        <v/>
      </c>
      <c r="BA94" s="1" t="str">
        <f t="shared" si="54"/>
        <v/>
      </c>
      <c r="BB94" s="1" t="str">
        <f t="shared" si="54"/>
        <v/>
      </c>
      <c r="BC94" s="1" t="str">
        <f t="shared" si="54"/>
        <v/>
      </c>
      <c r="BD94" s="1" t="str">
        <f t="shared" si="54"/>
        <v/>
      </c>
      <c r="BE94" s="1" t="str">
        <f t="shared" si="54"/>
        <v/>
      </c>
      <c r="BF94" s="1" t="str">
        <f t="shared" si="54"/>
        <v/>
      </c>
      <c r="BG94" s="1" t="str">
        <f t="shared" si="54"/>
        <v/>
      </c>
      <c r="BH94" s="1" t="str">
        <f t="shared" si="54"/>
        <v/>
      </c>
      <c r="BI94" s="1" t="str">
        <f t="shared" si="55"/>
        <v/>
      </c>
      <c r="BJ94" s="1" t="str">
        <f t="shared" si="55"/>
        <v/>
      </c>
      <c r="BK94" s="1" t="str">
        <f t="shared" si="55"/>
        <v/>
      </c>
      <c r="BL94" s="1" t="str">
        <f t="shared" si="55"/>
        <v/>
      </c>
      <c r="BM94" s="1" t="str">
        <f t="shared" si="55"/>
        <v/>
      </c>
      <c r="BN94" s="1" t="str">
        <f t="shared" si="55"/>
        <v/>
      </c>
      <c r="BO94" s="1" t="str">
        <f t="shared" si="55"/>
        <v/>
      </c>
      <c r="BP94" s="1" t="str">
        <f t="shared" si="55"/>
        <v/>
      </c>
      <c r="BQ94" s="1" t="str">
        <f t="shared" si="55"/>
        <v/>
      </c>
      <c r="BR94" s="1" t="str">
        <f t="shared" si="55"/>
        <v/>
      </c>
      <c r="BS94" s="1" t="str">
        <f t="shared" si="56"/>
        <v/>
      </c>
      <c r="BT94" s="1" t="str">
        <f t="shared" si="56"/>
        <v/>
      </c>
      <c r="BU94" s="1" t="str">
        <f t="shared" si="56"/>
        <v/>
      </c>
      <c r="BV94" s="1" t="str">
        <f t="shared" si="56"/>
        <v/>
      </c>
      <c r="BW94" s="1" t="str">
        <f t="shared" si="56"/>
        <v/>
      </c>
      <c r="BX94" s="1" t="str">
        <f t="shared" si="56"/>
        <v/>
      </c>
      <c r="BY94" s="1" t="str">
        <f t="shared" si="56"/>
        <v/>
      </c>
      <c r="BZ94" s="1" t="str">
        <f t="shared" si="56"/>
        <v/>
      </c>
      <c r="CA94" s="1" t="str">
        <f t="shared" si="56"/>
        <v/>
      </c>
      <c r="CB94" s="1" t="str">
        <f t="shared" si="56"/>
        <v/>
      </c>
      <c r="CC94" s="1" t="str">
        <f t="shared" si="56"/>
        <v/>
      </c>
      <c r="CD94" s="1" t="str">
        <f t="shared" si="56"/>
        <v/>
      </c>
    </row>
    <row r="95" spans="1:82" x14ac:dyDescent="0.2">
      <c r="A95" s="1">
        <f>'5'!E31</f>
        <v>0</v>
      </c>
      <c r="B95" s="1">
        <f>IF('5'!K31=0,1,'5'!K31)</f>
        <v>1</v>
      </c>
      <c r="C95" s="1">
        <f>IF('5'!L31=0,2050,'5'!L31)</f>
        <v>2050</v>
      </c>
      <c r="D95" s="541">
        <f t="shared" si="49"/>
        <v>54789</v>
      </c>
      <c r="E95" s="541">
        <f>DATE('5'!BA31,'5'!AZ31,1)</f>
        <v>72686</v>
      </c>
      <c r="G95" s="1111">
        <f>'5'!AD31</f>
        <v>0</v>
      </c>
      <c r="H95" s="1086">
        <f>'5'!AF31</f>
        <v>0</v>
      </c>
      <c r="I95" s="1087">
        <f>'5'!BE31</f>
        <v>0</v>
      </c>
      <c r="J95" s="1193">
        <f>IF(D95&gt;='1'!$D$19,IF(OR(G95&gt;0,H95&gt;0),'5'!AS31,0),0)</f>
        <v>0</v>
      </c>
      <c r="K95" s="1" t="str">
        <f t="shared" si="50"/>
        <v/>
      </c>
      <c r="L95" s="1" t="str">
        <f t="shared" si="50"/>
        <v/>
      </c>
      <c r="M95" s="1" t="str">
        <f t="shared" si="50"/>
        <v/>
      </c>
      <c r="N95" s="1" t="str">
        <f t="shared" si="50"/>
        <v/>
      </c>
      <c r="O95" s="1" t="str">
        <f t="shared" si="50"/>
        <v/>
      </c>
      <c r="P95" s="1" t="str">
        <f t="shared" si="50"/>
        <v/>
      </c>
      <c r="Q95" s="1" t="str">
        <f t="shared" si="50"/>
        <v/>
      </c>
      <c r="R95" s="1" t="str">
        <f t="shared" si="50"/>
        <v/>
      </c>
      <c r="S95" s="1" t="str">
        <f t="shared" si="50"/>
        <v/>
      </c>
      <c r="T95" s="1" t="str">
        <f t="shared" si="50"/>
        <v/>
      </c>
      <c r="U95" s="1" t="str">
        <f t="shared" si="51"/>
        <v/>
      </c>
      <c r="V95" s="1" t="str">
        <f t="shared" si="51"/>
        <v/>
      </c>
      <c r="W95" s="1" t="str">
        <f t="shared" si="51"/>
        <v/>
      </c>
      <c r="X95" s="1" t="str">
        <f t="shared" si="51"/>
        <v/>
      </c>
      <c r="Y95" s="1" t="str">
        <f t="shared" si="51"/>
        <v/>
      </c>
      <c r="Z95" s="1" t="str">
        <f t="shared" si="51"/>
        <v/>
      </c>
      <c r="AA95" s="1" t="str">
        <f t="shared" si="51"/>
        <v/>
      </c>
      <c r="AB95" s="1" t="str">
        <f t="shared" si="51"/>
        <v/>
      </c>
      <c r="AC95" s="1" t="str">
        <f t="shared" si="51"/>
        <v/>
      </c>
      <c r="AD95" s="1" t="str">
        <f t="shared" si="51"/>
        <v/>
      </c>
      <c r="AE95" s="1" t="str">
        <f t="shared" si="52"/>
        <v/>
      </c>
      <c r="AF95" s="1" t="str">
        <f t="shared" si="52"/>
        <v/>
      </c>
      <c r="AG95" s="1" t="str">
        <f t="shared" si="52"/>
        <v/>
      </c>
      <c r="AH95" s="1" t="str">
        <f t="shared" si="52"/>
        <v/>
      </c>
      <c r="AI95" s="1" t="str">
        <f t="shared" si="52"/>
        <v/>
      </c>
      <c r="AJ95" s="1" t="str">
        <f t="shared" si="52"/>
        <v/>
      </c>
      <c r="AK95" s="1" t="str">
        <f t="shared" si="52"/>
        <v/>
      </c>
      <c r="AL95" s="1" t="str">
        <f t="shared" si="52"/>
        <v/>
      </c>
      <c r="AM95" s="1" t="str">
        <f t="shared" si="52"/>
        <v/>
      </c>
      <c r="AN95" s="1" t="str">
        <f t="shared" si="52"/>
        <v/>
      </c>
      <c r="AO95" s="1" t="str">
        <f t="shared" si="53"/>
        <v/>
      </c>
      <c r="AP95" s="1" t="str">
        <f t="shared" si="53"/>
        <v/>
      </c>
      <c r="AQ95" s="1" t="str">
        <f t="shared" si="53"/>
        <v/>
      </c>
      <c r="AR95" s="1" t="str">
        <f t="shared" si="53"/>
        <v/>
      </c>
      <c r="AS95" s="1" t="str">
        <f t="shared" si="53"/>
        <v/>
      </c>
      <c r="AT95" s="1" t="str">
        <f t="shared" si="53"/>
        <v/>
      </c>
      <c r="AU95" s="1" t="str">
        <f t="shared" si="53"/>
        <v/>
      </c>
      <c r="AV95" s="1" t="str">
        <f t="shared" si="53"/>
        <v/>
      </c>
      <c r="AW95" s="1" t="str">
        <f t="shared" si="53"/>
        <v/>
      </c>
      <c r="AX95" s="1" t="str">
        <f t="shared" si="53"/>
        <v/>
      </c>
      <c r="AY95" s="1" t="str">
        <f t="shared" si="54"/>
        <v/>
      </c>
      <c r="AZ95" s="1" t="str">
        <f t="shared" si="54"/>
        <v/>
      </c>
      <c r="BA95" s="1" t="str">
        <f t="shared" si="54"/>
        <v/>
      </c>
      <c r="BB95" s="1" t="str">
        <f t="shared" si="54"/>
        <v/>
      </c>
      <c r="BC95" s="1" t="str">
        <f t="shared" si="54"/>
        <v/>
      </c>
      <c r="BD95" s="1" t="str">
        <f t="shared" si="54"/>
        <v/>
      </c>
      <c r="BE95" s="1" t="str">
        <f t="shared" si="54"/>
        <v/>
      </c>
      <c r="BF95" s="1" t="str">
        <f t="shared" si="54"/>
        <v/>
      </c>
      <c r="BG95" s="1" t="str">
        <f t="shared" si="54"/>
        <v/>
      </c>
      <c r="BH95" s="1" t="str">
        <f t="shared" si="54"/>
        <v/>
      </c>
      <c r="BI95" s="1" t="str">
        <f t="shared" si="55"/>
        <v/>
      </c>
      <c r="BJ95" s="1" t="str">
        <f t="shared" si="55"/>
        <v/>
      </c>
      <c r="BK95" s="1" t="str">
        <f t="shared" si="55"/>
        <v/>
      </c>
      <c r="BL95" s="1" t="str">
        <f t="shared" si="55"/>
        <v/>
      </c>
      <c r="BM95" s="1" t="str">
        <f t="shared" si="55"/>
        <v/>
      </c>
      <c r="BN95" s="1" t="str">
        <f t="shared" si="55"/>
        <v/>
      </c>
      <c r="BO95" s="1" t="str">
        <f t="shared" si="55"/>
        <v/>
      </c>
      <c r="BP95" s="1" t="str">
        <f t="shared" si="55"/>
        <v/>
      </c>
      <c r="BQ95" s="1" t="str">
        <f t="shared" si="55"/>
        <v/>
      </c>
      <c r="BR95" s="1" t="str">
        <f t="shared" si="55"/>
        <v/>
      </c>
      <c r="BS95" s="1" t="str">
        <f t="shared" si="56"/>
        <v/>
      </c>
      <c r="BT95" s="1" t="str">
        <f t="shared" si="56"/>
        <v/>
      </c>
      <c r="BU95" s="1" t="str">
        <f t="shared" si="56"/>
        <v/>
      </c>
      <c r="BV95" s="1" t="str">
        <f t="shared" si="56"/>
        <v/>
      </c>
      <c r="BW95" s="1" t="str">
        <f t="shared" si="56"/>
        <v/>
      </c>
      <c r="BX95" s="1" t="str">
        <f t="shared" si="56"/>
        <v/>
      </c>
      <c r="BY95" s="1" t="str">
        <f t="shared" si="56"/>
        <v/>
      </c>
      <c r="BZ95" s="1" t="str">
        <f t="shared" si="56"/>
        <v/>
      </c>
      <c r="CA95" s="1" t="str">
        <f t="shared" si="56"/>
        <v/>
      </c>
      <c r="CB95" s="1" t="str">
        <f t="shared" si="56"/>
        <v/>
      </c>
      <c r="CC95" s="1" t="str">
        <f t="shared" si="56"/>
        <v/>
      </c>
      <c r="CD95" s="1" t="str">
        <f t="shared" si="56"/>
        <v/>
      </c>
    </row>
    <row r="96" spans="1:82" x14ac:dyDescent="0.2">
      <c r="A96" s="1">
        <f>'5'!E32</f>
        <v>0</v>
      </c>
      <c r="B96" s="1">
        <f>IF('5'!K32=0,1,'5'!K32)</f>
        <v>1</v>
      </c>
      <c r="C96" s="1">
        <f>IF('5'!L32=0,2050,'5'!L32)</f>
        <v>2050</v>
      </c>
      <c r="D96" s="541">
        <f t="shared" si="49"/>
        <v>54789</v>
      </c>
      <c r="E96" s="541">
        <f>DATE('5'!BA32,'5'!AZ32,1)</f>
        <v>72686</v>
      </c>
      <c r="G96" s="1111">
        <f>'5'!AD32</f>
        <v>0</v>
      </c>
      <c r="H96" s="1086">
        <f>'5'!AF32</f>
        <v>0</v>
      </c>
      <c r="I96" s="1087">
        <f>'5'!BE32</f>
        <v>0</v>
      </c>
      <c r="J96" s="1193">
        <f>IF(D96&gt;='1'!$D$19,IF(OR(G96&gt;0,H96&gt;0),'5'!AS32,0),0)</f>
        <v>0</v>
      </c>
      <c r="K96" s="1" t="str">
        <f t="shared" si="50"/>
        <v/>
      </c>
      <c r="L96" s="1" t="str">
        <f t="shared" si="50"/>
        <v/>
      </c>
      <c r="M96" s="1" t="str">
        <f t="shared" si="50"/>
        <v/>
      </c>
      <c r="N96" s="1" t="str">
        <f t="shared" si="50"/>
        <v/>
      </c>
      <c r="O96" s="1" t="str">
        <f t="shared" si="50"/>
        <v/>
      </c>
      <c r="P96" s="1" t="str">
        <f t="shared" si="50"/>
        <v/>
      </c>
      <c r="Q96" s="1" t="str">
        <f t="shared" si="50"/>
        <v/>
      </c>
      <c r="R96" s="1" t="str">
        <f t="shared" si="50"/>
        <v/>
      </c>
      <c r="S96" s="1" t="str">
        <f t="shared" si="50"/>
        <v/>
      </c>
      <c r="T96" s="1" t="str">
        <f t="shared" si="50"/>
        <v/>
      </c>
      <c r="U96" s="1" t="str">
        <f t="shared" si="51"/>
        <v/>
      </c>
      <c r="V96" s="1" t="str">
        <f t="shared" si="51"/>
        <v/>
      </c>
      <c r="W96" s="1" t="str">
        <f t="shared" si="51"/>
        <v/>
      </c>
      <c r="X96" s="1" t="str">
        <f t="shared" si="51"/>
        <v/>
      </c>
      <c r="Y96" s="1" t="str">
        <f t="shared" si="51"/>
        <v/>
      </c>
      <c r="Z96" s="1" t="str">
        <f t="shared" si="51"/>
        <v/>
      </c>
      <c r="AA96" s="1" t="str">
        <f t="shared" si="51"/>
        <v/>
      </c>
      <c r="AB96" s="1" t="str">
        <f t="shared" si="51"/>
        <v/>
      </c>
      <c r="AC96" s="1" t="str">
        <f t="shared" si="51"/>
        <v/>
      </c>
      <c r="AD96" s="1" t="str">
        <f t="shared" si="51"/>
        <v/>
      </c>
      <c r="AE96" s="1" t="str">
        <f t="shared" si="52"/>
        <v/>
      </c>
      <c r="AF96" s="1" t="str">
        <f t="shared" si="52"/>
        <v/>
      </c>
      <c r="AG96" s="1" t="str">
        <f t="shared" si="52"/>
        <v/>
      </c>
      <c r="AH96" s="1" t="str">
        <f t="shared" si="52"/>
        <v/>
      </c>
      <c r="AI96" s="1" t="str">
        <f t="shared" si="52"/>
        <v/>
      </c>
      <c r="AJ96" s="1" t="str">
        <f t="shared" si="52"/>
        <v/>
      </c>
      <c r="AK96" s="1" t="str">
        <f t="shared" si="52"/>
        <v/>
      </c>
      <c r="AL96" s="1" t="str">
        <f t="shared" si="52"/>
        <v/>
      </c>
      <c r="AM96" s="1" t="str">
        <f t="shared" si="52"/>
        <v/>
      </c>
      <c r="AN96" s="1" t="str">
        <f t="shared" si="52"/>
        <v/>
      </c>
      <c r="AO96" s="1" t="str">
        <f t="shared" si="53"/>
        <v/>
      </c>
      <c r="AP96" s="1" t="str">
        <f t="shared" si="53"/>
        <v/>
      </c>
      <c r="AQ96" s="1" t="str">
        <f t="shared" si="53"/>
        <v/>
      </c>
      <c r="AR96" s="1" t="str">
        <f t="shared" si="53"/>
        <v/>
      </c>
      <c r="AS96" s="1" t="str">
        <f t="shared" si="53"/>
        <v/>
      </c>
      <c r="AT96" s="1" t="str">
        <f t="shared" si="53"/>
        <v/>
      </c>
      <c r="AU96" s="1" t="str">
        <f t="shared" si="53"/>
        <v/>
      </c>
      <c r="AV96" s="1" t="str">
        <f t="shared" si="53"/>
        <v/>
      </c>
      <c r="AW96" s="1" t="str">
        <f t="shared" si="53"/>
        <v/>
      </c>
      <c r="AX96" s="1" t="str">
        <f t="shared" si="53"/>
        <v/>
      </c>
      <c r="AY96" s="1" t="str">
        <f t="shared" si="54"/>
        <v/>
      </c>
      <c r="AZ96" s="1" t="str">
        <f t="shared" si="54"/>
        <v/>
      </c>
      <c r="BA96" s="1" t="str">
        <f t="shared" si="54"/>
        <v/>
      </c>
      <c r="BB96" s="1" t="str">
        <f t="shared" si="54"/>
        <v/>
      </c>
      <c r="BC96" s="1" t="str">
        <f t="shared" si="54"/>
        <v/>
      </c>
      <c r="BD96" s="1" t="str">
        <f t="shared" si="54"/>
        <v/>
      </c>
      <c r="BE96" s="1" t="str">
        <f t="shared" si="54"/>
        <v/>
      </c>
      <c r="BF96" s="1" t="str">
        <f t="shared" si="54"/>
        <v/>
      </c>
      <c r="BG96" s="1" t="str">
        <f t="shared" si="54"/>
        <v/>
      </c>
      <c r="BH96" s="1" t="str">
        <f t="shared" si="54"/>
        <v/>
      </c>
      <c r="BI96" s="1" t="str">
        <f t="shared" si="55"/>
        <v/>
      </c>
      <c r="BJ96" s="1" t="str">
        <f t="shared" si="55"/>
        <v/>
      </c>
      <c r="BK96" s="1" t="str">
        <f t="shared" si="55"/>
        <v/>
      </c>
      <c r="BL96" s="1" t="str">
        <f t="shared" si="55"/>
        <v/>
      </c>
      <c r="BM96" s="1" t="str">
        <f t="shared" si="55"/>
        <v/>
      </c>
      <c r="BN96" s="1" t="str">
        <f t="shared" si="55"/>
        <v/>
      </c>
      <c r="BO96" s="1" t="str">
        <f t="shared" si="55"/>
        <v/>
      </c>
      <c r="BP96" s="1" t="str">
        <f t="shared" si="55"/>
        <v/>
      </c>
      <c r="BQ96" s="1" t="str">
        <f t="shared" si="55"/>
        <v/>
      </c>
      <c r="BR96" s="1" t="str">
        <f t="shared" si="55"/>
        <v/>
      </c>
      <c r="BS96" s="1" t="str">
        <f t="shared" si="56"/>
        <v/>
      </c>
      <c r="BT96" s="1" t="str">
        <f t="shared" si="56"/>
        <v/>
      </c>
      <c r="BU96" s="1" t="str">
        <f t="shared" si="56"/>
        <v/>
      </c>
      <c r="BV96" s="1" t="str">
        <f t="shared" si="56"/>
        <v/>
      </c>
      <c r="BW96" s="1" t="str">
        <f t="shared" si="56"/>
        <v/>
      </c>
      <c r="BX96" s="1" t="str">
        <f t="shared" si="56"/>
        <v/>
      </c>
      <c r="BY96" s="1" t="str">
        <f t="shared" si="56"/>
        <v/>
      </c>
      <c r="BZ96" s="1" t="str">
        <f t="shared" si="56"/>
        <v/>
      </c>
      <c r="CA96" s="1" t="str">
        <f t="shared" si="56"/>
        <v/>
      </c>
      <c r="CB96" s="1" t="str">
        <f t="shared" si="56"/>
        <v/>
      </c>
      <c r="CC96" s="1" t="str">
        <f t="shared" si="56"/>
        <v/>
      </c>
      <c r="CD96" s="1" t="str">
        <f t="shared" si="56"/>
        <v/>
      </c>
    </row>
    <row r="97" spans="1:82" x14ac:dyDescent="0.2">
      <c r="A97" s="1">
        <f>'5'!E33</f>
        <v>0</v>
      </c>
      <c r="B97" s="1">
        <f>IF('5'!K33=0,1,'5'!K33)</f>
        <v>1</v>
      </c>
      <c r="C97" s="1">
        <f>IF('5'!L33=0,2050,'5'!L33)</f>
        <v>2050</v>
      </c>
      <c r="D97" s="541">
        <f t="shared" si="49"/>
        <v>54789</v>
      </c>
      <c r="E97" s="541">
        <f>DATE('5'!BA33,'5'!AZ33,1)</f>
        <v>72686</v>
      </c>
      <c r="G97" s="1111">
        <f>'5'!AD33</f>
        <v>0</v>
      </c>
      <c r="H97" s="1086">
        <f>'5'!AF33</f>
        <v>0</v>
      </c>
      <c r="I97" s="1087">
        <f>'5'!BE33</f>
        <v>0</v>
      </c>
      <c r="J97" s="1193">
        <f>IF(D97&gt;='1'!$D$19,IF(OR(G97&gt;0,H97&gt;0),'5'!AS33,0),0)</f>
        <v>0</v>
      </c>
      <c r="K97" s="1" t="str">
        <f t="shared" si="50"/>
        <v/>
      </c>
      <c r="L97" s="1" t="str">
        <f t="shared" si="50"/>
        <v/>
      </c>
      <c r="M97" s="1" t="str">
        <f t="shared" si="50"/>
        <v/>
      </c>
      <c r="N97" s="1" t="str">
        <f t="shared" si="50"/>
        <v/>
      </c>
      <c r="O97" s="1" t="str">
        <f t="shared" si="50"/>
        <v/>
      </c>
      <c r="P97" s="1" t="str">
        <f t="shared" ref="P97:T106" si="57">IF(AND($D97&lt;=P$5,$E97&gt;=P$5),"x","")</f>
        <v/>
      </c>
      <c r="Q97" s="1" t="str">
        <f t="shared" si="57"/>
        <v/>
      </c>
      <c r="R97" s="1" t="str">
        <f t="shared" si="57"/>
        <v/>
      </c>
      <c r="S97" s="1" t="str">
        <f t="shared" si="57"/>
        <v/>
      </c>
      <c r="T97" s="1" t="str">
        <f t="shared" si="57"/>
        <v/>
      </c>
      <c r="U97" s="1" t="str">
        <f t="shared" ref="U97:AD106" si="58">IF(AND($D97&lt;=U$5,$E97&gt;=U$5),"x","")</f>
        <v/>
      </c>
      <c r="V97" s="1" t="str">
        <f t="shared" si="58"/>
        <v/>
      </c>
      <c r="W97" s="1" t="str">
        <f t="shared" si="58"/>
        <v/>
      </c>
      <c r="X97" s="1" t="str">
        <f t="shared" si="58"/>
        <v/>
      </c>
      <c r="Y97" s="1" t="str">
        <f t="shared" si="58"/>
        <v/>
      </c>
      <c r="Z97" s="1" t="str">
        <f t="shared" si="58"/>
        <v/>
      </c>
      <c r="AA97" s="1" t="str">
        <f t="shared" si="58"/>
        <v/>
      </c>
      <c r="AB97" s="1" t="str">
        <f t="shared" si="58"/>
        <v/>
      </c>
      <c r="AC97" s="1" t="str">
        <f t="shared" si="58"/>
        <v/>
      </c>
      <c r="AD97" s="1" t="str">
        <f t="shared" si="58"/>
        <v/>
      </c>
      <c r="AE97" s="1" t="str">
        <f t="shared" ref="AE97:AN106" si="59">IF(AND($D97&lt;=AE$5,$E97&gt;=AE$5),"x","")</f>
        <v/>
      </c>
      <c r="AF97" s="1" t="str">
        <f t="shared" si="59"/>
        <v/>
      </c>
      <c r="AG97" s="1" t="str">
        <f t="shared" si="59"/>
        <v/>
      </c>
      <c r="AH97" s="1" t="str">
        <f t="shared" si="59"/>
        <v/>
      </c>
      <c r="AI97" s="1" t="str">
        <f t="shared" si="59"/>
        <v/>
      </c>
      <c r="AJ97" s="1" t="str">
        <f t="shared" si="59"/>
        <v/>
      </c>
      <c r="AK97" s="1" t="str">
        <f t="shared" si="59"/>
        <v/>
      </c>
      <c r="AL97" s="1" t="str">
        <f t="shared" si="59"/>
        <v/>
      </c>
      <c r="AM97" s="1" t="str">
        <f t="shared" si="59"/>
        <v/>
      </c>
      <c r="AN97" s="1" t="str">
        <f t="shared" si="59"/>
        <v/>
      </c>
      <c r="AO97" s="1" t="str">
        <f t="shared" ref="AO97:AX106" si="60">IF(AND($D97&lt;=AO$5,$E97&gt;=AO$5),"x","")</f>
        <v/>
      </c>
      <c r="AP97" s="1" t="str">
        <f t="shared" si="60"/>
        <v/>
      </c>
      <c r="AQ97" s="1" t="str">
        <f t="shared" si="60"/>
        <v/>
      </c>
      <c r="AR97" s="1" t="str">
        <f t="shared" si="60"/>
        <v/>
      </c>
      <c r="AS97" s="1" t="str">
        <f t="shared" si="60"/>
        <v/>
      </c>
      <c r="AT97" s="1" t="str">
        <f t="shared" si="60"/>
        <v/>
      </c>
      <c r="AU97" s="1" t="str">
        <f t="shared" si="60"/>
        <v/>
      </c>
      <c r="AV97" s="1" t="str">
        <f t="shared" si="60"/>
        <v/>
      </c>
      <c r="AW97" s="1" t="str">
        <f t="shared" si="60"/>
        <v/>
      </c>
      <c r="AX97" s="1" t="str">
        <f t="shared" si="60"/>
        <v/>
      </c>
      <c r="AY97" s="1" t="str">
        <f t="shared" ref="AY97:BH106" si="61">IF(AND($D97&lt;=AY$5,$E97&gt;=AY$5),"x","")</f>
        <v/>
      </c>
      <c r="AZ97" s="1" t="str">
        <f t="shared" si="61"/>
        <v/>
      </c>
      <c r="BA97" s="1" t="str">
        <f t="shared" si="61"/>
        <v/>
      </c>
      <c r="BB97" s="1" t="str">
        <f t="shared" si="61"/>
        <v/>
      </c>
      <c r="BC97" s="1" t="str">
        <f t="shared" si="61"/>
        <v/>
      </c>
      <c r="BD97" s="1" t="str">
        <f t="shared" si="61"/>
        <v/>
      </c>
      <c r="BE97" s="1" t="str">
        <f t="shared" si="61"/>
        <v/>
      </c>
      <c r="BF97" s="1" t="str">
        <f t="shared" si="61"/>
        <v/>
      </c>
      <c r="BG97" s="1" t="str">
        <f t="shared" si="61"/>
        <v/>
      </c>
      <c r="BH97" s="1" t="str">
        <f t="shared" si="61"/>
        <v/>
      </c>
      <c r="BI97" s="1" t="str">
        <f t="shared" ref="BI97:BX106" si="62">IF(AND($D97&lt;=BI$5,$E97&gt;=BI$5),"x","")</f>
        <v/>
      </c>
      <c r="BJ97" s="1" t="str">
        <f t="shared" si="62"/>
        <v/>
      </c>
      <c r="BK97" s="1" t="str">
        <f t="shared" si="62"/>
        <v/>
      </c>
      <c r="BL97" s="1" t="str">
        <f t="shared" si="62"/>
        <v/>
      </c>
      <c r="BM97" s="1" t="str">
        <f t="shared" si="62"/>
        <v/>
      </c>
      <c r="BN97" s="1" t="str">
        <f t="shared" si="62"/>
        <v/>
      </c>
      <c r="BO97" s="1" t="str">
        <f t="shared" si="62"/>
        <v/>
      </c>
      <c r="BP97" s="1" t="str">
        <f t="shared" si="62"/>
        <v/>
      </c>
      <c r="BQ97" s="1" t="str">
        <f t="shared" si="62"/>
        <v/>
      </c>
      <c r="BR97" s="1" t="str">
        <f t="shared" si="62"/>
        <v/>
      </c>
      <c r="BS97" s="1" t="str">
        <f t="shared" si="62"/>
        <v/>
      </c>
      <c r="BT97" s="1" t="str">
        <f t="shared" si="62"/>
        <v/>
      </c>
      <c r="BU97" s="1" t="str">
        <f t="shared" si="62"/>
        <v/>
      </c>
      <c r="BV97" s="1" t="str">
        <f t="shared" si="62"/>
        <v/>
      </c>
      <c r="BW97" s="1" t="str">
        <f t="shared" si="62"/>
        <v/>
      </c>
      <c r="BX97" s="1" t="str">
        <f t="shared" si="62"/>
        <v/>
      </c>
      <c r="BY97" s="1" t="str">
        <f t="shared" si="56"/>
        <v/>
      </c>
      <c r="BZ97" s="1" t="str">
        <f t="shared" si="56"/>
        <v/>
      </c>
      <c r="CA97" s="1" t="str">
        <f t="shared" si="56"/>
        <v/>
      </c>
      <c r="CB97" s="1" t="str">
        <f t="shared" si="56"/>
        <v/>
      </c>
      <c r="CC97" s="1" t="str">
        <f t="shared" si="56"/>
        <v/>
      </c>
      <c r="CD97" s="1" t="str">
        <f t="shared" si="56"/>
        <v/>
      </c>
    </row>
    <row r="98" spans="1:82" x14ac:dyDescent="0.2">
      <c r="A98" s="1">
        <f>'5'!E34</f>
        <v>0</v>
      </c>
      <c r="B98" s="1">
        <f>IF('5'!K34=0,1,'5'!K34)</f>
        <v>1</v>
      </c>
      <c r="C98" s="1">
        <f>IF('5'!L34=0,2050,'5'!L34)</f>
        <v>2050</v>
      </c>
      <c r="D98" s="541">
        <f t="shared" si="49"/>
        <v>54789</v>
      </c>
      <c r="E98" s="541">
        <f>DATE('5'!BA34,'5'!AZ34,1)</f>
        <v>72686</v>
      </c>
      <c r="G98" s="1111">
        <f>'5'!AD34</f>
        <v>0</v>
      </c>
      <c r="H98" s="1086">
        <f>'5'!AF34</f>
        <v>0</v>
      </c>
      <c r="I98" s="1087">
        <f>'5'!BE34</f>
        <v>0</v>
      </c>
      <c r="J98" s="1193">
        <f>IF(D98&gt;='1'!$D$19,IF(OR(G98&gt;0,H98&gt;0),'5'!AS34,0),0)</f>
        <v>0</v>
      </c>
      <c r="K98" s="1" t="str">
        <f t="shared" si="50"/>
        <v/>
      </c>
      <c r="L98" s="1" t="str">
        <f t="shared" si="50"/>
        <v/>
      </c>
      <c r="M98" s="1" t="str">
        <f t="shared" si="50"/>
        <v/>
      </c>
      <c r="N98" s="1" t="str">
        <f t="shared" si="50"/>
        <v/>
      </c>
      <c r="O98" s="1" t="str">
        <f t="shared" si="50"/>
        <v/>
      </c>
      <c r="P98" s="1" t="str">
        <f t="shared" si="57"/>
        <v/>
      </c>
      <c r="Q98" s="1" t="str">
        <f t="shared" si="57"/>
        <v/>
      </c>
      <c r="R98" s="1" t="str">
        <f t="shared" si="57"/>
        <v/>
      </c>
      <c r="S98" s="1" t="str">
        <f t="shared" si="57"/>
        <v/>
      </c>
      <c r="T98" s="1" t="str">
        <f t="shared" si="57"/>
        <v/>
      </c>
      <c r="U98" s="1" t="str">
        <f t="shared" si="58"/>
        <v/>
      </c>
      <c r="V98" s="1" t="str">
        <f t="shared" si="58"/>
        <v/>
      </c>
      <c r="W98" s="1" t="str">
        <f t="shared" si="58"/>
        <v/>
      </c>
      <c r="X98" s="1" t="str">
        <f t="shared" si="58"/>
        <v/>
      </c>
      <c r="Y98" s="1" t="str">
        <f t="shared" si="58"/>
        <v/>
      </c>
      <c r="Z98" s="1" t="str">
        <f t="shared" si="58"/>
        <v/>
      </c>
      <c r="AA98" s="1" t="str">
        <f t="shared" si="58"/>
        <v/>
      </c>
      <c r="AB98" s="1" t="str">
        <f t="shared" si="58"/>
        <v/>
      </c>
      <c r="AC98" s="1" t="str">
        <f t="shared" si="58"/>
        <v/>
      </c>
      <c r="AD98" s="1" t="str">
        <f t="shared" si="58"/>
        <v/>
      </c>
      <c r="AE98" s="1" t="str">
        <f t="shared" si="59"/>
        <v/>
      </c>
      <c r="AF98" s="1" t="str">
        <f t="shared" si="59"/>
        <v/>
      </c>
      <c r="AG98" s="1" t="str">
        <f t="shared" si="59"/>
        <v/>
      </c>
      <c r="AH98" s="1" t="str">
        <f t="shared" si="59"/>
        <v/>
      </c>
      <c r="AI98" s="1" t="str">
        <f t="shared" si="59"/>
        <v/>
      </c>
      <c r="AJ98" s="1" t="str">
        <f t="shared" si="59"/>
        <v/>
      </c>
      <c r="AK98" s="1" t="str">
        <f t="shared" si="59"/>
        <v/>
      </c>
      <c r="AL98" s="1" t="str">
        <f t="shared" si="59"/>
        <v/>
      </c>
      <c r="AM98" s="1" t="str">
        <f t="shared" si="59"/>
        <v/>
      </c>
      <c r="AN98" s="1" t="str">
        <f t="shared" si="59"/>
        <v/>
      </c>
      <c r="AO98" s="1" t="str">
        <f t="shared" si="60"/>
        <v/>
      </c>
      <c r="AP98" s="1" t="str">
        <f t="shared" si="60"/>
        <v/>
      </c>
      <c r="AQ98" s="1" t="str">
        <f t="shared" si="60"/>
        <v/>
      </c>
      <c r="AR98" s="1" t="str">
        <f t="shared" si="60"/>
        <v/>
      </c>
      <c r="AS98" s="1" t="str">
        <f t="shared" si="60"/>
        <v/>
      </c>
      <c r="AT98" s="1" t="str">
        <f t="shared" si="60"/>
        <v/>
      </c>
      <c r="AU98" s="1" t="str">
        <f t="shared" si="60"/>
        <v/>
      </c>
      <c r="AV98" s="1" t="str">
        <f t="shared" si="60"/>
        <v/>
      </c>
      <c r="AW98" s="1" t="str">
        <f t="shared" si="60"/>
        <v/>
      </c>
      <c r="AX98" s="1" t="str">
        <f t="shared" si="60"/>
        <v/>
      </c>
      <c r="AY98" s="1" t="str">
        <f t="shared" si="61"/>
        <v/>
      </c>
      <c r="AZ98" s="1" t="str">
        <f t="shared" si="61"/>
        <v/>
      </c>
      <c r="BA98" s="1" t="str">
        <f t="shared" si="61"/>
        <v/>
      </c>
      <c r="BB98" s="1" t="str">
        <f t="shared" si="61"/>
        <v/>
      </c>
      <c r="BC98" s="1" t="str">
        <f t="shared" si="61"/>
        <v/>
      </c>
      <c r="BD98" s="1" t="str">
        <f t="shared" si="61"/>
        <v/>
      </c>
      <c r="BE98" s="1" t="str">
        <f t="shared" si="61"/>
        <v/>
      </c>
      <c r="BF98" s="1" t="str">
        <f t="shared" si="61"/>
        <v/>
      </c>
      <c r="BG98" s="1" t="str">
        <f t="shared" si="61"/>
        <v/>
      </c>
      <c r="BH98" s="1" t="str">
        <f t="shared" si="61"/>
        <v/>
      </c>
      <c r="BI98" s="1" t="str">
        <f t="shared" si="62"/>
        <v/>
      </c>
      <c r="BJ98" s="1" t="str">
        <f t="shared" si="62"/>
        <v/>
      </c>
      <c r="BK98" s="1" t="str">
        <f t="shared" si="62"/>
        <v/>
      </c>
      <c r="BL98" s="1" t="str">
        <f t="shared" si="62"/>
        <v/>
      </c>
      <c r="BM98" s="1" t="str">
        <f t="shared" si="62"/>
        <v/>
      </c>
      <c r="BN98" s="1" t="str">
        <f t="shared" si="62"/>
        <v/>
      </c>
      <c r="BO98" s="1" t="str">
        <f t="shared" si="62"/>
        <v/>
      </c>
      <c r="BP98" s="1" t="str">
        <f t="shared" si="62"/>
        <v/>
      </c>
      <c r="BQ98" s="1" t="str">
        <f t="shared" si="62"/>
        <v/>
      </c>
      <c r="BR98" s="1" t="str">
        <f t="shared" si="62"/>
        <v/>
      </c>
      <c r="BS98" s="1" t="str">
        <f t="shared" si="56"/>
        <v/>
      </c>
      <c r="BT98" s="1" t="str">
        <f t="shared" si="56"/>
        <v/>
      </c>
      <c r="BU98" s="1" t="str">
        <f t="shared" si="56"/>
        <v/>
      </c>
      <c r="BV98" s="1" t="str">
        <f t="shared" si="56"/>
        <v/>
      </c>
      <c r="BW98" s="1" t="str">
        <f t="shared" si="56"/>
        <v/>
      </c>
      <c r="BX98" s="1" t="str">
        <f t="shared" si="56"/>
        <v/>
      </c>
      <c r="BY98" s="1" t="str">
        <f t="shared" si="56"/>
        <v/>
      </c>
      <c r="BZ98" s="1" t="str">
        <f t="shared" si="56"/>
        <v/>
      </c>
      <c r="CA98" s="1" t="str">
        <f t="shared" si="56"/>
        <v/>
      </c>
      <c r="CB98" s="1" t="str">
        <f t="shared" si="56"/>
        <v/>
      </c>
      <c r="CC98" s="1" t="str">
        <f t="shared" si="56"/>
        <v/>
      </c>
      <c r="CD98" s="1" t="str">
        <f t="shared" si="56"/>
        <v/>
      </c>
    </row>
    <row r="99" spans="1:82" x14ac:dyDescent="0.2">
      <c r="A99" s="1">
        <f>'5'!E35</f>
        <v>0</v>
      </c>
      <c r="B99" s="1">
        <f>IF('5'!K35=0,1,'5'!K35)</f>
        <v>1</v>
      </c>
      <c r="C99" s="1">
        <f>IF('5'!L35=0,2050,'5'!L35)</f>
        <v>2050</v>
      </c>
      <c r="D99" s="541">
        <f t="shared" si="49"/>
        <v>54789</v>
      </c>
      <c r="E99" s="541">
        <f>DATE('5'!BA35,'5'!AZ35,1)</f>
        <v>72686</v>
      </c>
      <c r="G99" s="1111">
        <f>'5'!AD35</f>
        <v>0</v>
      </c>
      <c r="H99" s="1086">
        <f>'5'!AF35</f>
        <v>0</v>
      </c>
      <c r="I99" s="1087">
        <f>'5'!BE35</f>
        <v>0</v>
      </c>
      <c r="J99" s="1193">
        <f>IF(D99&gt;='1'!$D$19,IF(OR(G99&gt;0,H99&gt;0),'5'!AS35,0),0)</f>
        <v>0</v>
      </c>
      <c r="K99" s="1" t="str">
        <f t="shared" si="50"/>
        <v/>
      </c>
      <c r="L99" s="1" t="str">
        <f t="shared" si="50"/>
        <v/>
      </c>
      <c r="M99" s="1" t="str">
        <f t="shared" si="50"/>
        <v/>
      </c>
      <c r="N99" s="1" t="str">
        <f t="shared" si="50"/>
        <v/>
      </c>
      <c r="O99" s="1" t="str">
        <f t="shared" si="50"/>
        <v/>
      </c>
      <c r="P99" s="1" t="str">
        <f t="shared" si="57"/>
        <v/>
      </c>
      <c r="Q99" s="1" t="str">
        <f t="shared" si="57"/>
        <v/>
      </c>
      <c r="R99" s="1" t="str">
        <f t="shared" si="57"/>
        <v/>
      </c>
      <c r="S99" s="1" t="str">
        <f t="shared" si="57"/>
        <v/>
      </c>
      <c r="T99" s="1" t="str">
        <f t="shared" si="57"/>
        <v/>
      </c>
      <c r="U99" s="1" t="str">
        <f t="shared" si="58"/>
        <v/>
      </c>
      <c r="V99" s="1" t="str">
        <f t="shared" si="58"/>
        <v/>
      </c>
      <c r="W99" s="1" t="str">
        <f t="shared" si="58"/>
        <v/>
      </c>
      <c r="X99" s="1" t="str">
        <f t="shared" si="58"/>
        <v/>
      </c>
      <c r="Y99" s="1" t="str">
        <f t="shared" si="58"/>
        <v/>
      </c>
      <c r="Z99" s="1" t="str">
        <f t="shared" si="58"/>
        <v/>
      </c>
      <c r="AA99" s="1" t="str">
        <f t="shared" si="58"/>
        <v/>
      </c>
      <c r="AB99" s="1" t="str">
        <f t="shared" si="58"/>
        <v/>
      </c>
      <c r="AC99" s="1" t="str">
        <f t="shared" si="58"/>
        <v/>
      </c>
      <c r="AD99" s="1" t="str">
        <f t="shared" si="58"/>
        <v/>
      </c>
      <c r="AE99" s="1" t="str">
        <f t="shared" si="59"/>
        <v/>
      </c>
      <c r="AF99" s="1" t="str">
        <f t="shared" si="59"/>
        <v/>
      </c>
      <c r="AG99" s="1" t="str">
        <f t="shared" si="59"/>
        <v/>
      </c>
      <c r="AH99" s="1" t="str">
        <f t="shared" si="59"/>
        <v/>
      </c>
      <c r="AI99" s="1" t="str">
        <f t="shared" si="59"/>
        <v/>
      </c>
      <c r="AJ99" s="1" t="str">
        <f t="shared" si="59"/>
        <v/>
      </c>
      <c r="AK99" s="1" t="str">
        <f t="shared" si="59"/>
        <v/>
      </c>
      <c r="AL99" s="1" t="str">
        <f t="shared" si="59"/>
        <v/>
      </c>
      <c r="AM99" s="1" t="str">
        <f t="shared" si="59"/>
        <v/>
      </c>
      <c r="AN99" s="1" t="str">
        <f t="shared" si="59"/>
        <v/>
      </c>
      <c r="AO99" s="1" t="str">
        <f t="shared" si="60"/>
        <v/>
      </c>
      <c r="AP99" s="1" t="str">
        <f t="shared" si="60"/>
        <v/>
      </c>
      <c r="AQ99" s="1" t="str">
        <f t="shared" si="60"/>
        <v/>
      </c>
      <c r="AR99" s="1" t="str">
        <f t="shared" si="60"/>
        <v/>
      </c>
      <c r="AS99" s="1" t="str">
        <f t="shared" si="60"/>
        <v/>
      </c>
      <c r="AT99" s="1" t="str">
        <f t="shared" si="60"/>
        <v/>
      </c>
      <c r="AU99" s="1" t="str">
        <f t="shared" si="60"/>
        <v/>
      </c>
      <c r="AV99" s="1" t="str">
        <f t="shared" si="60"/>
        <v/>
      </c>
      <c r="AW99" s="1" t="str">
        <f t="shared" si="60"/>
        <v/>
      </c>
      <c r="AX99" s="1" t="str">
        <f t="shared" si="60"/>
        <v/>
      </c>
      <c r="AY99" s="1" t="str">
        <f t="shared" si="61"/>
        <v/>
      </c>
      <c r="AZ99" s="1" t="str">
        <f t="shared" si="61"/>
        <v/>
      </c>
      <c r="BA99" s="1" t="str">
        <f t="shared" si="61"/>
        <v/>
      </c>
      <c r="BB99" s="1" t="str">
        <f t="shared" si="61"/>
        <v/>
      </c>
      <c r="BC99" s="1" t="str">
        <f t="shared" si="61"/>
        <v/>
      </c>
      <c r="BD99" s="1" t="str">
        <f t="shared" si="61"/>
        <v/>
      </c>
      <c r="BE99" s="1" t="str">
        <f t="shared" si="61"/>
        <v/>
      </c>
      <c r="BF99" s="1" t="str">
        <f t="shared" si="61"/>
        <v/>
      </c>
      <c r="BG99" s="1" t="str">
        <f t="shared" si="61"/>
        <v/>
      </c>
      <c r="BH99" s="1" t="str">
        <f t="shared" si="61"/>
        <v/>
      </c>
      <c r="BI99" s="1" t="str">
        <f t="shared" si="62"/>
        <v/>
      </c>
      <c r="BJ99" s="1" t="str">
        <f t="shared" si="62"/>
        <v/>
      </c>
      <c r="BK99" s="1" t="str">
        <f t="shared" si="62"/>
        <v/>
      </c>
      <c r="BL99" s="1" t="str">
        <f t="shared" si="62"/>
        <v/>
      </c>
      <c r="BM99" s="1" t="str">
        <f t="shared" si="62"/>
        <v/>
      </c>
      <c r="BN99" s="1" t="str">
        <f t="shared" si="62"/>
        <v/>
      </c>
      <c r="BO99" s="1" t="str">
        <f t="shared" si="62"/>
        <v/>
      </c>
      <c r="BP99" s="1" t="str">
        <f t="shared" si="62"/>
        <v/>
      </c>
      <c r="BQ99" s="1" t="str">
        <f t="shared" si="62"/>
        <v/>
      </c>
      <c r="BR99" s="1" t="str">
        <f t="shared" si="62"/>
        <v/>
      </c>
      <c r="BS99" s="1" t="str">
        <f t="shared" si="56"/>
        <v/>
      </c>
      <c r="BT99" s="1" t="str">
        <f t="shared" si="56"/>
        <v/>
      </c>
      <c r="BU99" s="1" t="str">
        <f t="shared" si="56"/>
        <v/>
      </c>
      <c r="BV99" s="1" t="str">
        <f t="shared" si="56"/>
        <v/>
      </c>
      <c r="BW99" s="1" t="str">
        <f t="shared" si="56"/>
        <v/>
      </c>
      <c r="BX99" s="1" t="str">
        <f t="shared" si="56"/>
        <v/>
      </c>
      <c r="BY99" s="1" t="str">
        <f t="shared" si="56"/>
        <v/>
      </c>
      <c r="BZ99" s="1" t="str">
        <f t="shared" si="56"/>
        <v/>
      </c>
      <c r="CA99" s="1" t="str">
        <f t="shared" si="56"/>
        <v/>
      </c>
      <c r="CB99" s="1" t="str">
        <f t="shared" si="56"/>
        <v/>
      </c>
      <c r="CC99" s="1" t="str">
        <f t="shared" si="56"/>
        <v/>
      </c>
      <c r="CD99" s="1" t="str">
        <f t="shared" si="56"/>
        <v/>
      </c>
    </row>
    <row r="100" spans="1:82" x14ac:dyDescent="0.2">
      <c r="A100" s="1">
        <f>'5'!E36</f>
        <v>0</v>
      </c>
      <c r="B100" s="1">
        <f>IF('5'!K36=0,1,'5'!K36)</f>
        <v>1</v>
      </c>
      <c r="C100" s="1">
        <f>IF('5'!L36=0,2050,'5'!L36)</f>
        <v>2050</v>
      </c>
      <c r="D100" s="541">
        <f t="shared" si="49"/>
        <v>54789</v>
      </c>
      <c r="E100" s="541">
        <f>DATE('5'!BA36,'5'!AZ36,1)</f>
        <v>72686</v>
      </c>
      <c r="G100" s="1111">
        <f>'5'!AD36</f>
        <v>0</v>
      </c>
      <c r="H100" s="1086">
        <f>'5'!AF36</f>
        <v>0</v>
      </c>
      <c r="I100" s="1087">
        <f>'5'!BE36</f>
        <v>0</v>
      </c>
      <c r="J100" s="1193">
        <f>IF(D100&gt;='1'!$D$19,IF(OR(G100&gt;0,H100&gt;0),'5'!AS36,0),0)</f>
        <v>0</v>
      </c>
      <c r="K100" s="1" t="str">
        <f t="shared" si="50"/>
        <v/>
      </c>
      <c r="L100" s="1" t="str">
        <f t="shared" si="50"/>
        <v/>
      </c>
      <c r="M100" s="1" t="str">
        <f t="shared" si="50"/>
        <v/>
      </c>
      <c r="N100" s="1" t="str">
        <f t="shared" si="50"/>
        <v/>
      </c>
      <c r="O100" s="1" t="str">
        <f t="shared" si="50"/>
        <v/>
      </c>
      <c r="P100" s="1" t="str">
        <f t="shared" si="57"/>
        <v/>
      </c>
      <c r="Q100" s="1" t="str">
        <f t="shared" si="57"/>
        <v/>
      </c>
      <c r="R100" s="1" t="str">
        <f t="shared" si="57"/>
        <v/>
      </c>
      <c r="S100" s="1" t="str">
        <f t="shared" si="57"/>
        <v/>
      </c>
      <c r="T100" s="1" t="str">
        <f t="shared" si="57"/>
        <v/>
      </c>
      <c r="U100" s="1" t="str">
        <f t="shared" si="58"/>
        <v/>
      </c>
      <c r="V100" s="1" t="str">
        <f t="shared" si="58"/>
        <v/>
      </c>
      <c r="W100" s="1" t="str">
        <f t="shared" si="58"/>
        <v/>
      </c>
      <c r="X100" s="1" t="str">
        <f t="shared" si="58"/>
        <v/>
      </c>
      <c r="Y100" s="1" t="str">
        <f t="shared" si="58"/>
        <v/>
      </c>
      <c r="Z100" s="1" t="str">
        <f t="shared" si="58"/>
        <v/>
      </c>
      <c r="AA100" s="1" t="str">
        <f t="shared" si="58"/>
        <v/>
      </c>
      <c r="AB100" s="1" t="str">
        <f t="shared" si="58"/>
        <v/>
      </c>
      <c r="AC100" s="1" t="str">
        <f t="shared" si="58"/>
        <v/>
      </c>
      <c r="AD100" s="1" t="str">
        <f t="shared" si="58"/>
        <v/>
      </c>
      <c r="AE100" s="1" t="str">
        <f t="shared" si="59"/>
        <v/>
      </c>
      <c r="AF100" s="1" t="str">
        <f t="shared" si="59"/>
        <v/>
      </c>
      <c r="AG100" s="1" t="str">
        <f t="shared" si="59"/>
        <v/>
      </c>
      <c r="AH100" s="1" t="str">
        <f t="shared" si="59"/>
        <v/>
      </c>
      <c r="AI100" s="1" t="str">
        <f t="shared" si="59"/>
        <v/>
      </c>
      <c r="AJ100" s="1" t="str">
        <f t="shared" si="59"/>
        <v/>
      </c>
      <c r="AK100" s="1" t="str">
        <f t="shared" si="59"/>
        <v/>
      </c>
      <c r="AL100" s="1" t="str">
        <f t="shared" si="59"/>
        <v/>
      </c>
      <c r="AM100" s="1" t="str">
        <f t="shared" si="59"/>
        <v/>
      </c>
      <c r="AN100" s="1" t="str">
        <f t="shared" si="59"/>
        <v/>
      </c>
      <c r="AO100" s="1" t="str">
        <f t="shared" si="60"/>
        <v/>
      </c>
      <c r="AP100" s="1" t="str">
        <f t="shared" si="60"/>
        <v/>
      </c>
      <c r="AQ100" s="1" t="str">
        <f t="shared" si="60"/>
        <v/>
      </c>
      <c r="AR100" s="1" t="str">
        <f t="shared" si="60"/>
        <v/>
      </c>
      <c r="AS100" s="1" t="str">
        <f t="shared" si="60"/>
        <v/>
      </c>
      <c r="AT100" s="1" t="str">
        <f t="shared" si="60"/>
        <v/>
      </c>
      <c r="AU100" s="1" t="str">
        <f t="shared" si="60"/>
        <v/>
      </c>
      <c r="AV100" s="1" t="str">
        <f t="shared" si="60"/>
        <v/>
      </c>
      <c r="AW100" s="1" t="str">
        <f t="shared" si="60"/>
        <v/>
      </c>
      <c r="AX100" s="1" t="str">
        <f t="shared" si="60"/>
        <v/>
      </c>
      <c r="AY100" s="1" t="str">
        <f t="shared" si="61"/>
        <v/>
      </c>
      <c r="AZ100" s="1" t="str">
        <f t="shared" si="61"/>
        <v/>
      </c>
      <c r="BA100" s="1" t="str">
        <f t="shared" si="61"/>
        <v/>
      </c>
      <c r="BB100" s="1" t="str">
        <f t="shared" si="61"/>
        <v/>
      </c>
      <c r="BC100" s="1" t="str">
        <f t="shared" si="61"/>
        <v/>
      </c>
      <c r="BD100" s="1" t="str">
        <f t="shared" si="61"/>
        <v/>
      </c>
      <c r="BE100" s="1" t="str">
        <f t="shared" si="61"/>
        <v/>
      </c>
      <c r="BF100" s="1" t="str">
        <f t="shared" si="61"/>
        <v/>
      </c>
      <c r="BG100" s="1" t="str">
        <f t="shared" si="61"/>
        <v/>
      </c>
      <c r="BH100" s="1" t="str">
        <f t="shared" si="61"/>
        <v/>
      </c>
      <c r="BI100" s="1" t="str">
        <f t="shared" si="62"/>
        <v/>
      </c>
      <c r="BJ100" s="1" t="str">
        <f t="shared" si="62"/>
        <v/>
      </c>
      <c r="BK100" s="1" t="str">
        <f t="shared" si="62"/>
        <v/>
      </c>
      <c r="BL100" s="1" t="str">
        <f t="shared" si="62"/>
        <v/>
      </c>
      <c r="BM100" s="1" t="str">
        <f t="shared" si="62"/>
        <v/>
      </c>
      <c r="BN100" s="1" t="str">
        <f t="shared" si="62"/>
        <v/>
      </c>
      <c r="BO100" s="1" t="str">
        <f t="shared" si="62"/>
        <v/>
      </c>
      <c r="BP100" s="1" t="str">
        <f t="shared" si="62"/>
        <v/>
      </c>
      <c r="BQ100" s="1" t="str">
        <f t="shared" si="62"/>
        <v/>
      </c>
      <c r="BR100" s="1" t="str">
        <f t="shared" si="62"/>
        <v/>
      </c>
      <c r="BS100" s="1" t="str">
        <f t="shared" si="56"/>
        <v/>
      </c>
      <c r="BT100" s="1" t="str">
        <f t="shared" si="56"/>
        <v/>
      </c>
      <c r="BU100" s="1" t="str">
        <f t="shared" si="56"/>
        <v/>
      </c>
      <c r="BV100" s="1" t="str">
        <f t="shared" si="56"/>
        <v/>
      </c>
      <c r="BW100" s="1" t="str">
        <f t="shared" si="56"/>
        <v/>
      </c>
      <c r="BX100" s="1" t="str">
        <f t="shared" si="56"/>
        <v/>
      </c>
      <c r="BY100" s="1" t="str">
        <f t="shared" si="56"/>
        <v/>
      </c>
      <c r="BZ100" s="1" t="str">
        <f t="shared" si="56"/>
        <v/>
      </c>
      <c r="CA100" s="1" t="str">
        <f t="shared" si="56"/>
        <v/>
      </c>
      <c r="CB100" s="1" t="str">
        <f t="shared" si="56"/>
        <v/>
      </c>
      <c r="CC100" s="1" t="str">
        <f t="shared" si="56"/>
        <v/>
      </c>
      <c r="CD100" s="1" t="str">
        <f t="shared" si="56"/>
        <v/>
      </c>
    </row>
    <row r="101" spans="1:82" x14ac:dyDescent="0.2">
      <c r="A101" s="1">
        <f>'5'!E37</f>
        <v>0</v>
      </c>
      <c r="B101" s="1">
        <f>IF('5'!K37=0,1,'5'!K37)</f>
        <v>1</v>
      </c>
      <c r="C101" s="1">
        <f>IF('5'!L37=0,2050,'5'!L37)</f>
        <v>2050</v>
      </c>
      <c r="D101" s="541">
        <f t="shared" si="49"/>
        <v>54789</v>
      </c>
      <c r="E101" s="541">
        <f>DATE('5'!BA37,'5'!AZ37,1)</f>
        <v>72686</v>
      </c>
      <c r="G101" s="1111">
        <f>'5'!AD37</f>
        <v>0</v>
      </c>
      <c r="H101" s="1086">
        <f>'5'!AF37</f>
        <v>0</v>
      </c>
      <c r="I101" s="1087">
        <f>'5'!BE37</f>
        <v>0</v>
      </c>
      <c r="J101" s="1193">
        <f>IF(D101&gt;='1'!$D$19,IF(OR(G101&gt;0,H101&gt;0),'5'!AS37,0),0)</f>
        <v>0</v>
      </c>
      <c r="K101" s="1" t="str">
        <f t="shared" si="50"/>
        <v/>
      </c>
      <c r="L101" s="1" t="str">
        <f t="shared" si="50"/>
        <v/>
      </c>
      <c r="M101" s="1" t="str">
        <f t="shared" si="50"/>
        <v/>
      </c>
      <c r="N101" s="1" t="str">
        <f t="shared" si="50"/>
        <v/>
      </c>
      <c r="O101" s="1" t="str">
        <f t="shared" si="50"/>
        <v/>
      </c>
      <c r="P101" s="1" t="str">
        <f t="shared" si="57"/>
        <v/>
      </c>
      <c r="Q101" s="1" t="str">
        <f t="shared" si="57"/>
        <v/>
      </c>
      <c r="R101" s="1" t="str">
        <f t="shared" si="57"/>
        <v/>
      </c>
      <c r="S101" s="1" t="str">
        <f t="shared" si="57"/>
        <v/>
      </c>
      <c r="T101" s="1" t="str">
        <f t="shared" si="57"/>
        <v/>
      </c>
      <c r="U101" s="1" t="str">
        <f t="shared" si="58"/>
        <v/>
      </c>
      <c r="V101" s="1" t="str">
        <f t="shared" si="58"/>
        <v/>
      </c>
      <c r="W101" s="1" t="str">
        <f t="shared" si="58"/>
        <v/>
      </c>
      <c r="X101" s="1" t="str">
        <f t="shared" si="58"/>
        <v/>
      </c>
      <c r="Y101" s="1" t="str">
        <f t="shared" si="58"/>
        <v/>
      </c>
      <c r="Z101" s="1" t="str">
        <f t="shared" si="58"/>
        <v/>
      </c>
      <c r="AA101" s="1" t="str">
        <f t="shared" si="58"/>
        <v/>
      </c>
      <c r="AB101" s="1" t="str">
        <f t="shared" si="58"/>
        <v/>
      </c>
      <c r="AC101" s="1" t="str">
        <f t="shared" si="58"/>
        <v/>
      </c>
      <c r="AD101" s="1" t="str">
        <f t="shared" si="58"/>
        <v/>
      </c>
      <c r="AE101" s="1" t="str">
        <f t="shared" si="59"/>
        <v/>
      </c>
      <c r="AF101" s="1" t="str">
        <f t="shared" si="59"/>
        <v/>
      </c>
      <c r="AG101" s="1" t="str">
        <f t="shared" si="59"/>
        <v/>
      </c>
      <c r="AH101" s="1" t="str">
        <f t="shared" si="59"/>
        <v/>
      </c>
      <c r="AI101" s="1" t="str">
        <f t="shared" si="59"/>
        <v/>
      </c>
      <c r="AJ101" s="1" t="str">
        <f t="shared" si="59"/>
        <v/>
      </c>
      <c r="AK101" s="1" t="str">
        <f t="shared" si="59"/>
        <v/>
      </c>
      <c r="AL101" s="1" t="str">
        <f t="shared" si="59"/>
        <v/>
      </c>
      <c r="AM101" s="1" t="str">
        <f t="shared" si="59"/>
        <v/>
      </c>
      <c r="AN101" s="1" t="str">
        <f t="shared" si="59"/>
        <v/>
      </c>
      <c r="AO101" s="1" t="str">
        <f t="shared" si="60"/>
        <v/>
      </c>
      <c r="AP101" s="1" t="str">
        <f t="shared" si="60"/>
        <v/>
      </c>
      <c r="AQ101" s="1" t="str">
        <f t="shared" si="60"/>
        <v/>
      </c>
      <c r="AR101" s="1" t="str">
        <f t="shared" si="60"/>
        <v/>
      </c>
      <c r="AS101" s="1" t="str">
        <f t="shared" si="60"/>
        <v/>
      </c>
      <c r="AT101" s="1" t="str">
        <f t="shared" si="60"/>
        <v/>
      </c>
      <c r="AU101" s="1" t="str">
        <f t="shared" si="60"/>
        <v/>
      </c>
      <c r="AV101" s="1" t="str">
        <f t="shared" si="60"/>
        <v/>
      </c>
      <c r="AW101" s="1" t="str">
        <f t="shared" si="60"/>
        <v/>
      </c>
      <c r="AX101" s="1" t="str">
        <f t="shared" si="60"/>
        <v/>
      </c>
      <c r="AY101" s="1" t="str">
        <f t="shared" si="61"/>
        <v/>
      </c>
      <c r="AZ101" s="1" t="str">
        <f t="shared" si="61"/>
        <v/>
      </c>
      <c r="BA101" s="1" t="str">
        <f t="shared" si="61"/>
        <v/>
      </c>
      <c r="BB101" s="1" t="str">
        <f t="shared" si="61"/>
        <v/>
      </c>
      <c r="BC101" s="1" t="str">
        <f t="shared" si="61"/>
        <v/>
      </c>
      <c r="BD101" s="1" t="str">
        <f t="shared" si="61"/>
        <v/>
      </c>
      <c r="BE101" s="1" t="str">
        <f t="shared" si="61"/>
        <v/>
      </c>
      <c r="BF101" s="1" t="str">
        <f t="shared" si="61"/>
        <v/>
      </c>
      <c r="BG101" s="1" t="str">
        <f t="shared" si="61"/>
        <v/>
      </c>
      <c r="BH101" s="1" t="str">
        <f t="shared" si="61"/>
        <v/>
      </c>
      <c r="BI101" s="1" t="str">
        <f t="shared" si="62"/>
        <v/>
      </c>
      <c r="BJ101" s="1" t="str">
        <f t="shared" si="62"/>
        <v/>
      </c>
      <c r="BK101" s="1" t="str">
        <f t="shared" si="62"/>
        <v/>
      </c>
      <c r="BL101" s="1" t="str">
        <f t="shared" si="62"/>
        <v/>
      </c>
      <c r="BM101" s="1" t="str">
        <f t="shared" si="62"/>
        <v/>
      </c>
      <c r="BN101" s="1" t="str">
        <f t="shared" si="62"/>
        <v/>
      </c>
      <c r="BO101" s="1" t="str">
        <f t="shared" si="62"/>
        <v/>
      </c>
      <c r="BP101" s="1" t="str">
        <f t="shared" si="62"/>
        <v/>
      </c>
      <c r="BQ101" s="1" t="str">
        <f t="shared" si="62"/>
        <v/>
      </c>
      <c r="BR101" s="1" t="str">
        <f t="shared" si="62"/>
        <v/>
      </c>
      <c r="BS101" s="1" t="str">
        <f t="shared" si="56"/>
        <v/>
      </c>
      <c r="BT101" s="1" t="str">
        <f t="shared" si="56"/>
        <v/>
      </c>
      <c r="BU101" s="1" t="str">
        <f t="shared" si="56"/>
        <v/>
      </c>
      <c r="BV101" s="1" t="str">
        <f t="shared" si="56"/>
        <v/>
      </c>
      <c r="BW101" s="1" t="str">
        <f t="shared" si="56"/>
        <v/>
      </c>
      <c r="BX101" s="1" t="str">
        <f t="shared" si="56"/>
        <v/>
      </c>
      <c r="BY101" s="1" t="str">
        <f t="shared" si="56"/>
        <v/>
      </c>
      <c r="BZ101" s="1" t="str">
        <f t="shared" si="56"/>
        <v/>
      </c>
      <c r="CA101" s="1" t="str">
        <f t="shared" si="56"/>
        <v/>
      </c>
      <c r="CB101" s="1" t="str">
        <f t="shared" si="56"/>
        <v/>
      </c>
      <c r="CC101" s="1" t="str">
        <f t="shared" si="56"/>
        <v/>
      </c>
      <c r="CD101" s="1" t="str">
        <f t="shared" si="56"/>
        <v/>
      </c>
    </row>
    <row r="102" spans="1:82" x14ac:dyDescent="0.2">
      <c r="A102" s="1">
        <f>'5'!E38</f>
        <v>0</v>
      </c>
      <c r="B102" s="1">
        <f>IF('5'!K38=0,1,'5'!K38)</f>
        <v>1</v>
      </c>
      <c r="C102" s="1">
        <f>IF('5'!L38=0,2050,'5'!L38)</f>
        <v>2050</v>
      </c>
      <c r="D102" s="541">
        <f t="shared" si="49"/>
        <v>54789</v>
      </c>
      <c r="E102" s="541">
        <f>DATE('5'!BA38,'5'!AZ38,1)</f>
        <v>72686</v>
      </c>
      <c r="G102" s="1111">
        <f>'5'!AD38</f>
        <v>0</v>
      </c>
      <c r="H102" s="1086">
        <f>'5'!AF38</f>
        <v>0</v>
      </c>
      <c r="I102" s="1087">
        <f>'5'!BE38</f>
        <v>0</v>
      </c>
      <c r="J102" s="1193">
        <f>IF(D102&gt;='1'!$D$19,IF(OR(G102&gt;0,H102&gt;0),'5'!AS38,0),0)</f>
        <v>0</v>
      </c>
      <c r="K102" s="1" t="str">
        <f t="shared" si="50"/>
        <v/>
      </c>
      <c r="L102" s="1" t="str">
        <f t="shared" si="50"/>
        <v/>
      </c>
      <c r="M102" s="1" t="str">
        <f t="shared" si="50"/>
        <v/>
      </c>
      <c r="N102" s="1" t="str">
        <f t="shared" si="50"/>
        <v/>
      </c>
      <c r="O102" s="1" t="str">
        <f t="shared" si="50"/>
        <v/>
      </c>
      <c r="P102" s="1" t="str">
        <f t="shared" si="57"/>
        <v/>
      </c>
      <c r="Q102" s="1" t="str">
        <f t="shared" si="57"/>
        <v/>
      </c>
      <c r="R102" s="1" t="str">
        <f t="shared" si="57"/>
        <v/>
      </c>
      <c r="S102" s="1" t="str">
        <f t="shared" si="57"/>
        <v/>
      </c>
      <c r="T102" s="1" t="str">
        <f t="shared" si="57"/>
        <v/>
      </c>
      <c r="U102" s="1" t="str">
        <f t="shared" si="58"/>
        <v/>
      </c>
      <c r="V102" s="1" t="str">
        <f t="shared" si="58"/>
        <v/>
      </c>
      <c r="W102" s="1" t="str">
        <f t="shared" si="58"/>
        <v/>
      </c>
      <c r="X102" s="1" t="str">
        <f t="shared" si="58"/>
        <v/>
      </c>
      <c r="Y102" s="1" t="str">
        <f t="shared" si="58"/>
        <v/>
      </c>
      <c r="Z102" s="1" t="str">
        <f t="shared" si="58"/>
        <v/>
      </c>
      <c r="AA102" s="1" t="str">
        <f t="shared" si="58"/>
        <v/>
      </c>
      <c r="AB102" s="1" t="str">
        <f t="shared" si="58"/>
        <v/>
      </c>
      <c r="AC102" s="1" t="str">
        <f t="shared" si="58"/>
        <v/>
      </c>
      <c r="AD102" s="1" t="str">
        <f t="shared" si="58"/>
        <v/>
      </c>
      <c r="AE102" s="1" t="str">
        <f t="shared" si="59"/>
        <v/>
      </c>
      <c r="AF102" s="1" t="str">
        <f t="shared" si="59"/>
        <v/>
      </c>
      <c r="AG102" s="1" t="str">
        <f t="shared" si="59"/>
        <v/>
      </c>
      <c r="AH102" s="1" t="str">
        <f t="shared" si="59"/>
        <v/>
      </c>
      <c r="AI102" s="1" t="str">
        <f t="shared" si="59"/>
        <v/>
      </c>
      <c r="AJ102" s="1" t="str">
        <f t="shared" si="59"/>
        <v/>
      </c>
      <c r="AK102" s="1" t="str">
        <f t="shared" si="59"/>
        <v/>
      </c>
      <c r="AL102" s="1" t="str">
        <f t="shared" si="59"/>
        <v/>
      </c>
      <c r="AM102" s="1" t="str">
        <f t="shared" si="59"/>
        <v/>
      </c>
      <c r="AN102" s="1" t="str">
        <f t="shared" si="59"/>
        <v/>
      </c>
      <c r="AO102" s="1" t="str">
        <f t="shared" si="60"/>
        <v/>
      </c>
      <c r="AP102" s="1" t="str">
        <f t="shared" si="60"/>
        <v/>
      </c>
      <c r="AQ102" s="1" t="str">
        <f t="shared" si="60"/>
        <v/>
      </c>
      <c r="AR102" s="1" t="str">
        <f t="shared" si="60"/>
        <v/>
      </c>
      <c r="AS102" s="1" t="str">
        <f t="shared" si="60"/>
        <v/>
      </c>
      <c r="AT102" s="1" t="str">
        <f t="shared" si="60"/>
        <v/>
      </c>
      <c r="AU102" s="1" t="str">
        <f t="shared" si="60"/>
        <v/>
      </c>
      <c r="AV102" s="1" t="str">
        <f t="shared" si="60"/>
        <v/>
      </c>
      <c r="AW102" s="1" t="str">
        <f t="shared" si="60"/>
        <v/>
      </c>
      <c r="AX102" s="1" t="str">
        <f t="shared" si="60"/>
        <v/>
      </c>
      <c r="AY102" s="1" t="str">
        <f t="shared" si="61"/>
        <v/>
      </c>
      <c r="AZ102" s="1" t="str">
        <f t="shared" si="61"/>
        <v/>
      </c>
      <c r="BA102" s="1" t="str">
        <f t="shared" si="61"/>
        <v/>
      </c>
      <c r="BB102" s="1" t="str">
        <f t="shared" si="61"/>
        <v/>
      </c>
      <c r="BC102" s="1" t="str">
        <f t="shared" si="61"/>
        <v/>
      </c>
      <c r="BD102" s="1" t="str">
        <f t="shared" si="61"/>
        <v/>
      </c>
      <c r="BE102" s="1" t="str">
        <f t="shared" si="61"/>
        <v/>
      </c>
      <c r="BF102" s="1" t="str">
        <f t="shared" si="61"/>
        <v/>
      </c>
      <c r="BG102" s="1" t="str">
        <f t="shared" si="61"/>
        <v/>
      </c>
      <c r="BH102" s="1" t="str">
        <f t="shared" si="61"/>
        <v/>
      </c>
      <c r="BI102" s="1" t="str">
        <f t="shared" si="62"/>
        <v/>
      </c>
      <c r="BJ102" s="1" t="str">
        <f t="shared" si="62"/>
        <v/>
      </c>
      <c r="BK102" s="1" t="str">
        <f t="shared" si="62"/>
        <v/>
      </c>
      <c r="BL102" s="1" t="str">
        <f t="shared" si="62"/>
        <v/>
      </c>
      <c r="BM102" s="1" t="str">
        <f t="shared" si="62"/>
        <v/>
      </c>
      <c r="BN102" s="1" t="str">
        <f t="shared" si="62"/>
        <v/>
      </c>
      <c r="BO102" s="1" t="str">
        <f t="shared" si="62"/>
        <v/>
      </c>
      <c r="BP102" s="1" t="str">
        <f t="shared" si="62"/>
        <v/>
      </c>
      <c r="BQ102" s="1" t="str">
        <f t="shared" si="62"/>
        <v/>
      </c>
      <c r="BR102" s="1" t="str">
        <f t="shared" si="62"/>
        <v/>
      </c>
      <c r="BS102" s="1" t="str">
        <f t="shared" si="56"/>
        <v/>
      </c>
      <c r="BT102" s="1" t="str">
        <f t="shared" si="56"/>
        <v/>
      </c>
      <c r="BU102" s="1" t="str">
        <f t="shared" si="56"/>
        <v/>
      </c>
      <c r="BV102" s="1" t="str">
        <f t="shared" si="56"/>
        <v/>
      </c>
      <c r="BW102" s="1" t="str">
        <f t="shared" si="56"/>
        <v/>
      </c>
      <c r="BX102" s="1" t="str">
        <f t="shared" si="56"/>
        <v/>
      </c>
      <c r="BY102" s="1" t="str">
        <f t="shared" si="56"/>
        <v/>
      </c>
      <c r="BZ102" s="1" t="str">
        <f t="shared" si="56"/>
        <v/>
      </c>
      <c r="CA102" s="1" t="str">
        <f t="shared" si="56"/>
        <v/>
      </c>
      <c r="CB102" s="1" t="str">
        <f t="shared" si="56"/>
        <v/>
      </c>
      <c r="CC102" s="1" t="str">
        <f t="shared" si="56"/>
        <v/>
      </c>
      <c r="CD102" s="1" t="str">
        <f t="shared" si="56"/>
        <v/>
      </c>
    </row>
    <row r="103" spans="1:82" x14ac:dyDescent="0.2">
      <c r="A103" s="1">
        <f>'5'!E39</f>
        <v>0</v>
      </c>
      <c r="B103" s="1">
        <f>IF('5'!K39=0,1,'5'!K39)</f>
        <v>1</v>
      </c>
      <c r="C103" s="1">
        <f>IF('5'!L39=0,2050,'5'!L39)</f>
        <v>2050</v>
      </c>
      <c r="D103" s="541">
        <f t="shared" si="49"/>
        <v>54789</v>
      </c>
      <c r="E103" s="541">
        <f>DATE('5'!BA39,'5'!AZ39,1)</f>
        <v>72686</v>
      </c>
      <c r="G103" s="1111">
        <f>'5'!AD39</f>
        <v>0</v>
      </c>
      <c r="H103" s="1086">
        <f>'5'!AF39</f>
        <v>0</v>
      </c>
      <c r="I103" s="1087">
        <f>'5'!BE39</f>
        <v>0</v>
      </c>
      <c r="J103" s="1193">
        <f>IF(D103&gt;='1'!$D$19,IF(OR(G103&gt;0,H103&gt;0),'5'!AS39,0),0)</f>
        <v>0</v>
      </c>
      <c r="K103" s="1" t="str">
        <f t="shared" ref="K103:O146" si="63">IF(AND($D103&lt;=K$5,$E103&gt;=K$5),"x","")</f>
        <v/>
      </c>
      <c r="L103" s="1" t="str">
        <f t="shared" si="63"/>
        <v/>
      </c>
      <c r="M103" s="1" t="str">
        <f t="shared" si="63"/>
        <v/>
      </c>
      <c r="N103" s="1" t="str">
        <f t="shared" si="63"/>
        <v/>
      </c>
      <c r="O103" s="1" t="str">
        <f t="shared" si="63"/>
        <v/>
      </c>
      <c r="P103" s="1" t="str">
        <f t="shared" si="57"/>
        <v/>
      </c>
      <c r="Q103" s="1" t="str">
        <f t="shared" si="57"/>
        <v/>
      </c>
      <c r="R103" s="1" t="str">
        <f t="shared" si="57"/>
        <v/>
      </c>
      <c r="S103" s="1" t="str">
        <f t="shared" si="57"/>
        <v/>
      </c>
      <c r="T103" s="1" t="str">
        <f t="shared" si="57"/>
        <v/>
      </c>
      <c r="U103" s="1" t="str">
        <f t="shared" si="58"/>
        <v/>
      </c>
      <c r="V103" s="1" t="str">
        <f t="shared" si="58"/>
        <v/>
      </c>
      <c r="W103" s="1" t="str">
        <f t="shared" si="58"/>
        <v/>
      </c>
      <c r="X103" s="1" t="str">
        <f t="shared" si="58"/>
        <v/>
      </c>
      <c r="Y103" s="1" t="str">
        <f t="shared" si="58"/>
        <v/>
      </c>
      <c r="Z103" s="1" t="str">
        <f t="shared" si="58"/>
        <v/>
      </c>
      <c r="AA103" s="1" t="str">
        <f t="shared" si="58"/>
        <v/>
      </c>
      <c r="AB103" s="1" t="str">
        <f t="shared" si="58"/>
        <v/>
      </c>
      <c r="AC103" s="1" t="str">
        <f t="shared" si="58"/>
        <v/>
      </c>
      <c r="AD103" s="1" t="str">
        <f t="shared" si="58"/>
        <v/>
      </c>
      <c r="AE103" s="1" t="str">
        <f t="shared" si="59"/>
        <v/>
      </c>
      <c r="AF103" s="1" t="str">
        <f t="shared" si="59"/>
        <v/>
      </c>
      <c r="AG103" s="1" t="str">
        <f t="shared" si="59"/>
        <v/>
      </c>
      <c r="AH103" s="1" t="str">
        <f t="shared" si="59"/>
        <v/>
      </c>
      <c r="AI103" s="1" t="str">
        <f t="shared" si="59"/>
        <v/>
      </c>
      <c r="AJ103" s="1" t="str">
        <f t="shared" si="59"/>
        <v/>
      </c>
      <c r="AK103" s="1" t="str">
        <f t="shared" si="59"/>
        <v/>
      </c>
      <c r="AL103" s="1" t="str">
        <f t="shared" si="59"/>
        <v/>
      </c>
      <c r="AM103" s="1" t="str">
        <f t="shared" si="59"/>
        <v/>
      </c>
      <c r="AN103" s="1" t="str">
        <f t="shared" si="59"/>
        <v/>
      </c>
      <c r="AO103" s="1" t="str">
        <f t="shared" si="60"/>
        <v/>
      </c>
      <c r="AP103" s="1" t="str">
        <f t="shared" si="60"/>
        <v/>
      </c>
      <c r="AQ103" s="1" t="str">
        <f t="shared" si="60"/>
        <v/>
      </c>
      <c r="AR103" s="1" t="str">
        <f t="shared" si="60"/>
        <v/>
      </c>
      <c r="AS103" s="1" t="str">
        <f t="shared" si="60"/>
        <v/>
      </c>
      <c r="AT103" s="1" t="str">
        <f t="shared" si="60"/>
        <v/>
      </c>
      <c r="AU103" s="1" t="str">
        <f t="shared" si="60"/>
        <v/>
      </c>
      <c r="AV103" s="1" t="str">
        <f t="shared" si="60"/>
        <v/>
      </c>
      <c r="AW103" s="1" t="str">
        <f t="shared" si="60"/>
        <v/>
      </c>
      <c r="AX103" s="1" t="str">
        <f t="shared" si="60"/>
        <v/>
      </c>
      <c r="AY103" s="1" t="str">
        <f t="shared" si="61"/>
        <v/>
      </c>
      <c r="AZ103" s="1" t="str">
        <f t="shared" si="61"/>
        <v/>
      </c>
      <c r="BA103" s="1" t="str">
        <f t="shared" si="61"/>
        <v/>
      </c>
      <c r="BB103" s="1" t="str">
        <f t="shared" si="61"/>
        <v/>
      </c>
      <c r="BC103" s="1" t="str">
        <f t="shared" si="61"/>
        <v/>
      </c>
      <c r="BD103" s="1" t="str">
        <f t="shared" si="61"/>
        <v/>
      </c>
      <c r="BE103" s="1" t="str">
        <f t="shared" si="61"/>
        <v/>
      </c>
      <c r="BF103" s="1" t="str">
        <f t="shared" si="61"/>
        <v/>
      </c>
      <c r="BG103" s="1" t="str">
        <f t="shared" si="61"/>
        <v/>
      </c>
      <c r="BH103" s="1" t="str">
        <f t="shared" si="61"/>
        <v/>
      </c>
      <c r="BI103" s="1" t="str">
        <f t="shared" si="62"/>
        <v/>
      </c>
      <c r="BJ103" s="1" t="str">
        <f t="shared" si="62"/>
        <v/>
      </c>
      <c r="BK103" s="1" t="str">
        <f t="shared" si="62"/>
        <v/>
      </c>
      <c r="BL103" s="1" t="str">
        <f t="shared" si="62"/>
        <v/>
      </c>
      <c r="BM103" s="1" t="str">
        <f t="shared" si="62"/>
        <v/>
      </c>
      <c r="BN103" s="1" t="str">
        <f t="shared" si="62"/>
        <v/>
      </c>
      <c r="BO103" s="1" t="str">
        <f t="shared" si="62"/>
        <v/>
      </c>
      <c r="BP103" s="1" t="str">
        <f t="shared" si="62"/>
        <v/>
      </c>
      <c r="BQ103" s="1" t="str">
        <f t="shared" si="62"/>
        <v/>
      </c>
      <c r="BR103" s="1" t="str">
        <f t="shared" si="62"/>
        <v/>
      </c>
      <c r="BS103" s="1" t="str">
        <f t="shared" ref="BS103:CD118" si="64">IF(AND($D103&lt;=BS$5,$E103&gt;=BS$5),"x","")</f>
        <v/>
      </c>
      <c r="BT103" s="1" t="str">
        <f t="shared" si="64"/>
        <v/>
      </c>
      <c r="BU103" s="1" t="str">
        <f t="shared" si="64"/>
        <v/>
      </c>
      <c r="BV103" s="1" t="str">
        <f t="shared" si="64"/>
        <v/>
      </c>
      <c r="BW103" s="1" t="str">
        <f t="shared" si="64"/>
        <v/>
      </c>
      <c r="BX103" s="1" t="str">
        <f t="shared" si="64"/>
        <v/>
      </c>
      <c r="BY103" s="1" t="str">
        <f t="shared" si="64"/>
        <v/>
      </c>
      <c r="BZ103" s="1" t="str">
        <f t="shared" si="64"/>
        <v/>
      </c>
      <c r="CA103" s="1" t="str">
        <f t="shared" si="64"/>
        <v/>
      </c>
      <c r="CB103" s="1" t="str">
        <f t="shared" si="64"/>
        <v/>
      </c>
      <c r="CC103" s="1" t="str">
        <f t="shared" si="64"/>
        <v/>
      </c>
      <c r="CD103" s="1" t="str">
        <f t="shared" si="64"/>
        <v/>
      </c>
    </row>
    <row r="104" spans="1:82" x14ac:dyDescent="0.2">
      <c r="A104" s="1">
        <f>'5'!E40</f>
        <v>0</v>
      </c>
      <c r="B104" s="1">
        <f>IF('5'!K40=0,1,'5'!K40)</f>
        <v>1</v>
      </c>
      <c r="C104" s="1">
        <f>IF('5'!L40=0,2050,'5'!L40)</f>
        <v>2050</v>
      </c>
      <c r="D104" s="541">
        <f t="shared" si="49"/>
        <v>54789</v>
      </c>
      <c r="E104" s="541">
        <f>DATE('5'!BA40,'5'!AZ40,1)</f>
        <v>72686</v>
      </c>
      <c r="G104" s="1111">
        <f>'5'!AD40</f>
        <v>0</v>
      </c>
      <c r="H104" s="1086">
        <f>'5'!AF40</f>
        <v>0</v>
      </c>
      <c r="I104" s="1087">
        <f>'5'!BE40</f>
        <v>0</v>
      </c>
      <c r="J104" s="1193">
        <f>IF(D104&gt;='1'!$D$19,IF(OR(G104&gt;0,H104&gt;0),'5'!AS40,0),0)</f>
        <v>0</v>
      </c>
      <c r="K104" s="1" t="str">
        <f t="shared" si="63"/>
        <v/>
      </c>
      <c r="L104" s="1" t="str">
        <f t="shared" si="63"/>
        <v/>
      </c>
      <c r="M104" s="1" t="str">
        <f t="shared" si="63"/>
        <v/>
      </c>
      <c r="N104" s="1" t="str">
        <f t="shared" si="63"/>
        <v/>
      </c>
      <c r="O104" s="1" t="str">
        <f t="shared" si="63"/>
        <v/>
      </c>
      <c r="P104" s="1" t="str">
        <f t="shared" si="57"/>
        <v/>
      </c>
      <c r="Q104" s="1" t="str">
        <f t="shared" si="57"/>
        <v/>
      </c>
      <c r="R104" s="1" t="str">
        <f t="shared" si="57"/>
        <v/>
      </c>
      <c r="S104" s="1" t="str">
        <f t="shared" si="57"/>
        <v/>
      </c>
      <c r="T104" s="1" t="str">
        <f t="shared" si="57"/>
        <v/>
      </c>
      <c r="U104" s="1" t="str">
        <f t="shared" si="58"/>
        <v/>
      </c>
      <c r="V104" s="1" t="str">
        <f t="shared" si="58"/>
        <v/>
      </c>
      <c r="W104" s="1" t="str">
        <f t="shared" si="58"/>
        <v/>
      </c>
      <c r="X104" s="1" t="str">
        <f t="shared" si="58"/>
        <v/>
      </c>
      <c r="Y104" s="1" t="str">
        <f t="shared" si="58"/>
        <v/>
      </c>
      <c r="Z104" s="1" t="str">
        <f t="shared" si="58"/>
        <v/>
      </c>
      <c r="AA104" s="1" t="str">
        <f t="shared" si="58"/>
        <v/>
      </c>
      <c r="AB104" s="1" t="str">
        <f t="shared" si="58"/>
        <v/>
      </c>
      <c r="AC104" s="1" t="str">
        <f t="shared" si="58"/>
        <v/>
      </c>
      <c r="AD104" s="1" t="str">
        <f t="shared" si="58"/>
        <v/>
      </c>
      <c r="AE104" s="1" t="str">
        <f t="shared" si="59"/>
        <v/>
      </c>
      <c r="AF104" s="1" t="str">
        <f t="shared" si="59"/>
        <v/>
      </c>
      <c r="AG104" s="1" t="str">
        <f t="shared" si="59"/>
        <v/>
      </c>
      <c r="AH104" s="1" t="str">
        <f t="shared" si="59"/>
        <v/>
      </c>
      <c r="AI104" s="1" t="str">
        <f t="shared" si="59"/>
        <v/>
      </c>
      <c r="AJ104" s="1" t="str">
        <f t="shared" si="59"/>
        <v/>
      </c>
      <c r="AK104" s="1" t="str">
        <f t="shared" si="59"/>
        <v/>
      </c>
      <c r="AL104" s="1" t="str">
        <f t="shared" si="59"/>
        <v/>
      </c>
      <c r="AM104" s="1" t="str">
        <f t="shared" si="59"/>
        <v/>
      </c>
      <c r="AN104" s="1" t="str">
        <f t="shared" si="59"/>
        <v/>
      </c>
      <c r="AO104" s="1" t="str">
        <f t="shared" si="60"/>
        <v/>
      </c>
      <c r="AP104" s="1" t="str">
        <f t="shared" si="60"/>
        <v/>
      </c>
      <c r="AQ104" s="1" t="str">
        <f t="shared" si="60"/>
        <v/>
      </c>
      <c r="AR104" s="1" t="str">
        <f t="shared" si="60"/>
        <v/>
      </c>
      <c r="AS104" s="1" t="str">
        <f t="shared" si="60"/>
        <v/>
      </c>
      <c r="AT104" s="1" t="str">
        <f t="shared" si="60"/>
        <v/>
      </c>
      <c r="AU104" s="1" t="str">
        <f t="shared" si="60"/>
        <v/>
      </c>
      <c r="AV104" s="1" t="str">
        <f t="shared" si="60"/>
        <v/>
      </c>
      <c r="AW104" s="1" t="str">
        <f t="shared" si="60"/>
        <v/>
      </c>
      <c r="AX104" s="1" t="str">
        <f t="shared" si="60"/>
        <v/>
      </c>
      <c r="AY104" s="1" t="str">
        <f t="shared" si="61"/>
        <v/>
      </c>
      <c r="AZ104" s="1" t="str">
        <f t="shared" si="61"/>
        <v/>
      </c>
      <c r="BA104" s="1" t="str">
        <f t="shared" si="61"/>
        <v/>
      </c>
      <c r="BB104" s="1" t="str">
        <f t="shared" si="61"/>
        <v/>
      </c>
      <c r="BC104" s="1" t="str">
        <f t="shared" si="61"/>
        <v/>
      </c>
      <c r="BD104" s="1" t="str">
        <f t="shared" si="61"/>
        <v/>
      </c>
      <c r="BE104" s="1" t="str">
        <f t="shared" si="61"/>
        <v/>
      </c>
      <c r="BF104" s="1" t="str">
        <f t="shared" si="61"/>
        <v/>
      </c>
      <c r="BG104" s="1" t="str">
        <f t="shared" si="61"/>
        <v/>
      </c>
      <c r="BH104" s="1" t="str">
        <f t="shared" si="61"/>
        <v/>
      </c>
      <c r="BI104" s="1" t="str">
        <f t="shared" si="62"/>
        <v/>
      </c>
      <c r="BJ104" s="1" t="str">
        <f t="shared" si="62"/>
        <v/>
      </c>
      <c r="BK104" s="1" t="str">
        <f t="shared" si="62"/>
        <v/>
      </c>
      <c r="BL104" s="1" t="str">
        <f t="shared" si="62"/>
        <v/>
      </c>
      <c r="BM104" s="1" t="str">
        <f t="shared" si="62"/>
        <v/>
      </c>
      <c r="BN104" s="1" t="str">
        <f t="shared" si="62"/>
        <v/>
      </c>
      <c r="BO104" s="1" t="str">
        <f t="shared" si="62"/>
        <v/>
      </c>
      <c r="BP104" s="1" t="str">
        <f t="shared" si="62"/>
        <v/>
      </c>
      <c r="BQ104" s="1" t="str">
        <f t="shared" si="62"/>
        <v/>
      </c>
      <c r="BR104" s="1" t="str">
        <f t="shared" si="62"/>
        <v/>
      </c>
      <c r="BS104" s="1" t="str">
        <f t="shared" si="64"/>
        <v/>
      </c>
      <c r="BT104" s="1" t="str">
        <f t="shared" si="64"/>
        <v/>
      </c>
      <c r="BU104" s="1" t="str">
        <f t="shared" si="64"/>
        <v/>
      </c>
      <c r="BV104" s="1" t="str">
        <f t="shared" si="64"/>
        <v/>
      </c>
      <c r="BW104" s="1" t="str">
        <f t="shared" si="64"/>
        <v/>
      </c>
      <c r="BX104" s="1" t="str">
        <f t="shared" si="64"/>
        <v/>
      </c>
      <c r="BY104" s="1" t="str">
        <f t="shared" si="64"/>
        <v/>
      </c>
      <c r="BZ104" s="1" t="str">
        <f t="shared" si="64"/>
        <v/>
      </c>
      <c r="CA104" s="1" t="str">
        <f t="shared" si="64"/>
        <v/>
      </c>
      <c r="CB104" s="1" t="str">
        <f t="shared" si="64"/>
        <v/>
      </c>
      <c r="CC104" s="1" t="str">
        <f t="shared" si="64"/>
        <v/>
      </c>
      <c r="CD104" s="1" t="str">
        <f t="shared" si="64"/>
        <v/>
      </c>
    </row>
    <row r="105" spans="1:82" x14ac:dyDescent="0.2">
      <c r="A105" s="1">
        <f>'5'!E41</f>
        <v>0</v>
      </c>
      <c r="B105" s="1">
        <f>IF('5'!K41=0,1,'5'!K41)</f>
        <v>1</v>
      </c>
      <c r="C105" s="1">
        <f>IF('5'!L41=0,2050,'5'!L41)</f>
        <v>2050</v>
      </c>
      <c r="D105" s="541">
        <f t="shared" si="49"/>
        <v>54789</v>
      </c>
      <c r="E105" s="541">
        <f>DATE('5'!BA41,'5'!AZ41,1)</f>
        <v>72686</v>
      </c>
      <c r="G105" s="1111">
        <f>'5'!AD41</f>
        <v>0</v>
      </c>
      <c r="H105" s="1086">
        <f>'5'!AF41</f>
        <v>0</v>
      </c>
      <c r="I105" s="1087">
        <f>'5'!BE41</f>
        <v>0</v>
      </c>
      <c r="J105" s="1193">
        <f>IF(D105&gt;='1'!$D$19,IF(OR(G105&gt;0,H105&gt;0),'5'!AS41,0),0)</f>
        <v>0</v>
      </c>
      <c r="K105" s="1" t="str">
        <f t="shared" si="63"/>
        <v/>
      </c>
      <c r="L105" s="1" t="str">
        <f t="shared" si="63"/>
        <v/>
      </c>
      <c r="M105" s="1" t="str">
        <f t="shared" si="63"/>
        <v/>
      </c>
      <c r="N105" s="1" t="str">
        <f t="shared" si="63"/>
        <v/>
      </c>
      <c r="O105" s="1" t="str">
        <f t="shared" si="63"/>
        <v/>
      </c>
      <c r="P105" s="1" t="str">
        <f t="shared" si="57"/>
        <v/>
      </c>
      <c r="Q105" s="1" t="str">
        <f t="shared" si="57"/>
        <v/>
      </c>
      <c r="R105" s="1" t="str">
        <f t="shared" si="57"/>
        <v/>
      </c>
      <c r="S105" s="1" t="str">
        <f t="shared" si="57"/>
        <v/>
      </c>
      <c r="T105" s="1" t="str">
        <f t="shared" si="57"/>
        <v/>
      </c>
      <c r="U105" s="1" t="str">
        <f t="shared" si="58"/>
        <v/>
      </c>
      <c r="V105" s="1" t="str">
        <f t="shared" si="58"/>
        <v/>
      </c>
      <c r="W105" s="1" t="str">
        <f t="shared" si="58"/>
        <v/>
      </c>
      <c r="X105" s="1" t="str">
        <f t="shared" si="58"/>
        <v/>
      </c>
      <c r="Y105" s="1" t="str">
        <f t="shared" si="58"/>
        <v/>
      </c>
      <c r="Z105" s="1" t="str">
        <f t="shared" si="58"/>
        <v/>
      </c>
      <c r="AA105" s="1" t="str">
        <f t="shared" si="58"/>
        <v/>
      </c>
      <c r="AB105" s="1" t="str">
        <f t="shared" si="58"/>
        <v/>
      </c>
      <c r="AC105" s="1" t="str">
        <f t="shared" si="58"/>
        <v/>
      </c>
      <c r="AD105" s="1" t="str">
        <f t="shared" si="58"/>
        <v/>
      </c>
      <c r="AE105" s="1" t="str">
        <f t="shared" si="59"/>
        <v/>
      </c>
      <c r="AF105" s="1" t="str">
        <f t="shared" si="59"/>
        <v/>
      </c>
      <c r="AG105" s="1" t="str">
        <f t="shared" si="59"/>
        <v/>
      </c>
      <c r="AH105" s="1" t="str">
        <f t="shared" si="59"/>
        <v/>
      </c>
      <c r="AI105" s="1" t="str">
        <f t="shared" si="59"/>
        <v/>
      </c>
      <c r="AJ105" s="1" t="str">
        <f t="shared" si="59"/>
        <v/>
      </c>
      <c r="AK105" s="1" t="str">
        <f t="shared" si="59"/>
        <v/>
      </c>
      <c r="AL105" s="1" t="str">
        <f t="shared" si="59"/>
        <v/>
      </c>
      <c r="AM105" s="1" t="str">
        <f t="shared" si="59"/>
        <v/>
      </c>
      <c r="AN105" s="1" t="str">
        <f t="shared" si="59"/>
        <v/>
      </c>
      <c r="AO105" s="1" t="str">
        <f t="shared" si="60"/>
        <v/>
      </c>
      <c r="AP105" s="1" t="str">
        <f t="shared" si="60"/>
        <v/>
      </c>
      <c r="AQ105" s="1" t="str">
        <f t="shared" si="60"/>
        <v/>
      </c>
      <c r="AR105" s="1" t="str">
        <f t="shared" si="60"/>
        <v/>
      </c>
      <c r="AS105" s="1" t="str">
        <f t="shared" si="60"/>
        <v/>
      </c>
      <c r="AT105" s="1" t="str">
        <f t="shared" si="60"/>
        <v/>
      </c>
      <c r="AU105" s="1" t="str">
        <f t="shared" si="60"/>
        <v/>
      </c>
      <c r="AV105" s="1" t="str">
        <f t="shared" si="60"/>
        <v/>
      </c>
      <c r="AW105" s="1" t="str">
        <f t="shared" si="60"/>
        <v/>
      </c>
      <c r="AX105" s="1" t="str">
        <f t="shared" si="60"/>
        <v/>
      </c>
      <c r="AY105" s="1" t="str">
        <f t="shared" si="61"/>
        <v/>
      </c>
      <c r="AZ105" s="1" t="str">
        <f t="shared" si="61"/>
        <v/>
      </c>
      <c r="BA105" s="1" t="str">
        <f t="shared" si="61"/>
        <v/>
      </c>
      <c r="BB105" s="1" t="str">
        <f t="shared" si="61"/>
        <v/>
      </c>
      <c r="BC105" s="1" t="str">
        <f t="shared" si="61"/>
        <v/>
      </c>
      <c r="BD105" s="1" t="str">
        <f t="shared" si="61"/>
        <v/>
      </c>
      <c r="BE105" s="1" t="str">
        <f t="shared" si="61"/>
        <v/>
      </c>
      <c r="BF105" s="1" t="str">
        <f t="shared" si="61"/>
        <v/>
      </c>
      <c r="BG105" s="1" t="str">
        <f t="shared" si="61"/>
        <v/>
      </c>
      <c r="BH105" s="1" t="str">
        <f t="shared" si="61"/>
        <v/>
      </c>
      <c r="BI105" s="1" t="str">
        <f t="shared" si="62"/>
        <v/>
      </c>
      <c r="BJ105" s="1" t="str">
        <f t="shared" si="62"/>
        <v/>
      </c>
      <c r="BK105" s="1" t="str">
        <f t="shared" si="62"/>
        <v/>
      </c>
      <c r="BL105" s="1" t="str">
        <f t="shared" si="62"/>
        <v/>
      </c>
      <c r="BM105" s="1" t="str">
        <f t="shared" si="62"/>
        <v/>
      </c>
      <c r="BN105" s="1" t="str">
        <f t="shared" si="62"/>
        <v/>
      </c>
      <c r="BO105" s="1" t="str">
        <f t="shared" si="62"/>
        <v/>
      </c>
      <c r="BP105" s="1" t="str">
        <f t="shared" si="62"/>
        <v/>
      </c>
      <c r="BQ105" s="1" t="str">
        <f t="shared" si="62"/>
        <v/>
      </c>
      <c r="BR105" s="1" t="str">
        <f t="shared" si="62"/>
        <v/>
      </c>
      <c r="BS105" s="1" t="str">
        <f t="shared" si="64"/>
        <v/>
      </c>
      <c r="BT105" s="1" t="str">
        <f t="shared" si="64"/>
        <v/>
      </c>
      <c r="BU105" s="1" t="str">
        <f t="shared" si="64"/>
        <v/>
      </c>
      <c r="BV105" s="1" t="str">
        <f t="shared" si="64"/>
        <v/>
      </c>
      <c r="BW105" s="1" t="str">
        <f t="shared" si="64"/>
        <v/>
      </c>
      <c r="BX105" s="1" t="str">
        <f t="shared" si="64"/>
        <v/>
      </c>
      <c r="BY105" s="1" t="str">
        <f t="shared" si="64"/>
        <v/>
      </c>
      <c r="BZ105" s="1" t="str">
        <f t="shared" si="64"/>
        <v/>
      </c>
      <c r="CA105" s="1" t="str">
        <f t="shared" si="64"/>
        <v/>
      </c>
      <c r="CB105" s="1" t="str">
        <f t="shared" si="64"/>
        <v/>
      </c>
      <c r="CC105" s="1" t="str">
        <f t="shared" si="64"/>
        <v/>
      </c>
      <c r="CD105" s="1" t="str">
        <f t="shared" si="64"/>
        <v/>
      </c>
    </row>
    <row r="106" spans="1:82" x14ac:dyDescent="0.2">
      <c r="A106" s="1">
        <f>'5'!E42</f>
        <v>0</v>
      </c>
      <c r="B106" s="1">
        <f>IF('5'!K42=0,1,'5'!K42)</f>
        <v>1</v>
      </c>
      <c r="C106" s="1">
        <f>IF('5'!L42=0,2050,'5'!L42)</f>
        <v>2050</v>
      </c>
      <c r="D106" s="541">
        <f t="shared" si="49"/>
        <v>54789</v>
      </c>
      <c r="E106" s="541">
        <f>DATE('5'!BA42,'5'!AZ42,1)</f>
        <v>72686</v>
      </c>
      <c r="G106" s="1111">
        <f>'5'!AD42</f>
        <v>0</v>
      </c>
      <c r="H106" s="1086">
        <f>'5'!AF42</f>
        <v>0</v>
      </c>
      <c r="I106" s="1087">
        <f>'5'!BE42</f>
        <v>0</v>
      </c>
      <c r="J106" s="1193">
        <f>IF(D106&gt;='1'!$D$19,IF(OR(G106&gt;0,H106&gt;0),'5'!AS42,0),0)</f>
        <v>0</v>
      </c>
      <c r="K106" s="1" t="str">
        <f t="shared" si="63"/>
        <v/>
      </c>
      <c r="L106" s="1" t="str">
        <f t="shared" si="63"/>
        <v/>
      </c>
      <c r="M106" s="1" t="str">
        <f t="shared" si="63"/>
        <v/>
      </c>
      <c r="N106" s="1" t="str">
        <f t="shared" si="63"/>
        <v/>
      </c>
      <c r="O106" s="1" t="str">
        <f t="shared" si="63"/>
        <v/>
      </c>
      <c r="P106" s="1" t="str">
        <f t="shared" si="57"/>
        <v/>
      </c>
      <c r="Q106" s="1" t="str">
        <f t="shared" si="57"/>
        <v/>
      </c>
      <c r="R106" s="1" t="str">
        <f t="shared" si="57"/>
        <v/>
      </c>
      <c r="S106" s="1" t="str">
        <f t="shared" si="57"/>
        <v/>
      </c>
      <c r="T106" s="1" t="str">
        <f t="shared" si="57"/>
        <v/>
      </c>
      <c r="U106" s="1" t="str">
        <f t="shared" si="58"/>
        <v/>
      </c>
      <c r="V106" s="1" t="str">
        <f t="shared" si="58"/>
        <v/>
      </c>
      <c r="W106" s="1" t="str">
        <f t="shared" si="58"/>
        <v/>
      </c>
      <c r="X106" s="1" t="str">
        <f t="shared" si="58"/>
        <v/>
      </c>
      <c r="Y106" s="1" t="str">
        <f t="shared" si="58"/>
        <v/>
      </c>
      <c r="Z106" s="1" t="str">
        <f t="shared" si="58"/>
        <v/>
      </c>
      <c r="AA106" s="1" t="str">
        <f t="shared" si="58"/>
        <v/>
      </c>
      <c r="AB106" s="1" t="str">
        <f t="shared" si="58"/>
        <v/>
      </c>
      <c r="AC106" s="1" t="str">
        <f t="shared" si="58"/>
        <v/>
      </c>
      <c r="AD106" s="1" t="str">
        <f t="shared" si="58"/>
        <v/>
      </c>
      <c r="AE106" s="1" t="str">
        <f t="shared" si="59"/>
        <v/>
      </c>
      <c r="AF106" s="1" t="str">
        <f t="shared" si="59"/>
        <v/>
      </c>
      <c r="AG106" s="1" t="str">
        <f t="shared" si="59"/>
        <v/>
      </c>
      <c r="AH106" s="1" t="str">
        <f t="shared" si="59"/>
        <v/>
      </c>
      <c r="AI106" s="1" t="str">
        <f t="shared" si="59"/>
        <v/>
      </c>
      <c r="AJ106" s="1" t="str">
        <f t="shared" si="59"/>
        <v/>
      </c>
      <c r="AK106" s="1" t="str">
        <f t="shared" si="59"/>
        <v/>
      </c>
      <c r="AL106" s="1" t="str">
        <f t="shared" si="59"/>
        <v/>
      </c>
      <c r="AM106" s="1" t="str">
        <f t="shared" si="59"/>
        <v/>
      </c>
      <c r="AN106" s="1" t="str">
        <f t="shared" si="59"/>
        <v/>
      </c>
      <c r="AO106" s="1" t="str">
        <f t="shared" si="60"/>
        <v/>
      </c>
      <c r="AP106" s="1" t="str">
        <f t="shared" si="60"/>
        <v/>
      </c>
      <c r="AQ106" s="1" t="str">
        <f t="shared" si="60"/>
        <v/>
      </c>
      <c r="AR106" s="1" t="str">
        <f t="shared" si="60"/>
        <v/>
      </c>
      <c r="AS106" s="1" t="str">
        <f t="shared" si="60"/>
        <v/>
      </c>
      <c r="AT106" s="1" t="str">
        <f t="shared" si="60"/>
        <v/>
      </c>
      <c r="AU106" s="1" t="str">
        <f t="shared" si="60"/>
        <v/>
      </c>
      <c r="AV106" s="1" t="str">
        <f t="shared" si="60"/>
        <v/>
      </c>
      <c r="AW106" s="1" t="str">
        <f t="shared" si="60"/>
        <v/>
      </c>
      <c r="AX106" s="1" t="str">
        <f t="shared" si="60"/>
        <v/>
      </c>
      <c r="AY106" s="1" t="str">
        <f t="shared" si="61"/>
        <v/>
      </c>
      <c r="AZ106" s="1" t="str">
        <f t="shared" si="61"/>
        <v/>
      </c>
      <c r="BA106" s="1" t="str">
        <f t="shared" si="61"/>
        <v/>
      </c>
      <c r="BB106" s="1" t="str">
        <f t="shared" si="61"/>
        <v/>
      </c>
      <c r="BC106" s="1" t="str">
        <f t="shared" si="61"/>
        <v/>
      </c>
      <c r="BD106" s="1" t="str">
        <f t="shared" si="61"/>
        <v/>
      </c>
      <c r="BE106" s="1" t="str">
        <f t="shared" si="61"/>
        <v/>
      </c>
      <c r="BF106" s="1" t="str">
        <f t="shared" si="61"/>
        <v/>
      </c>
      <c r="BG106" s="1" t="str">
        <f t="shared" si="61"/>
        <v/>
      </c>
      <c r="BH106" s="1" t="str">
        <f t="shared" si="61"/>
        <v/>
      </c>
      <c r="BI106" s="1" t="str">
        <f t="shared" si="62"/>
        <v/>
      </c>
      <c r="BJ106" s="1" t="str">
        <f t="shared" si="62"/>
        <v/>
      </c>
      <c r="BK106" s="1" t="str">
        <f t="shared" si="62"/>
        <v/>
      </c>
      <c r="BL106" s="1" t="str">
        <f t="shared" si="62"/>
        <v/>
      </c>
      <c r="BM106" s="1" t="str">
        <f t="shared" si="62"/>
        <v/>
      </c>
      <c r="BN106" s="1" t="str">
        <f t="shared" si="62"/>
        <v/>
      </c>
      <c r="BO106" s="1" t="str">
        <f t="shared" si="62"/>
        <v/>
      </c>
      <c r="BP106" s="1" t="str">
        <f t="shared" si="62"/>
        <v/>
      </c>
      <c r="BQ106" s="1" t="str">
        <f t="shared" si="62"/>
        <v/>
      </c>
      <c r="BR106" s="1" t="str">
        <f t="shared" si="62"/>
        <v/>
      </c>
      <c r="BS106" s="1" t="str">
        <f t="shared" si="64"/>
        <v/>
      </c>
      <c r="BT106" s="1" t="str">
        <f t="shared" si="64"/>
        <v/>
      </c>
      <c r="BU106" s="1" t="str">
        <f t="shared" si="64"/>
        <v/>
      </c>
      <c r="BV106" s="1" t="str">
        <f t="shared" si="64"/>
        <v/>
      </c>
      <c r="BW106" s="1" t="str">
        <f t="shared" si="64"/>
        <v/>
      </c>
      <c r="BX106" s="1" t="str">
        <f t="shared" si="64"/>
        <v/>
      </c>
      <c r="BY106" s="1" t="str">
        <f t="shared" si="64"/>
        <v/>
      </c>
      <c r="BZ106" s="1" t="str">
        <f t="shared" si="64"/>
        <v/>
      </c>
      <c r="CA106" s="1" t="str">
        <f t="shared" si="64"/>
        <v/>
      </c>
      <c r="CB106" s="1" t="str">
        <f t="shared" si="64"/>
        <v/>
      </c>
      <c r="CC106" s="1" t="str">
        <f t="shared" si="64"/>
        <v/>
      </c>
      <c r="CD106" s="1" t="str">
        <f t="shared" si="64"/>
        <v/>
      </c>
    </row>
    <row r="107" spans="1:82" x14ac:dyDescent="0.2">
      <c r="A107" s="1">
        <f>'5'!E43</f>
        <v>0</v>
      </c>
      <c r="B107" s="1">
        <f>IF('5'!K43=0,1,'5'!K43)</f>
        <v>1</v>
      </c>
      <c r="C107" s="1">
        <f>IF('5'!L43=0,2050,'5'!L43)</f>
        <v>2050</v>
      </c>
      <c r="D107" s="541">
        <f t="shared" si="49"/>
        <v>54789</v>
      </c>
      <c r="E107" s="541">
        <f>DATE('5'!BA43,'5'!AZ43,1)</f>
        <v>72686</v>
      </c>
      <c r="G107" s="1111">
        <f>'5'!AD43</f>
        <v>0</v>
      </c>
      <c r="H107" s="1086">
        <f>'5'!AF43</f>
        <v>0</v>
      </c>
      <c r="I107" s="1087">
        <f>'5'!BE43</f>
        <v>0</v>
      </c>
      <c r="J107" s="1193">
        <f>IF(D107&gt;='1'!$D$19,IF(OR(G107&gt;0,H107&gt;0),'5'!AS43,0),0)</f>
        <v>0</v>
      </c>
      <c r="K107" s="1" t="str">
        <f t="shared" si="63"/>
        <v/>
      </c>
      <c r="L107" s="1" t="str">
        <f t="shared" si="63"/>
        <v/>
      </c>
      <c r="M107" s="1" t="str">
        <f t="shared" si="63"/>
        <v/>
      </c>
      <c r="N107" s="1" t="str">
        <f t="shared" si="63"/>
        <v/>
      </c>
      <c r="O107" s="1" t="str">
        <f t="shared" si="63"/>
        <v/>
      </c>
      <c r="P107" s="1" t="str">
        <f t="shared" ref="P107:T116" si="65">IF(AND($D107&lt;=P$5,$E107&gt;=P$5),"x","")</f>
        <v/>
      </c>
      <c r="Q107" s="1" t="str">
        <f t="shared" si="65"/>
        <v/>
      </c>
      <c r="R107" s="1" t="str">
        <f t="shared" si="65"/>
        <v/>
      </c>
      <c r="S107" s="1" t="str">
        <f t="shared" si="65"/>
        <v/>
      </c>
      <c r="T107" s="1" t="str">
        <f t="shared" si="65"/>
        <v/>
      </c>
      <c r="U107" s="1" t="str">
        <f t="shared" ref="U107:AD116" si="66">IF(AND($D107&lt;=U$5,$E107&gt;=U$5),"x","")</f>
        <v/>
      </c>
      <c r="V107" s="1" t="str">
        <f t="shared" si="66"/>
        <v/>
      </c>
      <c r="W107" s="1" t="str">
        <f t="shared" si="66"/>
        <v/>
      </c>
      <c r="X107" s="1" t="str">
        <f t="shared" si="66"/>
        <v/>
      </c>
      <c r="Y107" s="1" t="str">
        <f t="shared" si="66"/>
        <v/>
      </c>
      <c r="Z107" s="1" t="str">
        <f t="shared" si="66"/>
        <v/>
      </c>
      <c r="AA107" s="1" t="str">
        <f t="shared" si="66"/>
        <v/>
      </c>
      <c r="AB107" s="1" t="str">
        <f t="shared" si="66"/>
        <v/>
      </c>
      <c r="AC107" s="1" t="str">
        <f t="shared" si="66"/>
        <v/>
      </c>
      <c r="AD107" s="1" t="str">
        <f t="shared" si="66"/>
        <v/>
      </c>
      <c r="AE107" s="1" t="str">
        <f t="shared" ref="AE107:AN116" si="67">IF(AND($D107&lt;=AE$5,$E107&gt;=AE$5),"x","")</f>
        <v/>
      </c>
      <c r="AF107" s="1" t="str">
        <f t="shared" si="67"/>
        <v/>
      </c>
      <c r="AG107" s="1" t="str">
        <f t="shared" si="67"/>
        <v/>
      </c>
      <c r="AH107" s="1" t="str">
        <f t="shared" si="67"/>
        <v/>
      </c>
      <c r="AI107" s="1" t="str">
        <f t="shared" si="67"/>
        <v/>
      </c>
      <c r="AJ107" s="1" t="str">
        <f t="shared" si="67"/>
        <v/>
      </c>
      <c r="AK107" s="1" t="str">
        <f t="shared" si="67"/>
        <v/>
      </c>
      <c r="AL107" s="1" t="str">
        <f t="shared" si="67"/>
        <v/>
      </c>
      <c r="AM107" s="1" t="str">
        <f t="shared" si="67"/>
        <v/>
      </c>
      <c r="AN107" s="1" t="str">
        <f t="shared" si="67"/>
        <v/>
      </c>
      <c r="AO107" s="1" t="str">
        <f t="shared" ref="AO107:AX116" si="68">IF(AND($D107&lt;=AO$5,$E107&gt;=AO$5),"x","")</f>
        <v/>
      </c>
      <c r="AP107" s="1" t="str">
        <f t="shared" si="68"/>
        <v/>
      </c>
      <c r="AQ107" s="1" t="str">
        <f t="shared" si="68"/>
        <v/>
      </c>
      <c r="AR107" s="1" t="str">
        <f t="shared" si="68"/>
        <v/>
      </c>
      <c r="AS107" s="1" t="str">
        <f t="shared" si="68"/>
        <v/>
      </c>
      <c r="AT107" s="1" t="str">
        <f t="shared" si="68"/>
        <v/>
      </c>
      <c r="AU107" s="1" t="str">
        <f t="shared" si="68"/>
        <v/>
      </c>
      <c r="AV107" s="1" t="str">
        <f t="shared" si="68"/>
        <v/>
      </c>
      <c r="AW107" s="1" t="str">
        <f t="shared" si="68"/>
        <v/>
      </c>
      <c r="AX107" s="1" t="str">
        <f t="shared" si="68"/>
        <v/>
      </c>
      <c r="AY107" s="1" t="str">
        <f t="shared" ref="AY107:BH116" si="69">IF(AND($D107&lt;=AY$5,$E107&gt;=AY$5),"x","")</f>
        <v/>
      </c>
      <c r="AZ107" s="1" t="str">
        <f t="shared" si="69"/>
        <v/>
      </c>
      <c r="BA107" s="1" t="str">
        <f t="shared" si="69"/>
        <v/>
      </c>
      <c r="BB107" s="1" t="str">
        <f t="shared" si="69"/>
        <v/>
      </c>
      <c r="BC107" s="1" t="str">
        <f t="shared" si="69"/>
        <v/>
      </c>
      <c r="BD107" s="1" t="str">
        <f t="shared" si="69"/>
        <v/>
      </c>
      <c r="BE107" s="1" t="str">
        <f t="shared" si="69"/>
        <v/>
      </c>
      <c r="BF107" s="1" t="str">
        <f t="shared" si="69"/>
        <v/>
      </c>
      <c r="BG107" s="1" t="str">
        <f t="shared" si="69"/>
        <v/>
      </c>
      <c r="BH107" s="1" t="str">
        <f t="shared" si="69"/>
        <v/>
      </c>
      <c r="BI107" s="1" t="str">
        <f t="shared" ref="BI107:BX116" si="70">IF(AND($D107&lt;=BI$5,$E107&gt;=BI$5),"x","")</f>
        <v/>
      </c>
      <c r="BJ107" s="1" t="str">
        <f t="shared" si="70"/>
        <v/>
      </c>
      <c r="BK107" s="1" t="str">
        <f t="shared" si="70"/>
        <v/>
      </c>
      <c r="BL107" s="1" t="str">
        <f t="shared" si="70"/>
        <v/>
      </c>
      <c r="BM107" s="1" t="str">
        <f t="shared" si="70"/>
        <v/>
      </c>
      <c r="BN107" s="1" t="str">
        <f t="shared" si="70"/>
        <v/>
      </c>
      <c r="BO107" s="1" t="str">
        <f t="shared" si="70"/>
        <v/>
      </c>
      <c r="BP107" s="1" t="str">
        <f t="shared" si="70"/>
        <v/>
      </c>
      <c r="BQ107" s="1" t="str">
        <f t="shared" si="70"/>
        <v/>
      </c>
      <c r="BR107" s="1" t="str">
        <f t="shared" si="70"/>
        <v/>
      </c>
      <c r="BS107" s="1" t="str">
        <f t="shared" si="70"/>
        <v/>
      </c>
      <c r="BT107" s="1" t="str">
        <f t="shared" si="70"/>
        <v/>
      </c>
      <c r="BU107" s="1" t="str">
        <f t="shared" si="70"/>
        <v/>
      </c>
      <c r="BV107" s="1" t="str">
        <f t="shared" si="70"/>
        <v/>
      </c>
      <c r="BW107" s="1" t="str">
        <f t="shared" si="70"/>
        <v/>
      </c>
      <c r="BX107" s="1" t="str">
        <f t="shared" si="70"/>
        <v/>
      </c>
      <c r="BY107" s="1" t="str">
        <f t="shared" si="64"/>
        <v/>
      </c>
      <c r="BZ107" s="1" t="str">
        <f t="shared" si="64"/>
        <v/>
      </c>
      <c r="CA107" s="1" t="str">
        <f t="shared" si="64"/>
        <v/>
      </c>
      <c r="CB107" s="1" t="str">
        <f t="shared" si="64"/>
        <v/>
      </c>
      <c r="CC107" s="1" t="str">
        <f t="shared" si="64"/>
        <v/>
      </c>
      <c r="CD107" s="1" t="str">
        <f t="shared" si="64"/>
        <v/>
      </c>
    </row>
    <row r="108" spans="1:82" x14ac:dyDescent="0.2">
      <c r="A108" s="1">
        <f>'5'!E44</f>
        <v>0</v>
      </c>
      <c r="B108" s="1">
        <f>IF('5'!K44=0,1,'5'!K44)</f>
        <v>1</v>
      </c>
      <c r="C108" s="1">
        <f>IF('5'!L44=0,2050,'5'!L44)</f>
        <v>2050</v>
      </c>
      <c r="D108" s="541">
        <f t="shared" si="49"/>
        <v>54789</v>
      </c>
      <c r="E108" s="541">
        <f>DATE('5'!BA44,'5'!AZ44,1)</f>
        <v>72686</v>
      </c>
      <c r="G108" s="1111">
        <f>'5'!AD44</f>
        <v>0</v>
      </c>
      <c r="H108" s="1086">
        <f>'5'!AF44</f>
        <v>0</v>
      </c>
      <c r="I108" s="1087">
        <f>'5'!BE44</f>
        <v>0</v>
      </c>
      <c r="J108" s="1193">
        <f>IF(D108&gt;='1'!$D$19,IF(OR(G108&gt;0,H108&gt;0),'5'!AS44,0),0)</f>
        <v>0</v>
      </c>
      <c r="K108" s="1" t="str">
        <f t="shared" si="63"/>
        <v/>
      </c>
      <c r="L108" s="1" t="str">
        <f t="shared" si="63"/>
        <v/>
      </c>
      <c r="M108" s="1" t="str">
        <f t="shared" si="63"/>
        <v/>
      </c>
      <c r="N108" s="1" t="str">
        <f t="shared" si="63"/>
        <v/>
      </c>
      <c r="O108" s="1" t="str">
        <f t="shared" si="63"/>
        <v/>
      </c>
      <c r="P108" s="1" t="str">
        <f t="shared" si="65"/>
        <v/>
      </c>
      <c r="Q108" s="1" t="str">
        <f t="shared" si="65"/>
        <v/>
      </c>
      <c r="R108" s="1" t="str">
        <f t="shared" si="65"/>
        <v/>
      </c>
      <c r="S108" s="1" t="str">
        <f t="shared" si="65"/>
        <v/>
      </c>
      <c r="T108" s="1" t="str">
        <f t="shared" si="65"/>
        <v/>
      </c>
      <c r="U108" s="1" t="str">
        <f t="shared" si="66"/>
        <v/>
      </c>
      <c r="V108" s="1" t="str">
        <f t="shared" si="66"/>
        <v/>
      </c>
      <c r="W108" s="1" t="str">
        <f t="shared" si="66"/>
        <v/>
      </c>
      <c r="X108" s="1" t="str">
        <f t="shared" si="66"/>
        <v/>
      </c>
      <c r="Y108" s="1" t="str">
        <f t="shared" si="66"/>
        <v/>
      </c>
      <c r="Z108" s="1" t="str">
        <f t="shared" si="66"/>
        <v/>
      </c>
      <c r="AA108" s="1" t="str">
        <f t="shared" si="66"/>
        <v/>
      </c>
      <c r="AB108" s="1" t="str">
        <f t="shared" si="66"/>
        <v/>
      </c>
      <c r="AC108" s="1" t="str">
        <f t="shared" si="66"/>
        <v/>
      </c>
      <c r="AD108" s="1" t="str">
        <f t="shared" si="66"/>
        <v/>
      </c>
      <c r="AE108" s="1" t="str">
        <f t="shared" si="67"/>
        <v/>
      </c>
      <c r="AF108" s="1" t="str">
        <f t="shared" si="67"/>
        <v/>
      </c>
      <c r="AG108" s="1" t="str">
        <f t="shared" si="67"/>
        <v/>
      </c>
      <c r="AH108" s="1" t="str">
        <f t="shared" si="67"/>
        <v/>
      </c>
      <c r="AI108" s="1" t="str">
        <f t="shared" si="67"/>
        <v/>
      </c>
      <c r="AJ108" s="1" t="str">
        <f t="shared" si="67"/>
        <v/>
      </c>
      <c r="AK108" s="1" t="str">
        <f t="shared" si="67"/>
        <v/>
      </c>
      <c r="AL108" s="1" t="str">
        <f t="shared" si="67"/>
        <v/>
      </c>
      <c r="AM108" s="1" t="str">
        <f t="shared" si="67"/>
        <v/>
      </c>
      <c r="AN108" s="1" t="str">
        <f t="shared" si="67"/>
        <v/>
      </c>
      <c r="AO108" s="1" t="str">
        <f t="shared" si="68"/>
        <v/>
      </c>
      <c r="AP108" s="1" t="str">
        <f t="shared" si="68"/>
        <v/>
      </c>
      <c r="AQ108" s="1" t="str">
        <f t="shared" si="68"/>
        <v/>
      </c>
      <c r="AR108" s="1" t="str">
        <f t="shared" si="68"/>
        <v/>
      </c>
      <c r="AS108" s="1" t="str">
        <f t="shared" si="68"/>
        <v/>
      </c>
      <c r="AT108" s="1" t="str">
        <f t="shared" si="68"/>
        <v/>
      </c>
      <c r="AU108" s="1" t="str">
        <f t="shared" si="68"/>
        <v/>
      </c>
      <c r="AV108" s="1" t="str">
        <f t="shared" si="68"/>
        <v/>
      </c>
      <c r="AW108" s="1" t="str">
        <f t="shared" si="68"/>
        <v/>
      </c>
      <c r="AX108" s="1" t="str">
        <f t="shared" si="68"/>
        <v/>
      </c>
      <c r="AY108" s="1" t="str">
        <f t="shared" si="69"/>
        <v/>
      </c>
      <c r="AZ108" s="1" t="str">
        <f t="shared" si="69"/>
        <v/>
      </c>
      <c r="BA108" s="1" t="str">
        <f t="shared" si="69"/>
        <v/>
      </c>
      <c r="BB108" s="1" t="str">
        <f t="shared" si="69"/>
        <v/>
      </c>
      <c r="BC108" s="1" t="str">
        <f t="shared" si="69"/>
        <v/>
      </c>
      <c r="BD108" s="1" t="str">
        <f t="shared" si="69"/>
        <v/>
      </c>
      <c r="BE108" s="1" t="str">
        <f t="shared" si="69"/>
        <v/>
      </c>
      <c r="BF108" s="1" t="str">
        <f t="shared" si="69"/>
        <v/>
      </c>
      <c r="BG108" s="1" t="str">
        <f t="shared" si="69"/>
        <v/>
      </c>
      <c r="BH108" s="1" t="str">
        <f t="shared" si="69"/>
        <v/>
      </c>
      <c r="BI108" s="1" t="str">
        <f t="shared" si="70"/>
        <v/>
      </c>
      <c r="BJ108" s="1" t="str">
        <f t="shared" si="70"/>
        <v/>
      </c>
      <c r="BK108" s="1" t="str">
        <f t="shared" si="70"/>
        <v/>
      </c>
      <c r="BL108" s="1" t="str">
        <f t="shared" si="70"/>
        <v/>
      </c>
      <c r="BM108" s="1" t="str">
        <f t="shared" si="70"/>
        <v/>
      </c>
      <c r="BN108" s="1" t="str">
        <f t="shared" si="70"/>
        <v/>
      </c>
      <c r="BO108" s="1" t="str">
        <f t="shared" si="70"/>
        <v/>
      </c>
      <c r="BP108" s="1" t="str">
        <f t="shared" si="70"/>
        <v/>
      </c>
      <c r="BQ108" s="1" t="str">
        <f t="shared" si="70"/>
        <v/>
      </c>
      <c r="BR108" s="1" t="str">
        <f t="shared" si="70"/>
        <v/>
      </c>
      <c r="BS108" s="1" t="str">
        <f t="shared" si="64"/>
        <v/>
      </c>
      <c r="BT108" s="1" t="str">
        <f t="shared" si="64"/>
        <v/>
      </c>
      <c r="BU108" s="1" t="str">
        <f t="shared" si="64"/>
        <v/>
      </c>
      <c r="BV108" s="1" t="str">
        <f t="shared" si="64"/>
        <v/>
      </c>
      <c r="BW108" s="1" t="str">
        <f t="shared" si="64"/>
        <v/>
      </c>
      <c r="BX108" s="1" t="str">
        <f t="shared" si="64"/>
        <v/>
      </c>
      <c r="BY108" s="1" t="str">
        <f t="shared" si="64"/>
        <v/>
      </c>
      <c r="BZ108" s="1" t="str">
        <f t="shared" si="64"/>
        <v/>
      </c>
      <c r="CA108" s="1" t="str">
        <f t="shared" si="64"/>
        <v/>
      </c>
      <c r="CB108" s="1" t="str">
        <f t="shared" si="64"/>
        <v/>
      </c>
      <c r="CC108" s="1" t="str">
        <f t="shared" si="64"/>
        <v/>
      </c>
      <c r="CD108" s="1" t="str">
        <f t="shared" si="64"/>
        <v/>
      </c>
    </row>
    <row r="109" spans="1:82" x14ac:dyDescent="0.2">
      <c r="A109" s="1">
        <f>'5'!E45</f>
        <v>0</v>
      </c>
      <c r="B109" s="1">
        <f>IF('5'!K45=0,1,'5'!K45)</f>
        <v>1</v>
      </c>
      <c r="C109" s="1">
        <f>IF('5'!L45=0,2050,'5'!L45)</f>
        <v>2050</v>
      </c>
      <c r="D109" s="541">
        <f t="shared" si="49"/>
        <v>54789</v>
      </c>
      <c r="E109" s="541">
        <f>DATE('5'!BA45,'5'!AZ45,1)</f>
        <v>72686</v>
      </c>
      <c r="G109" s="1111">
        <f>'5'!AD45</f>
        <v>0</v>
      </c>
      <c r="H109" s="1086">
        <f>'5'!AF45</f>
        <v>0</v>
      </c>
      <c r="I109" s="1087">
        <f>'5'!BE45</f>
        <v>0</v>
      </c>
      <c r="J109" s="1193">
        <f>IF(D109&gt;='1'!$D$19,IF(OR(G109&gt;0,H109&gt;0),'5'!AS45,0),0)</f>
        <v>0</v>
      </c>
      <c r="K109" s="1" t="str">
        <f t="shared" si="63"/>
        <v/>
      </c>
      <c r="L109" s="1" t="str">
        <f t="shared" si="63"/>
        <v/>
      </c>
      <c r="M109" s="1" t="str">
        <f t="shared" si="63"/>
        <v/>
      </c>
      <c r="N109" s="1" t="str">
        <f t="shared" si="63"/>
        <v/>
      </c>
      <c r="O109" s="1" t="str">
        <f t="shared" si="63"/>
        <v/>
      </c>
      <c r="P109" s="1" t="str">
        <f t="shared" si="65"/>
        <v/>
      </c>
      <c r="Q109" s="1" t="str">
        <f t="shared" si="65"/>
        <v/>
      </c>
      <c r="R109" s="1" t="str">
        <f t="shared" si="65"/>
        <v/>
      </c>
      <c r="S109" s="1" t="str">
        <f t="shared" si="65"/>
        <v/>
      </c>
      <c r="T109" s="1" t="str">
        <f t="shared" si="65"/>
        <v/>
      </c>
      <c r="U109" s="1" t="str">
        <f t="shared" si="66"/>
        <v/>
      </c>
      <c r="V109" s="1" t="str">
        <f t="shared" si="66"/>
        <v/>
      </c>
      <c r="W109" s="1" t="str">
        <f t="shared" si="66"/>
        <v/>
      </c>
      <c r="X109" s="1" t="str">
        <f t="shared" si="66"/>
        <v/>
      </c>
      <c r="Y109" s="1" t="str">
        <f t="shared" si="66"/>
        <v/>
      </c>
      <c r="Z109" s="1" t="str">
        <f t="shared" si="66"/>
        <v/>
      </c>
      <c r="AA109" s="1" t="str">
        <f t="shared" si="66"/>
        <v/>
      </c>
      <c r="AB109" s="1" t="str">
        <f t="shared" si="66"/>
        <v/>
      </c>
      <c r="AC109" s="1" t="str">
        <f t="shared" si="66"/>
        <v/>
      </c>
      <c r="AD109" s="1" t="str">
        <f t="shared" si="66"/>
        <v/>
      </c>
      <c r="AE109" s="1" t="str">
        <f t="shared" si="67"/>
        <v/>
      </c>
      <c r="AF109" s="1" t="str">
        <f t="shared" si="67"/>
        <v/>
      </c>
      <c r="AG109" s="1" t="str">
        <f t="shared" si="67"/>
        <v/>
      </c>
      <c r="AH109" s="1" t="str">
        <f t="shared" si="67"/>
        <v/>
      </c>
      <c r="AI109" s="1" t="str">
        <f t="shared" si="67"/>
        <v/>
      </c>
      <c r="AJ109" s="1" t="str">
        <f t="shared" si="67"/>
        <v/>
      </c>
      <c r="AK109" s="1" t="str">
        <f t="shared" si="67"/>
        <v/>
      </c>
      <c r="AL109" s="1" t="str">
        <f t="shared" si="67"/>
        <v/>
      </c>
      <c r="AM109" s="1" t="str">
        <f t="shared" si="67"/>
        <v/>
      </c>
      <c r="AN109" s="1" t="str">
        <f t="shared" si="67"/>
        <v/>
      </c>
      <c r="AO109" s="1" t="str">
        <f t="shared" si="68"/>
        <v/>
      </c>
      <c r="AP109" s="1" t="str">
        <f t="shared" si="68"/>
        <v/>
      </c>
      <c r="AQ109" s="1" t="str">
        <f t="shared" si="68"/>
        <v/>
      </c>
      <c r="AR109" s="1" t="str">
        <f t="shared" si="68"/>
        <v/>
      </c>
      <c r="AS109" s="1" t="str">
        <f t="shared" si="68"/>
        <v/>
      </c>
      <c r="AT109" s="1" t="str">
        <f t="shared" si="68"/>
        <v/>
      </c>
      <c r="AU109" s="1" t="str">
        <f t="shared" si="68"/>
        <v/>
      </c>
      <c r="AV109" s="1" t="str">
        <f t="shared" si="68"/>
        <v/>
      </c>
      <c r="AW109" s="1" t="str">
        <f t="shared" si="68"/>
        <v/>
      </c>
      <c r="AX109" s="1" t="str">
        <f t="shared" si="68"/>
        <v/>
      </c>
      <c r="AY109" s="1" t="str">
        <f t="shared" si="69"/>
        <v/>
      </c>
      <c r="AZ109" s="1" t="str">
        <f t="shared" si="69"/>
        <v/>
      </c>
      <c r="BA109" s="1" t="str">
        <f t="shared" si="69"/>
        <v/>
      </c>
      <c r="BB109" s="1" t="str">
        <f t="shared" si="69"/>
        <v/>
      </c>
      <c r="BC109" s="1" t="str">
        <f t="shared" si="69"/>
        <v/>
      </c>
      <c r="BD109" s="1" t="str">
        <f t="shared" si="69"/>
        <v/>
      </c>
      <c r="BE109" s="1" t="str">
        <f t="shared" si="69"/>
        <v/>
      </c>
      <c r="BF109" s="1" t="str">
        <f t="shared" si="69"/>
        <v/>
      </c>
      <c r="BG109" s="1" t="str">
        <f t="shared" si="69"/>
        <v/>
      </c>
      <c r="BH109" s="1" t="str">
        <f t="shared" si="69"/>
        <v/>
      </c>
      <c r="BI109" s="1" t="str">
        <f t="shared" si="70"/>
        <v/>
      </c>
      <c r="BJ109" s="1" t="str">
        <f t="shared" si="70"/>
        <v/>
      </c>
      <c r="BK109" s="1" t="str">
        <f t="shared" si="70"/>
        <v/>
      </c>
      <c r="BL109" s="1" t="str">
        <f t="shared" si="70"/>
        <v/>
      </c>
      <c r="BM109" s="1" t="str">
        <f t="shared" si="70"/>
        <v/>
      </c>
      <c r="BN109" s="1" t="str">
        <f t="shared" si="70"/>
        <v/>
      </c>
      <c r="BO109" s="1" t="str">
        <f t="shared" si="70"/>
        <v/>
      </c>
      <c r="BP109" s="1" t="str">
        <f t="shared" si="70"/>
        <v/>
      </c>
      <c r="BQ109" s="1" t="str">
        <f t="shared" si="70"/>
        <v/>
      </c>
      <c r="BR109" s="1" t="str">
        <f t="shared" si="70"/>
        <v/>
      </c>
      <c r="BS109" s="1" t="str">
        <f t="shared" si="64"/>
        <v/>
      </c>
      <c r="BT109" s="1" t="str">
        <f t="shared" si="64"/>
        <v/>
      </c>
      <c r="BU109" s="1" t="str">
        <f t="shared" si="64"/>
        <v/>
      </c>
      <c r="BV109" s="1" t="str">
        <f t="shared" si="64"/>
        <v/>
      </c>
      <c r="BW109" s="1" t="str">
        <f t="shared" si="64"/>
        <v/>
      </c>
      <c r="BX109" s="1" t="str">
        <f t="shared" si="64"/>
        <v/>
      </c>
      <c r="BY109" s="1" t="str">
        <f t="shared" si="64"/>
        <v/>
      </c>
      <c r="BZ109" s="1" t="str">
        <f t="shared" si="64"/>
        <v/>
      </c>
      <c r="CA109" s="1" t="str">
        <f t="shared" si="64"/>
        <v/>
      </c>
      <c r="CB109" s="1" t="str">
        <f t="shared" si="64"/>
        <v/>
      </c>
      <c r="CC109" s="1" t="str">
        <f t="shared" si="64"/>
        <v/>
      </c>
      <c r="CD109" s="1" t="str">
        <f t="shared" si="64"/>
        <v/>
      </c>
    </row>
    <row r="110" spans="1:82" x14ac:dyDescent="0.2">
      <c r="A110" s="1">
        <f>'5'!E46</f>
        <v>0</v>
      </c>
      <c r="B110" s="1">
        <f>IF('5'!K46=0,1,'5'!K46)</f>
        <v>1</v>
      </c>
      <c r="C110" s="1">
        <f>IF('5'!L46=0,2050,'5'!L46)</f>
        <v>2050</v>
      </c>
      <c r="D110" s="541">
        <f t="shared" si="49"/>
        <v>54789</v>
      </c>
      <c r="E110" s="541">
        <f>DATE('5'!BA46,'5'!AZ46,1)</f>
        <v>72686</v>
      </c>
      <c r="G110" s="1111">
        <f>'5'!AD46</f>
        <v>0</v>
      </c>
      <c r="H110" s="1086">
        <f>'5'!AF46</f>
        <v>0</v>
      </c>
      <c r="I110" s="1087">
        <f>'5'!BE46</f>
        <v>0</v>
      </c>
      <c r="J110" s="1193">
        <f>IF(D110&gt;='1'!$D$19,IF(OR(G110&gt;0,H110&gt;0),'5'!AS46,0),0)</f>
        <v>0</v>
      </c>
      <c r="K110" s="1" t="str">
        <f t="shared" si="63"/>
        <v/>
      </c>
      <c r="L110" s="1" t="str">
        <f t="shared" si="63"/>
        <v/>
      </c>
      <c r="M110" s="1" t="str">
        <f t="shared" si="63"/>
        <v/>
      </c>
      <c r="N110" s="1" t="str">
        <f t="shared" si="63"/>
        <v/>
      </c>
      <c r="O110" s="1" t="str">
        <f t="shared" si="63"/>
        <v/>
      </c>
      <c r="P110" s="1" t="str">
        <f t="shared" si="65"/>
        <v/>
      </c>
      <c r="Q110" s="1" t="str">
        <f t="shared" si="65"/>
        <v/>
      </c>
      <c r="R110" s="1" t="str">
        <f t="shared" si="65"/>
        <v/>
      </c>
      <c r="S110" s="1" t="str">
        <f t="shared" si="65"/>
        <v/>
      </c>
      <c r="T110" s="1" t="str">
        <f t="shared" si="65"/>
        <v/>
      </c>
      <c r="U110" s="1" t="str">
        <f t="shared" si="66"/>
        <v/>
      </c>
      <c r="V110" s="1" t="str">
        <f t="shared" si="66"/>
        <v/>
      </c>
      <c r="W110" s="1" t="str">
        <f t="shared" si="66"/>
        <v/>
      </c>
      <c r="X110" s="1" t="str">
        <f t="shared" si="66"/>
        <v/>
      </c>
      <c r="Y110" s="1" t="str">
        <f t="shared" si="66"/>
        <v/>
      </c>
      <c r="Z110" s="1" t="str">
        <f t="shared" si="66"/>
        <v/>
      </c>
      <c r="AA110" s="1" t="str">
        <f t="shared" si="66"/>
        <v/>
      </c>
      <c r="AB110" s="1" t="str">
        <f t="shared" si="66"/>
        <v/>
      </c>
      <c r="AC110" s="1" t="str">
        <f t="shared" si="66"/>
        <v/>
      </c>
      <c r="AD110" s="1" t="str">
        <f t="shared" si="66"/>
        <v/>
      </c>
      <c r="AE110" s="1" t="str">
        <f t="shared" si="67"/>
        <v/>
      </c>
      <c r="AF110" s="1" t="str">
        <f t="shared" si="67"/>
        <v/>
      </c>
      <c r="AG110" s="1" t="str">
        <f t="shared" si="67"/>
        <v/>
      </c>
      <c r="AH110" s="1" t="str">
        <f t="shared" si="67"/>
        <v/>
      </c>
      <c r="AI110" s="1" t="str">
        <f t="shared" si="67"/>
        <v/>
      </c>
      <c r="AJ110" s="1" t="str">
        <f t="shared" si="67"/>
        <v/>
      </c>
      <c r="AK110" s="1" t="str">
        <f t="shared" si="67"/>
        <v/>
      </c>
      <c r="AL110" s="1" t="str">
        <f t="shared" si="67"/>
        <v/>
      </c>
      <c r="AM110" s="1" t="str">
        <f t="shared" si="67"/>
        <v/>
      </c>
      <c r="AN110" s="1" t="str">
        <f t="shared" si="67"/>
        <v/>
      </c>
      <c r="AO110" s="1" t="str">
        <f t="shared" si="68"/>
        <v/>
      </c>
      <c r="AP110" s="1" t="str">
        <f t="shared" si="68"/>
        <v/>
      </c>
      <c r="AQ110" s="1" t="str">
        <f t="shared" si="68"/>
        <v/>
      </c>
      <c r="AR110" s="1" t="str">
        <f t="shared" si="68"/>
        <v/>
      </c>
      <c r="AS110" s="1" t="str">
        <f t="shared" si="68"/>
        <v/>
      </c>
      <c r="AT110" s="1" t="str">
        <f t="shared" si="68"/>
        <v/>
      </c>
      <c r="AU110" s="1" t="str">
        <f t="shared" si="68"/>
        <v/>
      </c>
      <c r="AV110" s="1" t="str">
        <f t="shared" si="68"/>
        <v/>
      </c>
      <c r="AW110" s="1" t="str">
        <f t="shared" si="68"/>
        <v/>
      </c>
      <c r="AX110" s="1" t="str">
        <f t="shared" si="68"/>
        <v/>
      </c>
      <c r="AY110" s="1" t="str">
        <f t="shared" si="69"/>
        <v/>
      </c>
      <c r="AZ110" s="1" t="str">
        <f t="shared" si="69"/>
        <v/>
      </c>
      <c r="BA110" s="1" t="str">
        <f t="shared" si="69"/>
        <v/>
      </c>
      <c r="BB110" s="1" t="str">
        <f t="shared" si="69"/>
        <v/>
      </c>
      <c r="BC110" s="1" t="str">
        <f t="shared" si="69"/>
        <v/>
      </c>
      <c r="BD110" s="1" t="str">
        <f t="shared" si="69"/>
        <v/>
      </c>
      <c r="BE110" s="1" t="str">
        <f t="shared" si="69"/>
        <v/>
      </c>
      <c r="BF110" s="1" t="str">
        <f t="shared" si="69"/>
        <v/>
      </c>
      <c r="BG110" s="1" t="str">
        <f t="shared" si="69"/>
        <v/>
      </c>
      <c r="BH110" s="1" t="str">
        <f t="shared" si="69"/>
        <v/>
      </c>
      <c r="BI110" s="1" t="str">
        <f t="shared" si="70"/>
        <v/>
      </c>
      <c r="BJ110" s="1" t="str">
        <f t="shared" si="70"/>
        <v/>
      </c>
      <c r="BK110" s="1" t="str">
        <f t="shared" si="70"/>
        <v/>
      </c>
      <c r="BL110" s="1" t="str">
        <f t="shared" si="70"/>
        <v/>
      </c>
      <c r="BM110" s="1" t="str">
        <f t="shared" si="70"/>
        <v/>
      </c>
      <c r="BN110" s="1" t="str">
        <f t="shared" si="70"/>
        <v/>
      </c>
      <c r="BO110" s="1" t="str">
        <f t="shared" si="70"/>
        <v/>
      </c>
      <c r="BP110" s="1" t="str">
        <f t="shared" si="70"/>
        <v/>
      </c>
      <c r="BQ110" s="1" t="str">
        <f t="shared" si="70"/>
        <v/>
      </c>
      <c r="BR110" s="1" t="str">
        <f t="shared" si="70"/>
        <v/>
      </c>
      <c r="BS110" s="1" t="str">
        <f t="shared" si="64"/>
        <v/>
      </c>
      <c r="BT110" s="1" t="str">
        <f t="shared" si="64"/>
        <v/>
      </c>
      <c r="BU110" s="1" t="str">
        <f t="shared" si="64"/>
        <v/>
      </c>
      <c r="BV110" s="1" t="str">
        <f t="shared" si="64"/>
        <v/>
      </c>
      <c r="BW110" s="1" t="str">
        <f t="shared" si="64"/>
        <v/>
      </c>
      <c r="BX110" s="1" t="str">
        <f t="shared" si="64"/>
        <v/>
      </c>
      <c r="BY110" s="1" t="str">
        <f t="shared" si="64"/>
        <v/>
      </c>
      <c r="BZ110" s="1" t="str">
        <f t="shared" si="64"/>
        <v/>
      </c>
      <c r="CA110" s="1" t="str">
        <f t="shared" si="64"/>
        <v/>
      </c>
      <c r="CB110" s="1" t="str">
        <f t="shared" si="64"/>
        <v/>
      </c>
      <c r="CC110" s="1" t="str">
        <f t="shared" si="64"/>
        <v/>
      </c>
      <c r="CD110" s="1" t="str">
        <f t="shared" si="64"/>
        <v/>
      </c>
    </row>
    <row r="111" spans="1:82" x14ac:dyDescent="0.2">
      <c r="A111" s="1">
        <f>'5'!E47</f>
        <v>0</v>
      </c>
      <c r="B111" s="1">
        <f>IF('5'!K47=0,1,'5'!K47)</f>
        <v>1</v>
      </c>
      <c r="C111" s="1">
        <f>IF('5'!L47=0,2050,'5'!L47)</f>
        <v>2050</v>
      </c>
      <c r="D111" s="541">
        <f t="shared" si="49"/>
        <v>54789</v>
      </c>
      <c r="E111" s="541">
        <f>DATE('5'!BA47,'5'!AZ47,1)</f>
        <v>72686</v>
      </c>
      <c r="G111" s="1111">
        <f>'5'!AD47</f>
        <v>0</v>
      </c>
      <c r="H111" s="1086">
        <f>'5'!AF47</f>
        <v>0</v>
      </c>
      <c r="I111" s="1087">
        <f>'5'!BE47</f>
        <v>0</v>
      </c>
      <c r="J111" s="1193">
        <f>IF(D111&gt;='1'!$D$19,IF(OR(G111&gt;0,H111&gt;0),'5'!AS47,0),0)</f>
        <v>0</v>
      </c>
      <c r="K111" s="1" t="str">
        <f t="shared" si="63"/>
        <v/>
      </c>
      <c r="L111" s="1" t="str">
        <f t="shared" si="63"/>
        <v/>
      </c>
      <c r="M111" s="1" t="str">
        <f t="shared" si="63"/>
        <v/>
      </c>
      <c r="N111" s="1" t="str">
        <f t="shared" si="63"/>
        <v/>
      </c>
      <c r="O111" s="1" t="str">
        <f t="shared" si="63"/>
        <v/>
      </c>
      <c r="P111" s="1" t="str">
        <f t="shared" si="65"/>
        <v/>
      </c>
      <c r="Q111" s="1" t="str">
        <f t="shared" si="65"/>
        <v/>
      </c>
      <c r="R111" s="1" t="str">
        <f t="shared" si="65"/>
        <v/>
      </c>
      <c r="S111" s="1" t="str">
        <f t="shared" si="65"/>
        <v/>
      </c>
      <c r="T111" s="1" t="str">
        <f t="shared" si="65"/>
        <v/>
      </c>
      <c r="U111" s="1" t="str">
        <f t="shared" si="66"/>
        <v/>
      </c>
      <c r="V111" s="1" t="str">
        <f t="shared" si="66"/>
        <v/>
      </c>
      <c r="W111" s="1" t="str">
        <f t="shared" si="66"/>
        <v/>
      </c>
      <c r="X111" s="1" t="str">
        <f t="shared" si="66"/>
        <v/>
      </c>
      <c r="Y111" s="1" t="str">
        <f t="shared" si="66"/>
        <v/>
      </c>
      <c r="Z111" s="1" t="str">
        <f t="shared" si="66"/>
        <v/>
      </c>
      <c r="AA111" s="1" t="str">
        <f t="shared" si="66"/>
        <v/>
      </c>
      <c r="AB111" s="1" t="str">
        <f t="shared" si="66"/>
        <v/>
      </c>
      <c r="AC111" s="1" t="str">
        <f t="shared" si="66"/>
        <v/>
      </c>
      <c r="AD111" s="1" t="str">
        <f t="shared" si="66"/>
        <v/>
      </c>
      <c r="AE111" s="1" t="str">
        <f t="shared" si="67"/>
        <v/>
      </c>
      <c r="AF111" s="1" t="str">
        <f t="shared" si="67"/>
        <v/>
      </c>
      <c r="AG111" s="1" t="str">
        <f t="shared" si="67"/>
        <v/>
      </c>
      <c r="AH111" s="1" t="str">
        <f t="shared" si="67"/>
        <v/>
      </c>
      <c r="AI111" s="1" t="str">
        <f t="shared" si="67"/>
        <v/>
      </c>
      <c r="AJ111" s="1" t="str">
        <f t="shared" si="67"/>
        <v/>
      </c>
      <c r="AK111" s="1" t="str">
        <f t="shared" si="67"/>
        <v/>
      </c>
      <c r="AL111" s="1" t="str">
        <f t="shared" si="67"/>
        <v/>
      </c>
      <c r="AM111" s="1" t="str">
        <f t="shared" si="67"/>
        <v/>
      </c>
      <c r="AN111" s="1" t="str">
        <f t="shared" si="67"/>
        <v/>
      </c>
      <c r="AO111" s="1" t="str">
        <f t="shared" si="68"/>
        <v/>
      </c>
      <c r="AP111" s="1" t="str">
        <f t="shared" si="68"/>
        <v/>
      </c>
      <c r="AQ111" s="1" t="str">
        <f t="shared" si="68"/>
        <v/>
      </c>
      <c r="AR111" s="1" t="str">
        <f t="shared" si="68"/>
        <v/>
      </c>
      <c r="AS111" s="1" t="str">
        <f t="shared" si="68"/>
        <v/>
      </c>
      <c r="AT111" s="1" t="str">
        <f t="shared" si="68"/>
        <v/>
      </c>
      <c r="AU111" s="1" t="str">
        <f t="shared" si="68"/>
        <v/>
      </c>
      <c r="AV111" s="1" t="str">
        <f t="shared" si="68"/>
        <v/>
      </c>
      <c r="AW111" s="1" t="str">
        <f t="shared" si="68"/>
        <v/>
      </c>
      <c r="AX111" s="1" t="str">
        <f t="shared" si="68"/>
        <v/>
      </c>
      <c r="AY111" s="1" t="str">
        <f t="shared" si="69"/>
        <v/>
      </c>
      <c r="AZ111" s="1" t="str">
        <f t="shared" si="69"/>
        <v/>
      </c>
      <c r="BA111" s="1" t="str">
        <f t="shared" si="69"/>
        <v/>
      </c>
      <c r="BB111" s="1" t="str">
        <f t="shared" si="69"/>
        <v/>
      </c>
      <c r="BC111" s="1" t="str">
        <f t="shared" si="69"/>
        <v/>
      </c>
      <c r="BD111" s="1" t="str">
        <f t="shared" si="69"/>
        <v/>
      </c>
      <c r="BE111" s="1" t="str">
        <f t="shared" si="69"/>
        <v/>
      </c>
      <c r="BF111" s="1" t="str">
        <f t="shared" si="69"/>
        <v/>
      </c>
      <c r="BG111" s="1" t="str">
        <f t="shared" si="69"/>
        <v/>
      </c>
      <c r="BH111" s="1" t="str">
        <f t="shared" si="69"/>
        <v/>
      </c>
      <c r="BI111" s="1" t="str">
        <f t="shared" si="70"/>
        <v/>
      </c>
      <c r="BJ111" s="1" t="str">
        <f t="shared" si="70"/>
        <v/>
      </c>
      <c r="BK111" s="1" t="str">
        <f t="shared" si="70"/>
        <v/>
      </c>
      <c r="BL111" s="1" t="str">
        <f t="shared" si="70"/>
        <v/>
      </c>
      <c r="BM111" s="1" t="str">
        <f t="shared" si="70"/>
        <v/>
      </c>
      <c r="BN111" s="1" t="str">
        <f t="shared" si="70"/>
        <v/>
      </c>
      <c r="BO111" s="1" t="str">
        <f t="shared" si="70"/>
        <v/>
      </c>
      <c r="BP111" s="1" t="str">
        <f t="shared" si="70"/>
        <v/>
      </c>
      <c r="BQ111" s="1" t="str">
        <f t="shared" si="70"/>
        <v/>
      </c>
      <c r="BR111" s="1" t="str">
        <f t="shared" si="70"/>
        <v/>
      </c>
      <c r="BS111" s="1" t="str">
        <f t="shared" si="64"/>
        <v/>
      </c>
      <c r="BT111" s="1" t="str">
        <f t="shared" si="64"/>
        <v/>
      </c>
      <c r="BU111" s="1" t="str">
        <f t="shared" si="64"/>
        <v/>
      </c>
      <c r="BV111" s="1" t="str">
        <f t="shared" si="64"/>
        <v/>
      </c>
      <c r="BW111" s="1" t="str">
        <f t="shared" si="64"/>
        <v/>
      </c>
      <c r="BX111" s="1" t="str">
        <f t="shared" si="64"/>
        <v/>
      </c>
      <c r="BY111" s="1" t="str">
        <f t="shared" si="64"/>
        <v/>
      </c>
      <c r="BZ111" s="1" t="str">
        <f t="shared" si="64"/>
        <v/>
      </c>
      <c r="CA111" s="1" t="str">
        <f t="shared" si="64"/>
        <v/>
      </c>
      <c r="CB111" s="1" t="str">
        <f t="shared" si="64"/>
        <v/>
      </c>
      <c r="CC111" s="1" t="str">
        <f t="shared" si="64"/>
        <v/>
      </c>
      <c r="CD111" s="1" t="str">
        <f t="shared" si="64"/>
        <v/>
      </c>
    </row>
    <row r="112" spans="1:82" x14ac:dyDescent="0.2">
      <c r="A112" s="1">
        <f>'5'!E48</f>
        <v>0</v>
      </c>
      <c r="B112" s="1">
        <f>IF('5'!K48=0,1,'5'!K48)</f>
        <v>1</v>
      </c>
      <c r="C112" s="1">
        <f>IF('5'!L48=0,2050,'5'!L48)</f>
        <v>2050</v>
      </c>
      <c r="D112" s="541">
        <f t="shared" si="49"/>
        <v>54789</v>
      </c>
      <c r="E112" s="541">
        <f>DATE('5'!BA48,'5'!AZ48,1)</f>
        <v>72686</v>
      </c>
      <c r="G112" s="1111">
        <f>'5'!AD48</f>
        <v>0</v>
      </c>
      <c r="H112" s="1086">
        <f>'5'!AF48</f>
        <v>0</v>
      </c>
      <c r="I112" s="1087">
        <f>'5'!BE48</f>
        <v>0</v>
      </c>
      <c r="J112" s="1193">
        <f>IF(D112&gt;='1'!$D$19,IF(OR(G112&gt;0,H112&gt;0),'5'!AS48,0),0)</f>
        <v>0</v>
      </c>
      <c r="K112" s="1" t="str">
        <f t="shared" si="63"/>
        <v/>
      </c>
      <c r="L112" s="1" t="str">
        <f t="shared" si="63"/>
        <v/>
      </c>
      <c r="M112" s="1" t="str">
        <f t="shared" si="63"/>
        <v/>
      </c>
      <c r="N112" s="1" t="str">
        <f t="shared" si="63"/>
        <v/>
      </c>
      <c r="O112" s="1" t="str">
        <f t="shared" si="63"/>
        <v/>
      </c>
      <c r="P112" s="1" t="str">
        <f t="shared" si="65"/>
        <v/>
      </c>
      <c r="Q112" s="1" t="str">
        <f t="shared" si="65"/>
        <v/>
      </c>
      <c r="R112" s="1" t="str">
        <f t="shared" si="65"/>
        <v/>
      </c>
      <c r="S112" s="1" t="str">
        <f t="shared" si="65"/>
        <v/>
      </c>
      <c r="T112" s="1" t="str">
        <f t="shared" si="65"/>
        <v/>
      </c>
      <c r="U112" s="1" t="str">
        <f t="shared" si="66"/>
        <v/>
      </c>
      <c r="V112" s="1" t="str">
        <f t="shared" si="66"/>
        <v/>
      </c>
      <c r="W112" s="1" t="str">
        <f t="shared" si="66"/>
        <v/>
      </c>
      <c r="X112" s="1" t="str">
        <f t="shared" si="66"/>
        <v/>
      </c>
      <c r="Y112" s="1" t="str">
        <f t="shared" si="66"/>
        <v/>
      </c>
      <c r="Z112" s="1" t="str">
        <f t="shared" si="66"/>
        <v/>
      </c>
      <c r="AA112" s="1" t="str">
        <f t="shared" si="66"/>
        <v/>
      </c>
      <c r="AB112" s="1" t="str">
        <f t="shared" si="66"/>
        <v/>
      </c>
      <c r="AC112" s="1" t="str">
        <f t="shared" si="66"/>
        <v/>
      </c>
      <c r="AD112" s="1" t="str">
        <f t="shared" si="66"/>
        <v/>
      </c>
      <c r="AE112" s="1" t="str">
        <f t="shared" si="67"/>
        <v/>
      </c>
      <c r="AF112" s="1" t="str">
        <f t="shared" si="67"/>
        <v/>
      </c>
      <c r="AG112" s="1" t="str">
        <f t="shared" si="67"/>
        <v/>
      </c>
      <c r="AH112" s="1" t="str">
        <f t="shared" si="67"/>
        <v/>
      </c>
      <c r="AI112" s="1" t="str">
        <f t="shared" si="67"/>
        <v/>
      </c>
      <c r="AJ112" s="1" t="str">
        <f t="shared" si="67"/>
        <v/>
      </c>
      <c r="AK112" s="1" t="str">
        <f t="shared" si="67"/>
        <v/>
      </c>
      <c r="AL112" s="1" t="str">
        <f t="shared" si="67"/>
        <v/>
      </c>
      <c r="AM112" s="1" t="str">
        <f t="shared" si="67"/>
        <v/>
      </c>
      <c r="AN112" s="1" t="str">
        <f t="shared" si="67"/>
        <v/>
      </c>
      <c r="AO112" s="1" t="str">
        <f t="shared" si="68"/>
        <v/>
      </c>
      <c r="AP112" s="1" t="str">
        <f t="shared" si="68"/>
        <v/>
      </c>
      <c r="AQ112" s="1" t="str">
        <f t="shared" si="68"/>
        <v/>
      </c>
      <c r="AR112" s="1" t="str">
        <f t="shared" si="68"/>
        <v/>
      </c>
      <c r="AS112" s="1" t="str">
        <f t="shared" si="68"/>
        <v/>
      </c>
      <c r="AT112" s="1" t="str">
        <f t="shared" si="68"/>
        <v/>
      </c>
      <c r="AU112" s="1" t="str">
        <f t="shared" si="68"/>
        <v/>
      </c>
      <c r="AV112" s="1" t="str">
        <f t="shared" si="68"/>
        <v/>
      </c>
      <c r="AW112" s="1" t="str">
        <f t="shared" si="68"/>
        <v/>
      </c>
      <c r="AX112" s="1" t="str">
        <f t="shared" si="68"/>
        <v/>
      </c>
      <c r="AY112" s="1" t="str">
        <f t="shared" si="69"/>
        <v/>
      </c>
      <c r="AZ112" s="1" t="str">
        <f t="shared" si="69"/>
        <v/>
      </c>
      <c r="BA112" s="1" t="str">
        <f t="shared" si="69"/>
        <v/>
      </c>
      <c r="BB112" s="1" t="str">
        <f t="shared" si="69"/>
        <v/>
      </c>
      <c r="BC112" s="1" t="str">
        <f t="shared" si="69"/>
        <v/>
      </c>
      <c r="BD112" s="1" t="str">
        <f t="shared" si="69"/>
        <v/>
      </c>
      <c r="BE112" s="1" t="str">
        <f t="shared" si="69"/>
        <v/>
      </c>
      <c r="BF112" s="1" t="str">
        <f t="shared" si="69"/>
        <v/>
      </c>
      <c r="BG112" s="1" t="str">
        <f t="shared" si="69"/>
        <v/>
      </c>
      <c r="BH112" s="1" t="str">
        <f t="shared" si="69"/>
        <v/>
      </c>
      <c r="BI112" s="1" t="str">
        <f t="shared" si="70"/>
        <v/>
      </c>
      <c r="BJ112" s="1" t="str">
        <f t="shared" si="70"/>
        <v/>
      </c>
      <c r="BK112" s="1" t="str">
        <f t="shared" si="70"/>
        <v/>
      </c>
      <c r="BL112" s="1" t="str">
        <f t="shared" si="70"/>
        <v/>
      </c>
      <c r="BM112" s="1" t="str">
        <f t="shared" si="70"/>
        <v/>
      </c>
      <c r="BN112" s="1" t="str">
        <f t="shared" si="70"/>
        <v/>
      </c>
      <c r="BO112" s="1" t="str">
        <f t="shared" si="70"/>
        <v/>
      </c>
      <c r="BP112" s="1" t="str">
        <f t="shared" si="70"/>
        <v/>
      </c>
      <c r="BQ112" s="1" t="str">
        <f t="shared" si="70"/>
        <v/>
      </c>
      <c r="BR112" s="1" t="str">
        <f t="shared" si="70"/>
        <v/>
      </c>
      <c r="BS112" s="1" t="str">
        <f t="shared" si="64"/>
        <v/>
      </c>
      <c r="BT112" s="1" t="str">
        <f t="shared" si="64"/>
        <v/>
      </c>
      <c r="BU112" s="1" t="str">
        <f t="shared" si="64"/>
        <v/>
      </c>
      <c r="BV112" s="1" t="str">
        <f t="shared" si="64"/>
        <v/>
      </c>
      <c r="BW112" s="1" t="str">
        <f t="shared" si="64"/>
        <v/>
      </c>
      <c r="BX112" s="1" t="str">
        <f t="shared" si="64"/>
        <v/>
      </c>
      <c r="BY112" s="1" t="str">
        <f t="shared" si="64"/>
        <v/>
      </c>
      <c r="BZ112" s="1" t="str">
        <f t="shared" si="64"/>
        <v/>
      </c>
      <c r="CA112" s="1" t="str">
        <f t="shared" si="64"/>
        <v/>
      </c>
      <c r="CB112" s="1" t="str">
        <f t="shared" si="64"/>
        <v/>
      </c>
      <c r="CC112" s="1" t="str">
        <f t="shared" si="64"/>
        <v/>
      </c>
      <c r="CD112" s="1" t="str">
        <f t="shared" si="64"/>
        <v/>
      </c>
    </row>
    <row r="113" spans="1:82" x14ac:dyDescent="0.2">
      <c r="A113" s="1">
        <f>'5'!E49</f>
        <v>0</v>
      </c>
      <c r="B113" s="1">
        <f>IF('5'!K49=0,1,'5'!K49)</f>
        <v>1</v>
      </c>
      <c r="C113" s="1">
        <f>IF('5'!L49=0,2050,'5'!L49)</f>
        <v>2050</v>
      </c>
      <c r="D113" s="541">
        <f t="shared" si="49"/>
        <v>54789</v>
      </c>
      <c r="E113" s="541">
        <f>DATE('5'!BA49,'5'!AZ49,1)</f>
        <v>72686</v>
      </c>
      <c r="G113" s="1111">
        <f>'5'!AD49</f>
        <v>0</v>
      </c>
      <c r="H113" s="1086">
        <f>'5'!AF49</f>
        <v>0</v>
      </c>
      <c r="I113" s="1087">
        <f>'5'!BE49</f>
        <v>0</v>
      </c>
      <c r="J113" s="1193">
        <f>IF(D113&gt;='1'!$D$19,IF(OR(G113&gt;0,H113&gt;0),'5'!AS49,0),0)</f>
        <v>0</v>
      </c>
      <c r="K113" s="1" t="str">
        <f t="shared" si="63"/>
        <v/>
      </c>
      <c r="L113" s="1" t="str">
        <f t="shared" si="63"/>
        <v/>
      </c>
      <c r="M113" s="1" t="str">
        <f t="shared" si="63"/>
        <v/>
      </c>
      <c r="N113" s="1" t="str">
        <f t="shared" si="63"/>
        <v/>
      </c>
      <c r="O113" s="1" t="str">
        <f t="shared" si="63"/>
        <v/>
      </c>
      <c r="P113" s="1" t="str">
        <f t="shared" si="65"/>
        <v/>
      </c>
      <c r="Q113" s="1" t="str">
        <f t="shared" si="65"/>
        <v/>
      </c>
      <c r="R113" s="1" t="str">
        <f t="shared" si="65"/>
        <v/>
      </c>
      <c r="S113" s="1" t="str">
        <f t="shared" si="65"/>
        <v/>
      </c>
      <c r="T113" s="1" t="str">
        <f t="shared" si="65"/>
        <v/>
      </c>
      <c r="U113" s="1" t="str">
        <f t="shared" si="66"/>
        <v/>
      </c>
      <c r="V113" s="1" t="str">
        <f t="shared" si="66"/>
        <v/>
      </c>
      <c r="W113" s="1" t="str">
        <f t="shared" si="66"/>
        <v/>
      </c>
      <c r="X113" s="1" t="str">
        <f t="shared" si="66"/>
        <v/>
      </c>
      <c r="Y113" s="1" t="str">
        <f t="shared" si="66"/>
        <v/>
      </c>
      <c r="Z113" s="1" t="str">
        <f t="shared" si="66"/>
        <v/>
      </c>
      <c r="AA113" s="1" t="str">
        <f t="shared" si="66"/>
        <v/>
      </c>
      <c r="AB113" s="1" t="str">
        <f t="shared" si="66"/>
        <v/>
      </c>
      <c r="AC113" s="1" t="str">
        <f t="shared" si="66"/>
        <v/>
      </c>
      <c r="AD113" s="1" t="str">
        <f t="shared" si="66"/>
        <v/>
      </c>
      <c r="AE113" s="1" t="str">
        <f t="shared" si="67"/>
        <v/>
      </c>
      <c r="AF113" s="1" t="str">
        <f t="shared" si="67"/>
        <v/>
      </c>
      <c r="AG113" s="1" t="str">
        <f t="shared" si="67"/>
        <v/>
      </c>
      <c r="AH113" s="1" t="str">
        <f t="shared" si="67"/>
        <v/>
      </c>
      <c r="AI113" s="1" t="str">
        <f t="shared" si="67"/>
        <v/>
      </c>
      <c r="AJ113" s="1" t="str">
        <f t="shared" si="67"/>
        <v/>
      </c>
      <c r="AK113" s="1" t="str">
        <f t="shared" si="67"/>
        <v/>
      </c>
      <c r="AL113" s="1" t="str">
        <f t="shared" si="67"/>
        <v/>
      </c>
      <c r="AM113" s="1" t="str">
        <f t="shared" si="67"/>
        <v/>
      </c>
      <c r="AN113" s="1" t="str">
        <f t="shared" si="67"/>
        <v/>
      </c>
      <c r="AO113" s="1" t="str">
        <f t="shared" si="68"/>
        <v/>
      </c>
      <c r="AP113" s="1" t="str">
        <f t="shared" si="68"/>
        <v/>
      </c>
      <c r="AQ113" s="1" t="str">
        <f t="shared" si="68"/>
        <v/>
      </c>
      <c r="AR113" s="1" t="str">
        <f t="shared" si="68"/>
        <v/>
      </c>
      <c r="AS113" s="1" t="str">
        <f t="shared" si="68"/>
        <v/>
      </c>
      <c r="AT113" s="1" t="str">
        <f t="shared" si="68"/>
        <v/>
      </c>
      <c r="AU113" s="1" t="str">
        <f t="shared" si="68"/>
        <v/>
      </c>
      <c r="AV113" s="1" t="str">
        <f t="shared" si="68"/>
        <v/>
      </c>
      <c r="AW113" s="1" t="str">
        <f t="shared" si="68"/>
        <v/>
      </c>
      <c r="AX113" s="1" t="str">
        <f t="shared" si="68"/>
        <v/>
      </c>
      <c r="AY113" s="1" t="str">
        <f t="shared" si="69"/>
        <v/>
      </c>
      <c r="AZ113" s="1" t="str">
        <f t="shared" si="69"/>
        <v/>
      </c>
      <c r="BA113" s="1" t="str">
        <f t="shared" si="69"/>
        <v/>
      </c>
      <c r="BB113" s="1" t="str">
        <f t="shared" si="69"/>
        <v/>
      </c>
      <c r="BC113" s="1" t="str">
        <f t="shared" si="69"/>
        <v/>
      </c>
      <c r="BD113" s="1" t="str">
        <f t="shared" si="69"/>
        <v/>
      </c>
      <c r="BE113" s="1" t="str">
        <f t="shared" si="69"/>
        <v/>
      </c>
      <c r="BF113" s="1" t="str">
        <f t="shared" si="69"/>
        <v/>
      </c>
      <c r="BG113" s="1" t="str">
        <f t="shared" si="69"/>
        <v/>
      </c>
      <c r="BH113" s="1" t="str">
        <f t="shared" si="69"/>
        <v/>
      </c>
      <c r="BI113" s="1" t="str">
        <f t="shared" si="70"/>
        <v/>
      </c>
      <c r="BJ113" s="1" t="str">
        <f t="shared" si="70"/>
        <v/>
      </c>
      <c r="BK113" s="1" t="str">
        <f t="shared" si="70"/>
        <v/>
      </c>
      <c r="BL113" s="1" t="str">
        <f t="shared" si="70"/>
        <v/>
      </c>
      <c r="BM113" s="1" t="str">
        <f t="shared" si="70"/>
        <v/>
      </c>
      <c r="BN113" s="1" t="str">
        <f t="shared" si="70"/>
        <v/>
      </c>
      <c r="BO113" s="1" t="str">
        <f t="shared" si="70"/>
        <v/>
      </c>
      <c r="BP113" s="1" t="str">
        <f t="shared" si="70"/>
        <v/>
      </c>
      <c r="BQ113" s="1" t="str">
        <f t="shared" si="70"/>
        <v/>
      </c>
      <c r="BR113" s="1" t="str">
        <f t="shared" si="70"/>
        <v/>
      </c>
      <c r="BS113" s="1" t="str">
        <f t="shared" si="64"/>
        <v/>
      </c>
      <c r="BT113" s="1" t="str">
        <f t="shared" si="64"/>
        <v/>
      </c>
      <c r="BU113" s="1" t="str">
        <f t="shared" si="64"/>
        <v/>
      </c>
      <c r="BV113" s="1" t="str">
        <f t="shared" si="64"/>
        <v/>
      </c>
      <c r="BW113" s="1" t="str">
        <f t="shared" si="64"/>
        <v/>
      </c>
      <c r="BX113" s="1" t="str">
        <f t="shared" si="64"/>
        <v/>
      </c>
      <c r="BY113" s="1" t="str">
        <f t="shared" si="64"/>
        <v/>
      </c>
      <c r="BZ113" s="1" t="str">
        <f t="shared" si="64"/>
        <v/>
      </c>
      <c r="CA113" s="1" t="str">
        <f t="shared" si="64"/>
        <v/>
      </c>
      <c r="CB113" s="1" t="str">
        <f t="shared" si="64"/>
        <v/>
      </c>
      <c r="CC113" s="1" t="str">
        <f t="shared" si="64"/>
        <v/>
      </c>
      <c r="CD113" s="1" t="str">
        <f t="shared" si="64"/>
        <v/>
      </c>
    </row>
    <row r="114" spans="1:82" x14ac:dyDescent="0.2">
      <c r="A114" s="1">
        <f>'5'!E50</f>
        <v>0</v>
      </c>
      <c r="B114" s="1">
        <f>IF('5'!K50=0,1,'5'!K50)</f>
        <v>1</v>
      </c>
      <c r="C114" s="1">
        <f>IF('5'!L50=0,2050,'5'!L50)</f>
        <v>2050</v>
      </c>
      <c r="D114" s="541">
        <f t="shared" si="49"/>
        <v>54789</v>
      </c>
      <c r="E114" s="541">
        <f>DATE('5'!BA50,'5'!AZ50,1)</f>
        <v>72686</v>
      </c>
      <c r="G114" s="1111">
        <f>'5'!AD50</f>
        <v>0</v>
      </c>
      <c r="H114" s="1086">
        <f>'5'!AF50</f>
        <v>0</v>
      </c>
      <c r="I114" s="1087">
        <f>'5'!BE50</f>
        <v>0</v>
      </c>
      <c r="J114" s="1193">
        <f>IF(D114&gt;='1'!$D$19,IF(OR(G114&gt;0,H114&gt;0),'5'!AS50,0),0)</f>
        <v>0</v>
      </c>
      <c r="K114" s="1" t="str">
        <f t="shared" si="63"/>
        <v/>
      </c>
      <c r="L114" s="1" t="str">
        <f t="shared" si="63"/>
        <v/>
      </c>
      <c r="M114" s="1" t="str">
        <f t="shared" si="63"/>
        <v/>
      </c>
      <c r="N114" s="1" t="str">
        <f t="shared" si="63"/>
        <v/>
      </c>
      <c r="O114" s="1" t="str">
        <f t="shared" si="63"/>
        <v/>
      </c>
      <c r="P114" s="1" t="str">
        <f t="shared" si="65"/>
        <v/>
      </c>
      <c r="Q114" s="1" t="str">
        <f t="shared" si="65"/>
        <v/>
      </c>
      <c r="R114" s="1" t="str">
        <f t="shared" si="65"/>
        <v/>
      </c>
      <c r="S114" s="1" t="str">
        <f t="shared" si="65"/>
        <v/>
      </c>
      <c r="T114" s="1" t="str">
        <f t="shared" si="65"/>
        <v/>
      </c>
      <c r="U114" s="1" t="str">
        <f t="shared" si="66"/>
        <v/>
      </c>
      <c r="V114" s="1" t="str">
        <f t="shared" si="66"/>
        <v/>
      </c>
      <c r="W114" s="1" t="str">
        <f t="shared" si="66"/>
        <v/>
      </c>
      <c r="X114" s="1" t="str">
        <f t="shared" si="66"/>
        <v/>
      </c>
      <c r="Y114" s="1" t="str">
        <f t="shared" si="66"/>
        <v/>
      </c>
      <c r="Z114" s="1" t="str">
        <f t="shared" si="66"/>
        <v/>
      </c>
      <c r="AA114" s="1" t="str">
        <f t="shared" si="66"/>
        <v/>
      </c>
      <c r="AB114" s="1" t="str">
        <f t="shared" si="66"/>
        <v/>
      </c>
      <c r="AC114" s="1" t="str">
        <f t="shared" si="66"/>
        <v/>
      </c>
      <c r="AD114" s="1" t="str">
        <f t="shared" si="66"/>
        <v/>
      </c>
      <c r="AE114" s="1" t="str">
        <f t="shared" si="67"/>
        <v/>
      </c>
      <c r="AF114" s="1" t="str">
        <f t="shared" si="67"/>
        <v/>
      </c>
      <c r="AG114" s="1" t="str">
        <f t="shared" si="67"/>
        <v/>
      </c>
      <c r="AH114" s="1" t="str">
        <f t="shared" si="67"/>
        <v/>
      </c>
      <c r="AI114" s="1" t="str">
        <f t="shared" si="67"/>
        <v/>
      </c>
      <c r="AJ114" s="1" t="str">
        <f t="shared" si="67"/>
        <v/>
      </c>
      <c r="AK114" s="1" t="str">
        <f t="shared" si="67"/>
        <v/>
      </c>
      <c r="AL114" s="1" t="str">
        <f t="shared" si="67"/>
        <v/>
      </c>
      <c r="AM114" s="1" t="str">
        <f t="shared" si="67"/>
        <v/>
      </c>
      <c r="AN114" s="1" t="str">
        <f t="shared" si="67"/>
        <v/>
      </c>
      <c r="AO114" s="1" t="str">
        <f t="shared" si="68"/>
        <v/>
      </c>
      <c r="AP114" s="1" t="str">
        <f t="shared" si="68"/>
        <v/>
      </c>
      <c r="AQ114" s="1" t="str">
        <f t="shared" si="68"/>
        <v/>
      </c>
      <c r="AR114" s="1" t="str">
        <f t="shared" si="68"/>
        <v/>
      </c>
      <c r="AS114" s="1" t="str">
        <f t="shared" si="68"/>
        <v/>
      </c>
      <c r="AT114" s="1" t="str">
        <f t="shared" si="68"/>
        <v/>
      </c>
      <c r="AU114" s="1" t="str">
        <f t="shared" si="68"/>
        <v/>
      </c>
      <c r="AV114" s="1" t="str">
        <f t="shared" si="68"/>
        <v/>
      </c>
      <c r="AW114" s="1" t="str">
        <f t="shared" si="68"/>
        <v/>
      </c>
      <c r="AX114" s="1" t="str">
        <f t="shared" si="68"/>
        <v/>
      </c>
      <c r="AY114" s="1" t="str">
        <f t="shared" si="69"/>
        <v/>
      </c>
      <c r="AZ114" s="1" t="str">
        <f t="shared" si="69"/>
        <v/>
      </c>
      <c r="BA114" s="1" t="str">
        <f t="shared" si="69"/>
        <v/>
      </c>
      <c r="BB114" s="1" t="str">
        <f t="shared" si="69"/>
        <v/>
      </c>
      <c r="BC114" s="1" t="str">
        <f t="shared" si="69"/>
        <v/>
      </c>
      <c r="BD114" s="1" t="str">
        <f t="shared" si="69"/>
        <v/>
      </c>
      <c r="BE114" s="1" t="str">
        <f t="shared" si="69"/>
        <v/>
      </c>
      <c r="BF114" s="1" t="str">
        <f t="shared" si="69"/>
        <v/>
      </c>
      <c r="BG114" s="1" t="str">
        <f t="shared" si="69"/>
        <v/>
      </c>
      <c r="BH114" s="1" t="str">
        <f t="shared" si="69"/>
        <v/>
      </c>
      <c r="BI114" s="1" t="str">
        <f t="shared" si="70"/>
        <v/>
      </c>
      <c r="BJ114" s="1" t="str">
        <f t="shared" si="70"/>
        <v/>
      </c>
      <c r="BK114" s="1" t="str">
        <f t="shared" si="70"/>
        <v/>
      </c>
      <c r="BL114" s="1" t="str">
        <f t="shared" si="70"/>
        <v/>
      </c>
      <c r="BM114" s="1" t="str">
        <f t="shared" si="70"/>
        <v/>
      </c>
      <c r="BN114" s="1" t="str">
        <f t="shared" si="70"/>
        <v/>
      </c>
      <c r="BO114" s="1" t="str">
        <f t="shared" si="70"/>
        <v/>
      </c>
      <c r="BP114" s="1" t="str">
        <f t="shared" si="70"/>
        <v/>
      </c>
      <c r="BQ114" s="1" t="str">
        <f t="shared" si="70"/>
        <v/>
      </c>
      <c r="BR114" s="1" t="str">
        <f t="shared" si="70"/>
        <v/>
      </c>
      <c r="BS114" s="1" t="str">
        <f t="shared" si="64"/>
        <v/>
      </c>
      <c r="BT114" s="1" t="str">
        <f t="shared" si="64"/>
        <v/>
      </c>
      <c r="BU114" s="1" t="str">
        <f t="shared" si="64"/>
        <v/>
      </c>
      <c r="BV114" s="1" t="str">
        <f t="shared" si="64"/>
        <v/>
      </c>
      <c r="BW114" s="1" t="str">
        <f t="shared" si="64"/>
        <v/>
      </c>
      <c r="BX114" s="1" t="str">
        <f t="shared" si="64"/>
        <v/>
      </c>
      <c r="BY114" s="1" t="str">
        <f t="shared" si="64"/>
        <v/>
      </c>
      <c r="BZ114" s="1" t="str">
        <f t="shared" si="64"/>
        <v/>
      </c>
      <c r="CA114" s="1" t="str">
        <f t="shared" si="64"/>
        <v/>
      </c>
      <c r="CB114" s="1" t="str">
        <f t="shared" si="64"/>
        <v/>
      </c>
      <c r="CC114" s="1" t="str">
        <f t="shared" si="64"/>
        <v/>
      </c>
      <c r="CD114" s="1" t="str">
        <f t="shared" si="64"/>
        <v/>
      </c>
    </row>
    <row r="115" spans="1:82" x14ac:dyDescent="0.2">
      <c r="A115" s="1">
        <f>'5'!E51</f>
        <v>0</v>
      </c>
      <c r="B115" s="1">
        <f>IF('5'!K51=0,1,'5'!K51)</f>
        <v>1</v>
      </c>
      <c r="C115" s="1">
        <f>IF('5'!L51=0,2050,'5'!L51)</f>
        <v>2050</v>
      </c>
      <c r="D115" s="541">
        <f t="shared" si="49"/>
        <v>54789</v>
      </c>
      <c r="E115" s="541">
        <f>DATE('5'!BA51,'5'!AZ51,1)</f>
        <v>72686</v>
      </c>
      <c r="G115" s="1111">
        <f>'5'!AD51</f>
        <v>0</v>
      </c>
      <c r="H115" s="1086">
        <f>'5'!AF51</f>
        <v>0</v>
      </c>
      <c r="I115" s="1087">
        <f>'5'!BE51</f>
        <v>0</v>
      </c>
      <c r="J115" s="1193">
        <f>IF(D115&gt;='1'!$D$19,IF(OR(G115&gt;0,H115&gt;0),'5'!AS51,0),0)</f>
        <v>0</v>
      </c>
      <c r="K115" s="1" t="str">
        <f t="shared" si="63"/>
        <v/>
      </c>
      <c r="L115" s="1" t="str">
        <f t="shared" si="63"/>
        <v/>
      </c>
      <c r="M115" s="1" t="str">
        <f t="shared" si="63"/>
        <v/>
      </c>
      <c r="N115" s="1" t="str">
        <f t="shared" si="63"/>
        <v/>
      </c>
      <c r="O115" s="1" t="str">
        <f t="shared" si="63"/>
        <v/>
      </c>
      <c r="P115" s="1" t="str">
        <f t="shared" si="65"/>
        <v/>
      </c>
      <c r="Q115" s="1" t="str">
        <f t="shared" si="65"/>
        <v/>
      </c>
      <c r="R115" s="1" t="str">
        <f t="shared" si="65"/>
        <v/>
      </c>
      <c r="S115" s="1" t="str">
        <f t="shared" si="65"/>
        <v/>
      </c>
      <c r="T115" s="1" t="str">
        <f t="shared" si="65"/>
        <v/>
      </c>
      <c r="U115" s="1" t="str">
        <f t="shared" si="66"/>
        <v/>
      </c>
      <c r="V115" s="1" t="str">
        <f t="shared" si="66"/>
        <v/>
      </c>
      <c r="W115" s="1" t="str">
        <f t="shared" si="66"/>
        <v/>
      </c>
      <c r="X115" s="1" t="str">
        <f t="shared" si="66"/>
        <v/>
      </c>
      <c r="Y115" s="1" t="str">
        <f t="shared" si="66"/>
        <v/>
      </c>
      <c r="Z115" s="1" t="str">
        <f t="shared" si="66"/>
        <v/>
      </c>
      <c r="AA115" s="1" t="str">
        <f t="shared" si="66"/>
        <v/>
      </c>
      <c r="AB115" s="1" t="str">
        <f t="shared" si="66"/>
        <v/>
      </c>
      <c r="AC115" s="1" t="str">
        <f t="shared" si="66"/>
        <v/>
      </c>
      <c r="AD115" s="1" t="str">
        <f t="shared" si="66"/>
        <v/>
      </c>
      <c r="AE115" s="1" t="str">
        <f t="shared" si="67"/>
        <v/>
      </c>
      <c r="AF115" s="1" t="str">
        <f t="shared" si="67"/>
        <v/>
      </c>
      <c r="AG115" s="1" t="str">
        <f t="shared" si="67"/>
        <v/>
      </c>
      <c r="AH115" s="1" t="str">
        <f t="shared" si="67"/>
        <v/>
      </c>
      <c r="AI115" s="1" t="str">
        <f t="shared" si="67"/>
        <v/>
      </c>
      <c r="AJ115" s="1" t="str">
        <f t="shared" si="67"/>
        <v/>
      </c>
      <c r="AK115" s="1" t="str">
        <f t="shared" si="67"/>
        <v/>
      </c>
      <c r="AL115" s="1" t="str">
        <f t="shared" si="67"/>
        <v/>
      </c>
      <c r="AM115" s="1" t="str">
        <f t="shared" si="67"/>
        <v/>
      </c>
      <c r="AN115" s="1" t="str">
        <f t="shared" si="67"/>
        <v/>
      </c>
      <c r="AO115" s="1" t="str">
        <f t="shared" si="68"/>
        <v/>
      </c>
      <c r="AP115" s="1" t="str">
        <f t="shared" si="68"/>
        <v/>
      </c>
      <c r="AQ115" s="1" t="str">
        <f t="shared" si="68"/>
        <v/>
      </c>
      <c r="AR115" s="1" t="str">
        <f t="shared" si="68"/>
        <v/>
      </c>
      <c r="AS115" s="1" t="str">
        <f t="shared" si="68"/>
        <v/>
      </c>
      <c r="AT115" s="1" t="str">
        <f t="shared" si="68"/>
        <v/>
      </c>
      <c r="AU115" s="1" t="str">
        <f t="shared" si="68"/>
        <v/>
      </c>
      <c r="AV115" s="1" t="str">
        <f t="shared" si="68"/>
        <v/>
      </c>
      <c r="AW115" s="1" t="str">
        <f t="shared" si="68"/>
        <v/>
      </c>
      <c r="AX115" s="1" t="str">
        <f t="shared" si="68"/>
        <v/>
      </c>
      <c r="AY115" s="1" t="str">
        <f t="shared" si="69"/>
        <v/>
      </c>
      <c r="AZ115" s="1" t="str">
        <f t="shared" si="69"/>
        <v/>
      </c>
      <c r="BA115" s="1" t="str">
        <f t="shared" si="69"/>
        <v/>
      </c>
      <c r="BB115" s="1" t="str">
        <f t="shared" si="69"/>
        <v/>
      </c>
      <c r="BC115" s="1" t="str">
        <f t="shared" si="69"/>
        <v/>
      </c>
      <c r="BD115" s="1" t="str">
        <f t="shared" si="69"/>
        <v/>
      </c>
      <c r="BE115" s="1" t="str">
        <f t="shared" si="69"/>
        <v/>
      </c>
      <c r="BF115" s="1" t="str">
        <f t="shared" si="69"/>
        <v/>
      </c>
      <c r="BG115" s="1" t="str">
        <f t="shared" si="69"/>
        <v/>
      </c>
      <c r="BH115" s="1" t="str">
        <f t="shared" si="69"/>
        <v/>
      </c>
      <c r="BI115" s="1" t="str">
        <f t="shared" si="70"/>
        <v/>
      </c>
      <c r="BJ115" s="1" t="str">
        <f t="shared" si="70"/>
        <v/>
      </c>
      <c r="BK115" s="1" t="str">
        <f t="shared" si="70"/>
        <v/>
      </c>
      <c r="BL115" s="1" t="str">
        <f t="shared" si="70"/>
        <v/>
      </c>
      <c r="BM115" s="1" t="str">
        <f t="shared" si="70"/>
        <v/>
      </c>
      <c r="BN115" s="1" t="str">
        <f t="shared" si="70"/>
        <v/>
      </c>
      <c r="BO115" s="1" t="str">
        <f t="shared" si="70"/>
        <v/>
      </c>
      <c r="BP115" s="1" t="str">
        <f t="shared" si="70"/>
        <v/>
      </c>
      <c r="BQ115" s="1" t="str">
        <f t="shared" si="70"/>
        <v/>
      </c>
      <c r="BR115" s="1" t="str">
        <f t="shared" si="70"/>
        <v/>
      </c>
      <c r="BS115" s="1" t="str">
        <f t="shared" si="64"/>
        <v/>
      </c>
      <c r="BT115" s="1" t="str">
        <f t="shared" si="64"/>
        <v/>
      </c>
      <c r="BU115" s="1" t="str">
        <f t="shared" si="64"/>
        <v/>
      </c>
      <c r="BV115" s="1" t="str">
        <f t="shared" si="64"/>
        <v/>
      </c>
      <c r="BW115" s="1" t="str">
        <f t="shared" si="64"/>
        <v/>
      </c>
      <c r="BX115" s="1" t="str">
        <f t="shared" si="64"/>
        <v/>
      </c>
      <c r="BY115" s="1" t="str">
        <f t="shared" si="64"/>
        <v/>
      </c>
      <c r="BZ115" s="1" t="str">
        <f t="shared" si="64"/>
        <v/>
      </c>
      <c r="CA115" s="1" t="str">
        <f t="shared" si="64"/>
        <v/>
      </c>
      <c r="CB115" s="1" t="str">
        <f t="shared" si="64"/>
        <v/>
      </c>
      <c r="CC115" s="1" t="str">
        <f t="shared" si="64"/>
        <v/>
      </c>
      <c r="CD115" s="1" t="str">
        <f t="shared" si="64"/>
        <v/>
      </c>
    </row>
    <row r="116" spans="1:82" x14ac:dyDescent="0.2">
      <c r="A116" s="1">
        <f>'5'!E52</f>
        <v>0</v>
      </c>
      <c r="B116" s="1">
        <f>IF('5'!K52=0,1,'5'!K52)</f>
        <v>1</v>
      </c>
      <c r="C116" s="1">
        <f>IF('5'!L52=0,2050,'5'!L52)</f>
        <v>2050</v>
      </c>
      <c r="D116" s="541">
        <f t="shared" si="49"/>
        <v>54789</v>
      </c>
      <c r="E116" s="541">
        <f>DATE('5'!BA52,'5'!AZ52,1)</f>
        <v>72686</v>
      </c>
      <c r="G116" s="1111">
        <f>'5'!AD52</f>
        <v>0</v>
      </c>
      <c r="H116" s="1086">
        <f>'5'!AF52</f>
        <v>0</v>
      </c>
      <c r="I116" s="1087">
        <f>'5'!BE52</f>
        <v>0</v>
      </c>
      <c r="J116" s="1193">
        <f>IF(D116&gt;='1'!$D$19,IF(OR(G116&gt;0,H116&gt;0),'5'!AS52,0),0)</f>
        <v>0</v>
      </c>
      <c r="K116" s="1" t="str">
        <f t="shared" si="63"/>
        <v/>
      </c>
      <c r="L116" s="1" t="str">
        <f t="shared" si="63"/>
        <v/>
      </c>
      <c r="M116" s="1" t="str">
        <f t="shared" si="63"/>
        <v/>
      </c>
      <c r="N116" s="1" t="str">
        <f t="shared" si="63"/>
        <v/>
      </c>
      <c r="O116" s="1" t="str">
        <f t="shared" si="63"/>
        <v/>
      </c>
      <c r="P116" s="1" t="str">
        <f t="shared" si="65"/>
        <v/>
      </c>
      <c r="Q116" s="1" t="str">
        <f t="shared" si="65"/>
        <v/>
      </c>
      <c r="R116" s="1" t="str">
        <f t="shared" si="65"/>
        <v/>
      </c>
      <c r="S116" s="1" t="str">
        <f t="shared" si="65"/>
        <v/>
      </c>
      <c r="T116" s="1" t="str">
        <f t="shared" si="65"/>
        <v/>
      </c>
      <c r="U116" s="1" t="str">
        <f t="shared" si="66"/>
        <v/>
      </c>
      <c r="V116" s="1" t="str">
        <f t="shared" si="66"/>
        <v/>
      </c>
      <c r="W116" s="1" t="str">
        <f t="shared" si="66"/>
        <v/>
      </c>
      <c r="X116" s="1" t="str">
        <f t="shared" si="66"/>
        <v/>
      </c>
      <c r="Y116" s="1" t="str">
        <f t="shared" si="66"/>
        <v/>
      </c>
      <c r="Z116" s="1" t="str">
        <f t="shared" si="66"/>
        <v/>
      </c>
      <c r="AA116" s="1" t="str">
        <f t="shared" si="66"/>
        <v/>
      </c>
      <c r="AB116" s="1" t="str">
        <f t="shared" si="66"/>
        <v/>
      </c>
      <c r="AC116" s="1" t="str">
        <f t="shared" si="66"/>
        <v/>
      </c>
      <c r="AD116" s="1" t="str">
        <f t="shared" si="66"/>
        <v/>
      </c>
      <c r="AE116" s="1" t="str">
        <f t="shared" si="67"/>
        <v/>
      </c>
      <c r="AF116" s="1" t="str">
        <f t="shared" si="67"/>
        <v/>
      </c>
      <c r="AG116" s="1" t="str">
        <f t="shared" si="67"/>
        <v/>
      </c>
      <c r="AH116" s="1" t="str">
        <f t="shared" si="67"/>
        <v/>
      </c>
      <c r="AI116" s="1" t="str">
        <f t="shared" si="67"/>
        <v/>
      </c>
      <c r="AJ116" s="1" t="str">
        <f t="shared" si="67"/>
        <v/>
      </c>
      <c r="AK116" s="1" t="str">
        <f t="shared" si="67"/>
        <v/>
      </c>
      <c r="AL116" s="1" t="str">
        <f t="shared" si="67"/>
        <v/>
      </c>
      <c r="AM116" s="1" t="str">
        <f t="shared" si="67"/>
        <v/>
      </c>
      <c r="AN116" s="1" t="str">
        <f t="shared" si="67"/>
        <v/>
      </c>
      <c r="AO116" s="1" t="str">
        <f t="shared" si="68"/>
        <v/>
      </c>
      <c r="AP116" s="1" t="str">
        <f t="shared" si="68"/>
        <v/>
      </c>
      <c r="AQ116" s="1" t="str">
        <f t="shared" si="68"/>
        <v/>
      </c>
      <c r="AR116" s="1" t="str">
        <f t="shared" si="68"/>
        <v/>
      </c>
      <c r="AS116" s="1" t="str">
        <f t="shared" si="68"/>
        <v/>
      </c>
      <c r="AT116" s="1" t="str">
        <f t="shared" si="68"/>
        <v/>
      </c>
      <c r="AU116" s="1" t="str">
        <f t="shared" si="68"/>
        <v/>
      </c>
      <c r="AV116" s="1" t="str">
        <f t="shared" si="68"/>
        <v/>
      </c>
      <c r="AW116" s="1" t="str">
        <f t="shared" si="68"/>
        <v/>
      </c>
      <c r="AX116" s="1" t="str">
        <f t="shared" si="68"/>
        <v/>
      </c>
      <c r="AY116" s="1" t="str">
        <f t="shared" si="69"/>
        <v/>
      </c>
      <c r="AZ116" s="1" t="str">
        <f t="shared" si="69"/>
        <v/>
      </c>
      <c r="BA116" s="1" t="str">
        <f t="shared" si="69"/>
        <v/>
      </c>
      <c r="BB116" s="1" t="str">
        <f t="shared" si="69"/>
        <v/>
      </c>
      <c r="BC116" s="1" t="str">
        <f t="shared" si="69"/>
        <v/>
      </c>
      <c r="BD116" s="1" t="str">
        <f t="shared" si="69"/>
        <v/>
      </c>
      <c r="BE116" s="1" t="str">
        <f t="shared" si="69"/>
        <v/>
      </c>
      <c r="BF116" s="1" t="str">
        <f t="shared" si="69"/>
        <v/>
      </c>
      <c r="BG116" s="1" t="str">
        <f t="shared" si="69"/>
        <v/>
      </c>
      <c r="BH116" s="1" t="str">
        <f t="shared" si="69"/>
        <v/>
      </c>
      <c r="BI116" s="1" t="str">
        <f t="shared" si="70"/>
        <v/>
      </c>
      <c r="BJ116" s="1" t="str">
        <f t="shared" si="70"/>
        <v/>
      </c>
      <c r="BK116" s="1" t="str">
        <f t="shared" si="70"/>
        <v/>
      </c>
      <c r="BL116" s="1" t="str">
        <f t="shared" si="70"/>
        <v/>
      </c>
      <c r="BM116" s="1" t="str">
        <f t="shared" si="70"/>
        <v/>
      </c>
      <c r="BN116" s="1" t="str">
        <f t="shared" si="70"/>
        <v/>
      </c>
      <c r="BO116" s="1" t="str">
        <f t="shared" si="70"/>
        <v/>
      </c>
      <c r="BP116" s="1" t="str">
        <f t="shared" si="70"/>
        <v/>
      </c>
      <c r="BQ116" s="1" t="str">
        <f t="shared" si="70"/>
        <v/>
      </c>
      <c r="BR116" s="1" t="str">
        <f t="shared" si="70"/>
        <v/>
      </c>
      <c r="BS116" s="1" t="str">
        <f t="shared" si="64"/>
        <v/>
      </c>
      <c r="BT116" s="1" t="str">
        <f t="shared" si="64"/>
        <v/>
      </c>
      <c r="BU116" s="1" t="str">
        <f t="shared" si="64"/>
        <v/>
      </c>
      <c r="BV116" s="1" t="str">
        <f t="shared" si="64"/>
        <v/>
      </c>
      <c r="BW116" s="1" t="str">
        <f t="shared" si="64"/>
        <v/>
      </c>
      <c r="BX116" s="1" t="str">
        <f t="shared" si="64"/>
        <v/>
      </c>
      <c r="BY116" s="1" t="str">
        <f t="shared" si="64"/>
        <v/>
      </c>
      <c r="BZ116" s="1" t="str">
        <f t="shared" si="64"/>
        <v/>
      </c>
      <c r="CA116" s="1" t="str">
        <f t="shared" si="64"/>
        <v/>
      </c>
      <c r="CB116" s="1" t="str">
        <f t="shared" si="64"/>
        <v/>
      </c>
      <c r="CC116" s="1" t="str">
        <f t="shared" si="64"/>
        <v/>
      </c>
      <c r="CD116" s="1" t="str">
        <f t="shared" si="64"/>
        <v/>
      </c>
    </row>
    <row r="117" spans="1:82" x14ac:dyDescent="0.2">
      <c r="A117" s="1">
        <f>'5'!E53</f>
        <v>0</v>
      </c>
      <c r="B117" s="1">
        <f>IF('5'!K53=0,1,'5'!K53)</f>
        <v>1</v>
      </c>
      <c r="C117" s="1">
        <f>IF('5'!L53=0,2050,'5'!L53)</f>
        <v>2050</v>
      </c>
      <c r="D117" s="541">
        <f t="shared" si="49"/>
        <v>54789</v>
      </c>
      <c r="E117" s="541">
        <f>DATE('5'!BA53,'5'!AZ53,1)</f>
        <v>72686</v>
      </c>
      <c r="G117" s="1111">
        <f>'5'!AD53</f>
        <v>0</v>
      </c>
      <c r="H117" s="1086">
        <f>'5'!AF53</f>
        <v>0</v>
      </c>
      <c r="I117" s="1087">
        <f>'5'!BE53</f>
        <v>0</v>
      </c>
      <c r="J117" s="1193">
        <f>IF(D117&gt;='1'!$D$19,IF(OR(G117&gt;0,H117&gt;0),'5'!AS53,0),0)</f>
        <v>0</v>
      </c>
      <c r="K117" s="1" t="str">
        <f t="shared" si="63"/>
        <v/>
      </c>
      <c r="L117" s="1" t="str">
        <f t="shared" si="63"/>
        <v/>
      </c>
      <c r="M117" s="1" t="str">
        <f t="shared" si="63"/>
        <v/>
      </c>
      <c r="N117" s="1" t="str">
        <f t="shared" si="63"/>
        <v/>
      </c>
      <c r="O117" s="1" t="str">
        <f t="shared" si="63"/>
        <v/>
      </c>
      <c r="P117" s="1" t="str">
        <f t="shared" ref="P117:T126" si="71">IF(AND($D117&lt;=P$5,$E117&gt;=P$5),"x","")</f>
        <v/>
      </c>
      <c r="Q117" s="1" t="str">
        <f t="shared" si="71"/>
        <v/>
      </c>
      <c r="R117" s="1" t="str">
        <f t="shared" si="71"/>
        <v/>
      </c>
      <c r="S117" s="1" t="str">
        <f t="shared" si="71"/>
        <v/>
      </c>
      <c r="T117" s="1" t="str">
        <f t="shared" si="71"/>
        <v/>
      </c>
      <c r="U117" s="1" t="str">
        <f t="shared" ref="U117:AD126" si="72">IF(AND($D117&lt;=U$5,$E117&gt;=U$5),"x","")</f>
        <v/>
      </c>
      <c r="V117" s="1" t="str">
        <f t="shared" si="72"/>
        <v/>
      </c>
      <c r="W117" s="1" t="str">
        <f t="shared" si="72"/>
        <v/>
      </c>
      <c r="X117" s="1" t="str">
        <f t="shared" si="72"/>
        <v/>
      </c>
      <c r="Y117" s="1" t="str">
        <f t="shared" si="72"/>
        <v/>
      </c>
      <c r="Z117" s="1" t="str">
        <f t="shared" si="72"/>
        <v/>
      </c>
      <c r="AA117" s="1" t="str">
        <f t="shared" si="72"/>
        <v/>
      </c>
      <c r="AB117" s="1" t="str">
        <f t="shared" si="72"/>
        <v/>
      </c>
      <c r="AC117" s="1" t="str">
        <f t="shared" si="72"/>
        <v/>
      </c>
      <c r="AD117" s="1" t="str">
        <f t="shared" si="72"/>
        <v/>
      </c>
      <c r="AE117" s="1" t="str">
        <f t="shared" ref="AE117:AN126" si="73">IF(AND($D117&lt;=AE$5,$E117&gt;=AE$5),"x","")</f>
        <v/>
      </c>
      <c r="AF117" s="1" t="str">
        <f t="shared" si="73"/>
        <v/>
      </c>
      <c r="AG117" s="1" t="str">
        <f t="shared" si="73"/>
        <v/>
      </c>
      <c r="AH117" s="1" t="str">
        <f t="shared" si="73"/>
        <v/>
      </c>
      <c r="AI117" s="1" t="str">
        <f t="shared" si="73"/>
        <v/>
      </c>
      <c r="AJ117" s="1" t="str">
        <f t="shared" si="73"/>
        <v/>
      </c>
      <c r="AK117" s="1" t="str">
        <f t="shared" si="73"/>
        <v/>
      </c>
      <c r="AL117" s="1" t="str">
        <f t="shared" si="73"/>
        <v/>
      </c>
      <c r="AM117" s="1" t="str">
        <f t="shared" si="73"/>
        <v/>
      </c>
      <c r="AN117" s="1" t="str">
        <f t="shared" si="73"/>
        <v/>
      </c>
      <c r="AO117" s="1" t="str">
        <f t="shared" ref="AO117:AX126" si="74">IF(AND($D117&lt;=AO$5,$E117&gt;=AO$5),"x","")</f>
        <v/>
      </c>
      <c r="AP117" s="1" t="str">
        <f t="shared" si="74"/>
        <v/>
      </c>
      <c r="AQ117" s="1" t="str">
        <f t="shared" si="74"/>
        <v/>
      </c>
      <c r="AR117" s="1" t="str">
        <f t="shared" si="74"/>
        <v/>
      </c>
      <c r="AS117" s="1" t="str">
        <f t="shared" si="74"/>
        <v/>
      </c>
      <c r="AT117" s="1" t="str">
        <f t="shared" si="74"/>
        <v/>
      </c>
      <c r="AU117" s="1" t="str">
        <f t="shared" si="74"/>
        <v/>
      </c>
      <c r="AV117" s="1" t="str">
        <f t="shared" si="74"/>
        <v/>
      </c>
      <c r="AW117" s="1" t="str">
        <f t="shared" si="74"/>
        <v/>
      </c>
      <c r="AX117" s="1" t="str">
        <f t="shared" si="74"/>
        <v/>
      </c>
      <c r="AY117" s="1" t="str">
        <f t="shared" ref="AY117:BH126" si="75">IF(AND($D117&lt;=AY$5,$E117&gt;=AY$5),"x","")</f>
        <v/>
      </c>
      <c r="AZ117" s="1" t="str">
        <f t="shared" si="75"/>
        <v/>
      </c>
      <c r="BA117" s="1" t="str">
        <f t="shared" si="75"/>
        <v/>
      </c>
      <c r="BB117" s="1" t="str">
        <f t="shared" si="75"/>
        <v/>
      </c>
      <c r="BC117" s="1" t="str">
        <f t="shared" si="75"/>
        <v/>
      </c>
      <c r="BD117" s="1" t="str">
        <f t="shared" si="75"/>
        <v/>
      </c>
      <c r="BE117" s="1" t="str">
        <f t="shared" si="75"/>
        <v/>
      </c>
      <c r="BF117" s="1" t="str">
        <f t="shared" si="75"/>
        <v/>
      </c>
      <c r="BG117" s="1" t="str">
        <f t="shared" si="75"/>
        <v/>
      </c>
      <c r="BH117" s="1" t="str">
        <f t="shared" si="75"/>
        <v/>
      </c>
      <c r="BI117" s="1" t="str">
        <f t="shared" ref="BI117:BX126" si="76">IF(AND($D117&lt;=BI$5,$E117&gt;=BI$5),"x","")</f>
        <v/>
      </c>
      <c r="BJ117" s="1" t="str">
        <f t="shared" si="76"/>
        <v/>
      </c>
      <c r="BK117" s="1" t="str">
        <f t="shared" si="76"/>
        <v/>
      </c>
      <c r="BL117" s="1" t="str">
        <f t="shared" si="76"/>
        <v/>
      </c>
      <c r="BM117" s="1" t="str">
        <f t="shared" si="76"/>
        <v/>
      </c>
      <c r="BN117" s="1" t="str">
        <f t="shared" si="76"/>
        <v/>
      </c>
      <c r="BO117" s="1" t="str">
        <f t="shared" si="76"/>
        <v/>
      </c>
      <c r="BP117" s="1" t="str">
        <f t="shared" si="76"/>
        <v/>
      </c>
      <c r="BQ117" s="1" t="str">
        <f t="shared" si="76"/>
        <v/>
      </c>
      <c r="BR117" s="1" t="str">
        <f t="shared" si="76"/>
        <v/>
      </c>
      <c r="BS117" s="1" t="str">
        <f t="shared" si="76"/>
        <v/>
      </c>
      <c r="BT117" s="1" t="str">
        <f t="shared" si="76"/>
        <v/>
      </c>
      <c r="BU117" s="1" t="str">
        <f t="shared" si="76"/>
        <v/>
      </c>
      <c r="BV117" s="1" t="str">
        <f t="shared" si="76"/>
        <v/>
      </c>
      <c r="BW117" s="1" t="str">
        <f t="shared" si="76"/>
        <v/>
      </c>
      <c r="BX117" s="1" t="str">
        <f t="shared" si="76"/>
        <v/>
      </c>
      <c r="BY117" s="1" t="str">
        <f t="shared" si="64"/>
        <v/>
      </c>
      <c r="BZ117" s="1" t="str">
        <f t="shared" si="64"/>
        <v/>
      </c>
      <c r="CA117" s="1" t="str">
        <f t="shared" si="64"/>
        <v/>
      </c>
      <c r="CB117" s="1" t="str">
        <f t="shared" si="64"/>
        <v/>
      </c>
      <c r="CC117" s="1" t="str">
        <f t="shared" si="64"/>
        <v/>
      </c>
      <c r="CD117" s="1" t="str">
        <f t="shared" si="64"/>
        <v/>
      </c>
    </row>
    <row r="118" spans="1:82" x14ac:dyDescent="0.2">
      <c r="A118" s="1">
        <f>'5'!E54</f>
        <v>0</v>
      </c>
      <c r="B118" s="1">
        <f>IF('5'!K54=0,1,'5'!K54)</f>
        <v>1</v>
      </c>
      <c r="C118" s="1">
        <f>IF('5'!L54=0,2050,'5'!L54)</f>
        <v>2050</v>
      </c>
      <c r="D118" s="541">
        <f t="shared" si="49"/>
        <v>54789</v>
      </c>
      <c r="E118" s="541">
        <f>DATE('5'!BA54,'5'!AZ54,1)</f>
        <v>72686</v>
      </c>
      <c r="G118" s="1111">
        <f>'5'!AD54</f>
        <v>0</v>
      </c>
      <c r="H118" s="1086">
        <f>'5'!AF54</f>
        <v>0</v>
      </c>
      <c r="I118" s="1087">
        <f>'5'!BE54</f>
        <v>0</v>
      </c>
      <c r="J118" s="1193">
        <f>IF(D118&gt;='1'!$D$19,IF(OR(G118&gt;0,H118&gt;0),'5'!AS54,0),0)</f>
        <v>0</v>
      </c>
      <c r="K118" s="1" t="str">
        <f t="shared" si="63"/>
        <v/>
      </c>
      <c r="L118" s="1" t="str">
        <f t="shared" si="63"/>
        <v/>
      </c>
      <c r="M118" s="1" t="str">
        <f t="shared" si="63"/>
        <v/>
      </c>
      <c r="N118" s="1" t="str">
        <f t="shared" si="63"/>
        <v/>
      </c>
      <c r="O118" s="1" t="str">
        <f t="shared" si="63"/>
        <v/>
      </c>
      <c r="P118" s="1" t="str">
        <f t="shared" si="71"/>
        <v/>
      </c>
      <c r="Q118" s="1" t="str">
        <f t="shared" si="71"/>
        <v/>
      </c>
      <c r="R118" s="1" t="str">
        <f t="shared" si="71"/>
        <v/>
      </c>
      <c r="S118" s="1" t="str">
        <f t="shared" si="71"/>
        <v/>
      </c>
      <c r="T118" s="1" t="str">
        <f t="shared" si="71"/>
        <v/>
      </c>
      <c r="U118" s="1" t="str">
        <f t="shared" si="72"/>
        <v/>
      </c>
      <c r="V118" s="1" t="str">
        <f t="shared" si="72"/>
        <v/>
      </c>
      <c r="W118" s="1" t="str">
        <f t="shared" si="72"/>
        <v/>
      </c>
      <c r="X118" s="1" t="str">
        <f t="shared" si="72"/>
        <v/>
      </c>
      <c r="Y118" s="1" t="str">
        <f t="shared" si="72"/>
        <v/>
      </c>
      <c r="Z118" s="1" t="str">
        <f t="shared" si="72"/>
        <v/>
      </c>
      <c r="AA118" s="1" t="str">
        <f t="shared" si="72"/>
        <v/>
      </c>
      <c r="AB118" s="1" t="str">
        <f t="shared" si="72"/>
        <v/>
      </c>
      <c r="AC118" s="1" t="str">
        <f t="shared" si="72"/>
        <v/>
      </c>
      <c r="AD118" s="1" t="str">
        <f t="shared" si="72"/>
        <v/>
      </c>
      <c r="AE118" s="1" t="str">
        <f t="shared" si="73"/>
        <v/>
      </c>
      <c r="AF118" s="1" t="str">
        <f t="shared" si="73"/>
        <v/>
      </c>
      <c r="AG118" s="1" t="str">
        <f t="shared" si="73"/>
        <v/>
      </c>
      <c r="AH118" s="1" t="str">
        <f t="shared" si="73"/>
        <v/>
      </c>
      <c r="AI118" s="1" t="str">
        <f t="shared" si="73"/>
        <v/>
      </c>
      <c r="AJ118" s="1" t="str">
        <f t="shared" si="73"/>
        <v/>
      </c>
      <c r="AK118" s="1" t="str">
        <f t="shared" si="73"/>
        <v/>
      </c>
      <c r="AL118" s="1" t="str">
        <f t="shared" si="73"/>
        <v/>
      </c>
      <c r="AM118" s="1" t="str">
        <f t="shared" si="73"/>
        <v/>
      </c>
      <c r="AN118" s="1" t="str">
        <f t="shared" si="73"/>
        <v/>
      </c>
      <c r="AO118" s="1" t="str">
        <f t="shared" si="74"/>
        <v/>
      </c>
      <c r="AP118" s="1" t="str">
        <f t="shared" si="74"/>
        <v/>
      </c>
      <c r="AQ118" s="1" t="str">
        <f t="shared" si="74"/>
        <v/>
      </c>
      <c r="AR118" s="1" t="str">
        <f t="shared" si="74"/>
        <v/>
      </c>
      <c r="AS118" s="1" t="str">
        <f t="shared" si="74"/>
        <v/>
      </c>
      <c r="AT118" s="1" t="str">
        <f t="shared" si="74"/>
        <v/>
      </c>
      <c r="AU118" s="1" t="str">
        <f t="shared" si="74"/>
        <v/>
      </c>
      <c r="AV118" s="1" t="str">
        <f t="shared" si="74"/>
        <v/>
      </c>
      <c r="AW118" s="1" t="str">
        <f t="shared" si="74"/>
        <v/>
      </c>
      <c r="AX118" s="1" t="str">
        <f t="shared" si="74"/>
        <v/>
      </c>
      <c r="AY118" s="1" t="str">
        <f t="shared" si="75"/>
        <v/>
      </c>
      <c r="AZ118" s="1" t="str">
        <f t="shared" si="75"/>
        <v/>
      </c>
      <c r="BA118" s="1" t="str">
        <f t="shared" si="75"/>
        <v/>
      </c>
      <c r="BB118" s="1" t="str">
        <f t="shared" si="75"/>
        <v/>
      </c>
      <c r="BC118" s="1" t="str">
        <f t="shared" si="75"/>
        <v/>
      </c>
      <c r="BD118" s="1" t="str">
        <f t="shared" si="75"/>
        <v/>
      </c>
      <c r="BE118" s="1" t="str">
        <f t="shared" si="75"/>
        <v/>
      </c>
      <c r="BF118" s="1" t="str">
        <f t="shared" si="75"/>
        <v/>
      </c>
      <c r="BG118" s="1" t="str">
        <f t="shared" si="75"/>
        <v/>
      </c>
      <c r="BH118" s="1" t="str">
        <f t="shared" si="75"/>
        <v/>
      </c>
      <c r="BI118" s="1" t="str">
        <f t="shared" si="76"/>
        <v/>
      </c>
      <c r="BJ118" s="1" t="str">
        <f t="shared" si="76"/>
        <v/>
      </c>
      <c r="BK118" s="1" t="str">
        <f t="shared" si="76"/>
        <v/>
      </c>
      <c r="BL118" s="1" t="str">
        <f t="shared" si="76"/>
        <v/>
      </c>
      <c r="BM118" s="1" t="str">
        <f t="shared" si="76"/>
        <v/>
      </c>
      <c r="BN118" s="1" t="str">
        <f t="shared" si="76"/>
        <v/>
      </c>
      <c r="BO118" s="1" t="str">
        <f t="shared" si="76"/>
        <v/>
      </c>
      <c r="BP118" s="1" t="str">
        <f t="shared" si="76"/>
        <v/>
      </c>
      <c r="BQ118" s="1" t="str">
        <f t="shared" si="76"/>
        <v/>
      </c>
      <c r="BR118" s="1" t="str">
        <f t="shared" si="76"/>
        <v/>
      </c>
      <c r="BS118" s="1" t="str">
        <f t="shared" si="64"/>
        <v/>
      </c>
      <c r="BT118" s="1" t="str">
        <f t="shared" si="64"/>
        <v/>
      </c>
      <c r="BU118" s="1" t="str">
        <f t="shared" si="64"/>
        <v/>
      </c>
      <c r="BV118" s="1" t="str">
        <f t="shared" si="64"/>
        <v/>
      </c>
      <c r="BW118" s="1" t="str">
        <f t="shared" si="64"/>
        <v/>
      </c>
      <c r="BX118" s="1" t="str">
        <f t="shared" si="64"/>
        <v/>
      </c>
      <c r="BY118" s="1" t="str">
        <f t="shared" si="64"/>
        <v/>
      </c>
      <c r="BZ118" s="1" t="str">
        <f t="shared" si="64"/>
        <v/>
      </c>
      <c r="CA118" s="1" t="str">
        <f t="shared" si="64"/>
        <v/>
      </c>
      <c r="CB118" s="1" t="str">
        <f t="shared" si="64"/>
        <v/>
      </c>
      <c r="CC118" s="1" t="str">
        <f t="shared" si="64"/>
        <v/>
      </c>
      <c r="CD118" s="1" t="str">
        <f t="shared" si="64"/>
        <v/>
      </c>
    </row>
    <row r="119" spans="1:82" x14ac:dyDescent="0.2">
      <c r="A119" s="1">
        <f>'5'!E55</f>
        <v>0</v>
      </c>
      <c r="B119" s="1">
        <f>IF('5'!K55=0,1,'5'!K55)</f>
        <v>1</v>
      </c>
      <c r="C119" s="1">
        <f>IF('5'!L55=0,2050,'5'!L55)</f>
        <v>2050</v>
      </c>
      <c r="D119" s="541">
        <f t="shared" ref="D119:D146" si="77">DATE(C119,B119,1)</f>
        <v>54789</v>
      </c>
      <c r="E119" s="541">
        <f>DATE('5'!BA55,'5'!AZ55,1)</f>
        <v>72686</v>
      </c>
      <c r="G119" s="1111">
        <f>'5'!AD55</f>
        <v>0</v>
      </c>
      <c r="H119" s="1086">
        <f>'5'!AF55</f>
        <v>0</v>
      </c>
      <c r="I119" s="1087">
        <f>'5'!BE55</f>
        <v>0</v>
      </c>
      <c r="J119" s="1193">
        <f>IF(D119&gt;='1'!$D$19,IF(OR(G119&gt;0,H119&gt;0),'5'!AS55,0),0)</f>
        <v>0</v>
      </c>
      <c r="K119" s="1" t="str">
        <f t="shared" si="63"/>
        <v/>
      </c>
      <c r="L119" s="1" t="str">
        <f t="shared" si="63"/>
        <v/>
      </c>
      <c r="M119" s="1" t="str">
        <f t="shared" si="63"/>
        <v/>
      </c>
      <c r="N119" s="1" t="str">
        <f t="shared" si="63"/>
        <v/>
      </c>
      <c r="O119" s="1" t="str">
        <f t="shared" si="63"/>
        <v/>
      </c>
      <c r="P119" s="1" t="str">
        <f t="shared" si="71"/>
        <v/>
      </c>
      <c r="Q119" s="1" t="str">
        <f t="shared" si="71"/>
        <v/>
      </c>
      <c r="R119" s="1" t="str">
        <f t="shared" si="71"/>
        <v/>
      </c>
      <c r="S119" s="1" t="str">
        <f t="shared" si="71"/>
        <v/>
      </c>
      <c r="T119" s="1" t="str">
        <f t="shared" si="71"/>
        <v/>
      </c>
      <c r="U119" s="1" t="str">
        <f t="shared" si="72"/>
        <v/>
      </c>
      <c r="V119" s="1" t="str">
        <f t="shared" si="72"/>
        <v/>
      </c>
      <c r="W119" s="1" t="str">
        <f t="shared" si="72"/>
        <v/>
      </c>
      <c r="X119" s="1" t="str">
        <f t="shared" si="72"/>
        <v/>
      </c>
      <c r="Y119" s="1" t="str">
        <f t="shared" si="72"/>
        <v/>
      </c>
      <c r="Z119" s="1" t="str">
        <f t="shared" si="72"/>
        <v/>
      </c>
      <c r="AA119" s="1" t="str">
        <f t="shared" si="72"/>
        <v/>
      </c>
      <c r="AB119" s="1" t="str">
        <f t="shared" si="72"/>
        <v/>
      </c>
      <c r="AC119" s="1" t="str">
        <f t="shared" si="72"/>
        <v/>
      </c>
      <c r="AD119" s="1" t="str">
        <f t="shared" si="72"/>
        <v/>
      </c>
      <c r="AE119" s="1" t="str">
        <f t="shared" si="73"/>
        <v/>
      </c>
      <c r="AF119" s="1" t="str">
        <f t="shared" si="73"/>
        <v/>
      </c>
      <c r="AG119" s="1" t="str">
        <f t="shared" si="73"/>
        <v/>
      </c>
      <c r="AH119" s="1" t="str">
        <f t="shared" si="73"/>
        <v/>
      </c>
      <c r="AI119" s="1" t="str">
        <f t="shared" si="73"/>
        <v/>
      </c>
      <c r="AJ119" s="1" t="str">
        <f t="shared" si="73"/>
        <v/>
      </c>
      <c r="AK119" s="1" t="str">
        <f t="shared" si="73"/>
        <v/>
      </c>
      <c r="AL119" s="1" t="str">
        <f t="shared" si="73"/>
        <v/>
      </c>
      <c r="AM119" s="1" t="str">
        <f t="shared" si="73"/>
        <v/>
      </c>
      <c r="AN119" s="1" t="str">
        <f t="shared" si="73"/>
        <v/>
      </c>
      <c r="AO119" s="1" t="str">
        <f t="shared" si="74"/>
        <v/>
      </c>
      <c r="AP119" s="1" t="str">
        <f t="shared" si="74"/>
        <v/>
      </c>
      <c r="AQ119" s="1" t="str">
        <f t="shared" si="74"/>
        <v/>
      </c>
      <c r="AR119" s="1" t="str">
        <f t="shared" si="74"/>
        <v/>
      </c>
      <c r="AS119" s="1" t="str">
        <f t="shared" si="74"/>
        <v/>
      </c>
      <c r="AT119" s="1" t="str">
        <f t="shared" si="74"/>
        <v/>
      </c>
      <c r="AU119" s="1" t="str">
        <f t="shared" si="74"/>
        <v/>
      </c>
      <c r="AV119" s="1" t="str">
        <f t="shared" si="74"/>
        <v/>
      </c>
      <c r="AW119" s="1" t="str">
        <f t="shared" si="74"/>
        <v/>
      </c>
      <c r="AX119" s="1" t="str">
        <f t="shared" si="74"/>
        <v/>
      </c>
      <c r="AY119" s="1" t="str">
        <f t="shared" si="75"/>
        <v/>
      </c>
      <c r="AZ119" s="1" t="str">
        <f t="shared" si="75"/>
        <v/>
      </c>
      <c r="BA119" s="1" t="str">
        <f t="shared" si="75"/>
        <v/>
      </c>
      <c r="BB119" s="1" t="str">
        <f t="shared" si="75"/>
        <v/>
      </c>
      <c r="BC119" s="1" t="str">
        <f t="shared" si="75"/>
        <v/>
      </c>
      <c r="BD119" s="1" t="str">
        <f t="shared" si="75"/>
        <v/>
      </c>
      <c r="BE119" s="1" t="str">
        <f t="shared" si="75"/>
        <v/>
      </c>
      <c r="BF119" s="1" t="str">
        <f t="shared" si="75"/>
        <v/>
      </c>
      <c r="BG119" s="1" t="str">
        <f t="shared" si="75"/>
        <v/>
      </c>
      <c r="BH119" s="1" t="str">
        <f t="shared" si="75"/>
        <v/>
      </c>
      <c r="BI119" s="1" t="str">
        <f t="shared" si="76"/>
        <v/>
      </c>
      <c r="BJ119" s="1" t="str">
        <f t="shared" si="76"/>
        <v/>
      </c>
      <c r="BK119" s="1" t="str">
        <f t="shared" si="76"/>
        <v/>
      </c>
      <c r="BL119" s="1" t="str">
        <f t="shared" si="76"/>
        <v/>
      </c>
      <c r="BM119" s="1" t="str">
        <f t="shared" si="76"/>
        <v/>
      </c>
      <c r="BN119" s="1" t="str">
        <f t="shared" si="76"/>
        <v/>
      </c>
      <c r="BO119" s="1" t="str">
        <f t="shared" si="76"/>
        <v/>
      </c>
      <c r="BP119" s="1" t="str">
        <f t="shared" si="76"/>
        <v/>
      </c>
      <c r="BQ119" s="1" t="str">
        <f t="shared" si="76"/>
        <v/>
      </c>
      <c r="BR119" s="1" t="str">
        <f t="shared" si="76"/>
        <v/>
      </c>
      <c r="BS119" s="1" t="str">
        <f t="shared" ref="BS119:CD134" si="78">IF(AND($D119&lt;=BS$5,$E119&gt;=BS$5),"x","")</f>
        <v/>
      </c>
      <c r="BT119" s="1" t="str">
        <f t="shared" si="78"/>
        <v/>
      </c>
      <c r="BU119" s="1" t="str">
        <f t="shared" si="78"/>
        <v/>
      </c>
      <c r="BV119" s="1" t="str">
        <f t="shared" si="78"/>
        <v/>
      </c>
      <c r="BW119" s="1" t="str">
        <f t="shared" si="78"/>
        <v/>
      </c>
      <c r="BX119" s="1" t="str">
        <f t="shared" si="78"/>
        <v/>
      </c>
      <c r="BY119" s="1" t="str">
        <f t="shared" si="78"/>
        <v/>
      </c>
      <c r="BZ119" s="1" t="str">
        <f t="shared" si="78"/>
        <v/>
      </c>
      <c r="CA119" s="1" t="str">
        <f t="shared" si="78"/>
        <v/>
      </c>
      <c r="CB119" s="1" t="str">
        <f t="shared" si="78"/>
        <v/>
      </c>
      <c r="CC119" s="1" t="str">
        <f t="shared" si="78"/>
        <v/>
      </c>
      <c r="CD119" s="1" t="str">
        <f t="shared" si="78"/>
        <v/>
      </c>
    </row>
    <row r="120" spans="1:82" x14ac:dyDescent="0.2">
      <c r="A120" s="1">
        <f>'5'!E56</f>
        <v>0</v>
      </c>
      <c r="B120" s="1">
        <f>IF('5'!K56=0,1,'5'!K56)</f>
        <v>1</v>
      </c>
      <c r="C120" s="1">
        <f>IF('5'!L56=0,2050,'5'!L56)</f>
        <v>2050</v>
      </c>
      <c r="D120" s="541">
        <f t="shared" si="77"/>
        <v>54789</v>
      </c>
      <c r="E120" s="541">
        <f>DATE('5'!BA56,'5'!AZ56,1)</f>
        <v>72686</v>
      </c>
      <c r="G120" s="1111">
        <f>'5'!AD56</f>
        <v>0</v>
      </c>
      <c r="H120" s="1086">
        <f>'5'!AF56</f>
        <v>0</v>
      </c>
      <c r="I120" s="1087">
        <f>'5'!BE56</f>
        <v>0</v>
      </c>
      <c r="J120" s="1193">
        <f>IF(D120&gt;='1'!$D$19,IF(OR(G120&gt;0,H120&gt;0),'5'!AS56,0),0)</f>
        <v>0</v>
      </c>
      <c r="K120" s="1" t="str">
        <f t="shared" si="63"/>
        <v/>
      </c>
      <c r="L120" s="1" t="str">
        <f t="shared" si="63"/>
        <v/>
      </c>
      <c r="M120" s="1" t="str">
        <f t="shared" si="63"/>
        <v/>
      </c>
      <c r="N120" s="1" t="str">
        <f t="shared" si="63"/>
        <v/>
      </c>
      <c r="O120" s="1" t="str">
        <f t="shared" si="63"/>
        <v/>
      </c>
      <c r="P120" s="1" t="str">
        <f t="shared" si="71"/>
        <v/>
      </c>
      <c r="Q120" s="1" t="str">
        <f t="shared" si="71"/>
        <v/>
      </c>
      <c r="R120" s="1" t="str">
        <f t="shared" si="71"/>
        <v/>
      </c>
      <c r="S120" s="1" t="str">
        <f t="shared" si="71"/>
        <v/>
      </c>
      <c r="T120" s="1" t="str">
        <f t="shared" si="71"/>
        <v/>
      </c>
      <c r="U120" s="1" t="str">
        <f t="shared" si="72"/>
        <v/>
      </c>
      <c r="V120" s="1" t="str">
        <f t="shared" si="72"/>
        <v/>
      </c>
      <c r="W120" s="1" t="str">
        <f t="shared" si="72"/>
        <v/>
      </c>
      <c r="X120" s="1" t="str">
        <f t="shared" si="72"/>
        <v/>
      </c>
      <c r="Y120" s="1" t="str">
        <f t="shared" si="72"/>
        <v/>
      </c>
      <c r="Z120" s="1" t="str">
        <f t="shared" si="72"/>
        <v/>
      </c>
      <c r="AA120" s="1" t="str">
        <f t="shared" si="72"/>
        <v/>
      </c>
      <c r="AB120" s="1" t="str">
        <f t="shared" si="72"/>
        <v/>
      </c>
      <c r="AC120" s="1" t="str">
        <f t="shared" si="72"/>
        <v/>
      </c>
      <c r="AD120" s="1" t="str">
        <f t="shared" si="72"/>
        <v/>
      </c>
      <c r="AE120" s="1" t="str">
        <f t="shared" si="73"/>
        <v/>
      </c>
      <c r="AF120" s="1" t="str">
        <f t="shared" si="73"/>
        <v/>
      </c>
      <c r="AG120" s="1" t="str">
        <f t="shared" si="73"/>
        <v/>
      </c>
      <c r="AH120" s="1" t="str">
        <f t="shared" si="73"/>
        <v/>
      </c>
      <c r="AI120" s="1" t="str">
        <f t="shared" si="73"/>
        <v/>
      </c>
      <c r="AJ120" s="1" t="str">
        <f t="shared" si="73"/>
        <v/>
      </c>
      <c r="AK120" s="1" t="str">
        <f t="shared" si="73"/>
        <v/>
      </c>
      <c r="AL120" s="1" t="str">
        <f t="shared" si="73"/>
        <v/>
      </c>
      <c r="AM120" s="1" t="str">
        <f t="shared" si="73"/>
        <v/>
      </c>
      <c r="AN120" s="1" t="str">
        <f t="shared" si="73"/>
        <v/>
      </c>
      <c r="AO120" s="1" t="str">
        <f t="shared" si="74"/>
        <v/>
      </c>
      <c r="AP120" s="1" t="str">
        <f t="shared" si="74"/>
        <v/>
      </c>
      <c r="AQ120" s="1" t="str">
        <f t="shared" si="74"/>
        <v/>
      </c>
      <c r="AR120" s="1" t="str">
        <f t="shared" si="74"/>
        <v/>
      </c>
      <c r="AS120" s="1" t="str">
        <f t="shared" si="74"/>
        <v/>
      </c>
      <c r="AT120" s="1" t="str">
        <f t="shared" si="74"/>
        <v/>
      </c>
      <c r="AU120" s="1" t="str">
        <f t="shared" si="74"/>
        <v/>
      </c>
      <c r="AV120" s="1" t="str">
        <f t="shared" si="74"/>
        <v/>
      </c>
      <c r="AW120" s="1" t="str">
        <f t="shared" si="74"/>
        <v/>
      </c>
      <c r="AX120" s="1" t="str">
        <f t="shared" si="74"/>
        <v/>
      </c>
      <c r="AY120" s="1" t="str">
        <f t="shared" si="75"/>
        <v/>
      </c>
      <c r="AZ120" s="1" t="str">
        <f t="shared" si="75"/>
        <v/>
      </c>
      <c r="BA120" s="1" t="str">
        <f t="shared" si="75"/>
        <v/>
      </c>
      <c r="BB120" s="1" t="str">
        <f t="shared" si="75"/>
        <v/>
      </c>
      <c r="BC120" s="1" t="str">
        <f t="shared" si="75"/>
        <v/>
      </c>
      <c r="BD120" s="1" t="str">
        <f t="shared" si="75"/>
        <v/>
      </c>
      <c r="BE120" s="1" t="str">
        <f t="shared" si="75"/>
        <v/>
      </c>
      <c r="BF120" s="1" t="str">
        <f t="shared" si="75"/>
        <v/>
      </c>
      <c r="BG120" s="1" t="str">
        <f t="shared" si="75"/>
        <v/>
      </c>
      <c r="BH120" s="1" t="str">
        <f t="shared" si="75"/>
        <v/>
      </c>
      <c r="BI120" s="1" t="str">
        <f t="shared" si="76"/>
        <v/>
      </c>
      <c r="BJ120" s="1" t="str">
        <f t="shared" si="76"/>
        <v/>
      </c>
      <c r="BK120" s="1" t="str">
        <f t="shared" si="76"/>
        <v/>
      </c>
      <c r="BL120" s="1" t="str">
        <f t="shared" si="76"/>
        <v/>
      </c>
      <c r="BM120" s="1" t="str">
        <f t="shared" si="76"/>
        <v/>
      </c>
      <c r="BN120" s="1" t="str">
        <f t="shared" si="76"/>
        <v/>
      </c>
      <c r="BO120" s="1" t="str">
        <f t="shared" si="76"/>
        <v/>
      </c>
      <c r="BP120" s="1" t="str">
        <f t="shared" si="76"/>
        <v/>
      </c>
      <c r="BQ120" s="1" t="str">
        <f t="shared" si="76"/>
        <v/>
      </c>
      <c r="BR120" s="1" t="str">
        <f t="shared" si="76"/>
        <v/>
      </c>
      <c r="BS120" s="1" t="str">
        <f t="shared" si="78"/>
        <v/>
      </c>
      <c r="BT120" s="1" t="str">
        <f t="shared" si="78"/>
        <v/>
      </c>
      <c r="BU120" s="1" t="str">
        <f t="shared" si="78"/>
        <v/>
      </c>
      <c r="BV120" s="1" t="str">
        <f t="shared" si="78"/>
        <v/>
      </c>
      <c r="BW120" s="1" t="str">
        <f t="shared" si="78"/>
        <v/>
      </c>
      <c r="BX120" s="1" t="str">
        <f t="shared" si="78"/>
        <v/>
      </c>
      <c r="BY120" s="1" t="str">
        <f t="shared" si="78"/>
        <v/>
      </c>
      <c r="BZ120" s="1" t="str">
        <f t="shared" si="78"/>
        <v/>
      </c>
      <c r="CA120" s="1" t="str">
        <f t="shared" si="78"/>
        <v/>
      </c>
      <c r="CB120" s="1" t="str">
        <f t="shared" si="78"/>
        <v/>
      </c>
      <c r="CC120" s="1" t="str">
        <f t="shared" si="78"/>
        <v/>
      </c>
      <c r="CD120" s="1" t="str">
        <f t="shared" si="78"/>
        <v/>
      </c>
    </row>
    <row r="121" spans="1:82" x14ac:dyDescent="0.2">
      <c r="A121" s="1">
        <f>'5'!E57</f>
        <v>0</v>
      </c>
      <c r="B121" s="1">
        <f>IF('5'!K57=0,1,'5'!K57)</f>
        <v>1</v>
      </c>
      <c r="C121" s="1">
        <f>IF('5'!L57=0,2050,'5'!L57)</f>
        <v>2050</v>
      </c>
      <c r="D121" s="541">
        <f t="shared" si="77"/>
        <v>54789</v>
      </c>
      <c r="E121" s="541">
        <f>DATE('5'!BA57,'5'!AZ57,1)</f>
        <v>72686</v>
      </c>
      <c r="G121" s="1111">
        <f>'5'!AD57</f>
        <v>0</v>
      </c>
      <c r="H121" s="1086">
        <f>'5'!AF57</f>
        <v>0</v>
      </c>
      <c r="I121" s="1087">
        <f>'5'!BE57</f>
        <v>0</v>
      </c>
      <c r="J121" s="1193">
        <f>IF(D121&gt;='1'!$D$19,IF(OR(G121&gt;0,H121&gt;0),'5'!AS57,0),0)</f>
        <v>0</v>
      </c>
      <c r="K121" s="1" t="str">
        <f t="shared" si="63"/>
        <v/>
      </c>
      <c r="L121" s="1" t="str">
        <f t="shared" si="63"/>
        <v/>
      </c>
      <c r="M121" s="1" t="str">
        <f t="shared" si="63"/>
        <v/>
      </c>
      <c r="N121" s="1" t="str">
        <f t="shared" si="63"/>
        <v/>
      </c>
      <c r="O121" s="1" t="str">
        <f t="shared" si="63"/>
        <v/>
      </c>
      <c r="P121" s="1" t="str">
        <f t="shared" si="71"/>
        <v/>
      </c>
      <c r="Q121" s="1" t="str">
        <f t="shared" si="71"/>
        <v/>
      </c>
      <c r="R121" s="1" t="str">
        <f t="shared" si="71"/>
        <v/>
      </c>
      <c r="S121" s="1" t="str">
        <f t="shared" si="71"/>
        <v/>
      </c>
      <c r="T121" s="1" t="str">
        <f t="shared" si="71"/>
        <v/>
      </c>
      <c r="U121" s="1" t="str">
        <f t="shared" si="72"/>
        <v/>
      </c>
      <c r="V121" s="1" t="str">
        <f t="shared" si="72"/>
        <v/>
      </c>
      <c r="W121" s="1" t="str">
        <f t="shared" si="72"/>
        <v/>
      </c>
      <c r="X121" s="1" t="str">
        <f t="shared" si="72"/>
        <v/>
      </c>
      <c r="Y121" s="1" t="str">
        <f t="shared" si="72"/>
        <v/>
      </c>
      <c r="Z121" s="1" t="str">
        <f t="shared" si="72"/>
        <v/>
      </c>
      <c r="AA121" s="1" t="str">
        <f t="shared" si="72"/>
        <v/>
      </c>
      <c r="AB121" s="1" t="str">
        <f t="shared" si="72"/>
        <v/>
      </c>
      <c r="AC121" s="1" t="str">
        <f t="shared" si="72"/>
        <v/>
      </c>
      <c r="AD121" s="1" t="str">
        <f t="shared" si="72"/>
        <v/>
      </c>
      <c r="AE121" s="1" t="str">
        <f t="shared" si="73"/>
        <v/>
      </c>
      <c r="AF121" s="1" t="str">
        <f t="shared" si="73"/>
        <v/>
      </c>
      <c r="AG121" s="1" t="str">
        <f t="shared" si="73"/>
        <v/>
      </c>
      <c r="AH121" s="1" t="str">
        <f t="shared" si="73"/>
        <v/>
      </c>
      <c r="AI121" s="1" t="str">
        <f t="shared" si="73"/>
        <v/>
      </c>
      <c r="AJ121" s="1" t="str">
        <f t="shared" si="73"/>
        <v/>
      </c>
      <c r="AK121" s="1" t="str">
        <f t="shared" si="73"/>
        <v/>
      </c>
      <c r="AL121" s="1" t="str">
        <f t="shared" si="73"/>
        <v/>
      </c>
      <c r="AM121" s="1" t="str">
        <f t="shared" si="73"/>
        <v/>
      </c>
      <c r="AN121" s="1" t="str">
        <f t="shared" si="73"/>
        <v/>
      </c>
      <c r="AO121" s="1" t="str">
        <f t="shared" si="74"/>
        <v/>
      </c>
      <c r="AP121" s="1" t="str">
        <f t="shared" si="74"/>
        <v/>
      </c>
      <c r="AQ121" s="1" t="str">
        <f t="shared" si="74"/>
        <v/>
      </c>
      <c r="AR121" s="1" t="str">
        <f t="shared" si="74"/>
        <v/>
      </c>
      <c r="AS121" s="1" t="str">
        <f t="shared" si="74"/>
        <v/>
      </c>
      <c r="AT121" s="1" t="str">
        <f t="shared" si="74"/>
        <v/>
      </c>
      <c r="AU121" s="1" t="str">
        <f t="shared" si="74"/>
        <v/>
      </c>
      <c r="AV121" s="1" t="str">
        <f t="shared" si="74"/>
        <v/>
      </c>
      <c r="AW121" s="1" t="str">
        <f t="shared" si="74"/>
        <v/>
      </c>
      <c r="AX121" s="1" t="str">
        <f t="shared" si="74"/>
        <v/>
      </c>
      <c r="AY121" s="1" t="str">
        <f t="shared" si="75"/>
        <v/>
      </c>
      <c r="AZ121" s="1" t="str">
        <f t="shared" si="75"/>
        <v/>
      </c>
      <c r="BA121" s="1" t="str">
        <f t="shared" si="75"/>
        <v/>
      </c>
      <c r="BB121" s="1" t="str">
        <f t="shared" si="75"/>
        <v/>
      </c>
      <c r="BC121" s="1" t="str">
        <f t="shared" si="75"/>
        <v/>
      </c>
      <c r="BD121" s="1" t="str">
        <f t="shared" si="75"/>
        <v/>
      </c>
      <c r="BE121" s="1" t="str">
        <f t="shared" si="75"/>
        <v/>
      </c>
      <c r="BF121" s="1" t="str">
        <f t="shared" si="75"/>
        <v/>
      </c>
      <c r="BG121" s="1" t="str">
        <f t="shared" si="75"/>
        <v/>
      </c>
      <c r="BH121" s="1" t="str">
        <f t="shared" si="75"/>
        <v/>
      </c>
      <c r="BI121" s="1" t="str">
        <f t="shared" si="76"/>
        <v/>
      </c>
      <c r="BJ121" s="1" t="str">
        <f t="shared" si="76"/>
        <v/>
      </c>
      <c r="BK121" s="1" t="str">
        <f t="shared" si="76"/>
        <v/>
      </c>
      <c r="BL121" s="1" t="str">
        <f t="shared" si="76"/>
        <v/>
      </c>
      <c r="BM121" s="1" t="str">
        <f t="shared" si="76"/>
        <v/>
      </c>
      <c r="BN121" s="1" t="str">
        <f t="shared" si="76"/>
        <v/>
      </c>
      <c r="BO121" s="1" t="str">
        <f t="shared" si="76"/>
        <v/>
      </c>
      <c r="BP121" s="1" t="str">
        <f t="shared" si="76"/>
        <v/>
      </c>
      <c r="BQ121" s="1" t="str">
        <f t="shared" si="76"/>
        <v/>
      </c>
      <c r="BR121" s="1" t="str">
        <f t="shared" si="76"/>
        <v/>
      </c>
      <c r="BS121" s="1" t="str">
        <f t="shared" si="78"/>
        <v/>
      </c>
      <c r="BT121" s="1" t="str">
        <f t="shared" si="78"/>
        <v/>
      </c>
      <c r="BU121" s="1" t="str">
        <f t="shared" si="78"/>
        <v/>
      </c>
      <c r="BV121" s="1" t="str">
        <f t="shared" si="78"/>
        <v/>
      </c>
      <c r="BW121" s="1" t="str">
        <f t="shared" si="78"/>
        <v/>
      </c>
      <c r="BX121" s="1" t="str">
        <f t="shared" si="78"/>
        <v/>
      </c>
      <c r="BY121" s="1" t="str">
        <f t="shared" si="78"/>
        <v/>
      </c>
      <c r="BZ121" s="1" t="str">
        <f t="shared" si="78"/>
        <v/>
      </c>
      <c r="CA121" s="1" t="str">
        <f t="shared" si="78"/>
        <v/>
      </c>
      <c r="CB121" s="1" t="str">
        <f t="shared" si="78"/>
        <v/>
      </c>
      <c r="CC121" s="1" t="str">
        <f t="shared" si="78"/>
        <v/>
      </c>
      <c r="CD121" s="1" t="str">
        <f t="shared" si="78"/>
        <v/>
      </c>
    </row>
    <row r="122" spans="1:82" x14ac:dyDescent="0.2">
      <c r="A122" s="1">
        <f>'5'!E58</f>
        <v>0</v>
      </c>
      <c r="B122" s="1">
        <f>IF('5'!K58=0,1,'5'!K58)</f>
        <v>1</v>
      </c>
      <c r="C122" s="1">
        <f>IF('5'!L58=0,2050,'5'!L58)</f>
        <v>2050</v>
      </c>
      <c r="D122" s="541">
        <f t="shared" si="77"/>
        <v>54789</v>
      </c>
      <c r="E122" s="541">
        <f>DATE('5'!BA58,'5'!AZ58,1)</f>
        <v>72686</v>
      </c>
      <c r="G122" s="1111">
        <f>'5'!AD58</f>
        <v>0</v>
      </c>
      <c r="H122" s="1086">
        <f>'5'!AF58</f>
        <v>0</v>
      </c>
      <c r="I122" s="1087">
        <f>'5'!BE58</f>
        <v>0</v>
      </c>
      <c r="J122" s="1193">
        <f>IF(D122&gt;='1'!$D$19,IF(OR(G122&gt;0,H122&gt;0),'5'!AS58,0),0)</f>
        <v>0</v>
      </c>
      <c r="K122" s="1" t="str">
        <f t="shared" si="63"/>
        <v/>
      </c>
      <c r="L122" s="1" t="str">
        <f t="shared" si="63"/>
        <v/>
      </c>
      <c r="M122" s="1" t="str">
        <f t="shared" si="63"/>
        <v/>
      </c>
      <c r="N122" s="1" t="str">
        <f t="shared" si="63"/>
        <v/>
      </c>
      <c r="O122" s="1" t="str">
        <f t="shared" si="63"/>
        <v/>
      </c>
      <c r="P122" s="1" t="str">
        <f t="shared" si="71"/>
        <v/>
      </c>
      <c r="Q122" s="1" t="str">
        <f t="shared" si="71"/>
        <v/>
      </c>
      <c r="R122" s="1" t="str">
        <f t="shared" si="71"/>
        <v/>
      </c>
      <c r="S122" s="1" t="str">
        <f t="shared" si="71"/>
        <v/>
      </c>
      <c r="T122" s="1" t="str">
        <f t="shared" si="71"/>
        <v/>
      </c>
      <c r="U122" s="1" t="str">
        <f t="shared" si="72"/>
        <v/>
      </c>
      <c r="V122" s="1" t="str">
        <f t="shared" si="72"/>
        <v/>
      </c>
      <c r="W122" s="1" t="str">
        <f t="shared" si="72"/>
        <v/>
      </c>
      <c r="X122" s="1" t="str">
        <f t="shared" si="72"/>
        <v/>
      </c>
      <c r="Y122" s="1" t="str">
        <f t="shared" si="72"/>
        <v/>
      </c>
      <c r="Z122" s="1" t="str">
        <f t="shared" si="72"/>
        <v/>
      </c>
      <c r="AA122" s="1" t="str">
        <f t="shared" si="72"/>
        <v/>
      </c>
      <c r="AB122" s="1" t="str">
        <f t="shared" si="72"/>
        <v/>
      </c>
      <c r="AC122" s="1" t="str">
        <f t="shared" si="72"/>
        <v/>
      </c>
      <c r="AD122" s="1" t="str">
        <f t="shared" si="72"/>
        <v/>
      </c>
      <c r="AE122" s="1" t="str">
        <f t="shared" si="73"/>
        <v/>
      </c>
      <c r="AF122" s="1" t="str">
        <f t="shared" si="73"/>
        <v/>
      </c>
      <c r="AG122" s="1" t="str">
        <f t="shared" si="73"/>
        <v/>
      </c>
      <c r="AH122" s="1" t="str">
        <f t="shared" si="73"/>
        <v/>
      </c>
      <c r="AI122" s="1" t="str">
        <f t="shared" si="73"/>
        <v/>
      </c>
      <c r="AJ122" s="1" t="str">
        <f t="shared" si="73"/>
        <v/>
      </c>
      <c r="AK122" s="1" t="str">
        <f t="shared" si="73"/>
        <v/>
      </c>
      <c r="AL122" s="1" t="str">
        <f t="shared" si="73"/>
        <v/>
      </c>
      <c r="AM122" s="1" t="str">
        <f t="shared" si="73"/>
        <v/>
      </c>
      <c r="AN122" s="1" t="str">
        <f t="shared" si="73"/>
        <v/>
      </c>
      <c r="AO122" s="1" t="str">
        <f t="shared" si="74"/>
        <v/>
      </c>
      <c r="AP122" s="1" t="str">
        <f t="shared" si="74"/>
        <v/>
      </c>
      <c r="AQ122" s="1" t="str">
        <f t="shared" si="74"/>
        <v/>
      </c>
      <c r="AR122" s="1" t="str">
        <f t="shared" si="74"/>
        <v/>
      </c>
      <c r="AS122" s="1" t="str">
        <f t="shared" si="74"/>
        <v/>
      </c>
      <c r="AT122" s="1" t="str">
        <f t="shared" si="74"/>
        <v/>
      </c>
      <c r="AU122" s="1" t="str">
        <f t="shared" si="74"/>
        <v/>
      </c>
      <c r="AV122" s="1" t="str">
        <f t="shared" si="74"/>
        <v/>
      </c>
      <c r="AW122" s="1" t="str">
        <f t="shared" si="74"/>
        <v/>
      </c>
      <c r="AX122" s="1" t="str">
        <f t="shared" si="74"/>
        <v/>
      </c>
      <c r="AY122" s="1" t="str">
        <f t="shared" si="75"/>
        <v/>
      </c>
      <c r="AZ122" s="1" t="str">
        <f t="shared" si="75"/>
        <v/>
      </c>
      <c r="BA122" s="1" t="str">
        <f t="shared" si="75"/>
        <v/>
      </c>
      <c r="BB122" s="1" t="str">
        <f t="shared" si="75"/>
        <v/>
      </c>
      <c r="BC122" s="1" t="str">
        <f t="shared" si="75"/>
        <v/>
      </c>
      <c r="BD122" s="1" t="str">
        <f t="shared" si="75"/>
        <v/>
      </c>
      <c r="BE122" s="1" t="str">
        <f t="shared" si="75"/>
        <v/>
      </c>
      <c r="BF122" s="1" t="str">
        <f t="shared" si="75"/>
        <v/>
      </c>
      <c r="BG122" s="1" t="str">
        <f t="shared" si="75"/>
        <v/>
      </c>
      <c r="BH122" s="1" t="str">
        <f t="shared" si="75"/>
        <v/>
      </c>
      <c r="BI122" s="1" t="str">
        <f t="shared" si="76"/>
        <v/>
      </c>
      <c r="BJ122" s="1" t="str">
        <f t="shared" si="76"/>
        <v/>
      </c>
      <c r="BK122" s="1" t="str">
        <f t="shared" si="76"/>
        <v/>
      </c>
      <c r="BL122" s="1" t="str">
        <f t="shared" si="76"/>
        <v/>
      </c>
      <c r="BM122" s="1" t="str">
        <f t="shared" si="76"/>
        <v/>
      </c>
      <c r="BN122" s="1" t="str">
        <f t="shared" si="76"/>
        <v/>
      </c>
      <c r="BO122" s="1" t="str">
        <f t="shared" si="76"/>
        <v/>
      </c>
      <c r="BP122" s="1" t="str">
        <f t="shared" si="76"/>
        <v/>
      </c>
      <c r="BQ122" s="1" t="str">
        <f t="shared" si="76"/>
        <v/>
      </c>
      <c r="BR122" s="1" t="str">
        <f t="shared" si="76"/>
        <v/>
      </c>
      <c r="BS122" s="1" t="str">
        <f t="shared" si="78"/>
        <v/>
      </c>
      <c r="BT122" s="1" t="str">
        <f t="shared" si="78"/>
        <v/>
      </c>
      <c r="BU122" s="1" t="str">
        <f t="shared" si="78"/>
        <v/>
      </c>
      <c r="BV122" s="1" t="str">
        <f t="shared" si="78"/>
        <v/>
      </c>
      <c r="BW122" s="1" t="str">
        <f t="shared" si="78"/>
        <v/>
      </c>
      <c r="BX122" s="1" t="str">
        <f t="shared" si="78"/>
        <v/>
      </c>
      <c r="BY122" s="1" t="str">
        <f t="shared" si="78"/>
        <v/>
      </c>
      <c r="BZ122" s="1" t="str">
        <f t="shared" si="78"/>
        <v/>
      </c>
      <c r="CA122" s="1" t="str">
        <f t="shared" si="78"/>
        <v/>
      </c>
      <c r="CB122" s="1" t="str">
        <f t="shared" si="78"/>
        <v/>
      </c>
      <c r="CC122" s="1" t="str">
        <f t="shared" si="78"/>
        <v/>
      </c>
      <c r="CD122" s="1" t="str">
        <f t="shared" si="78"/>
        <v/>
      </c>
    </row>
    <row r="123" spans="1:82" x14ac:dyDescent="0.2">
      <c r="A123" s="1">
        <f>'5'!E59</f>
        <v>0</v>
      </c>
      <c r="B123" s="1">
        <f>IF('5'!K59=0,1,'5'!K59)</f>
        <v>1</v>
      </c>
      <c r="C123" s="1">
        <f>IF('5'!L59=0,2050,'5'!L59)</f>
        <v>2050</v>
      </c>
      <c r="D123" s="541">
        <f t="shared" si="77"/>
        <v>54789</v>
      </c>
      <c r="E123" s="541">
        <f>DATE('5'!BA59,'5'!AZ59,1)</f>
        <v>72686</v>
      </c>
      <c r="G123" s="1111">
        <f>'5'!AD59</f>
        <v>0</v>
      </c>
      <c r="H123" s="1086">
        <f>'5'!AF59</f>
        <v>0</v>
      </c>
      <c r="I123" s="1087">
        <f>'5'!BE59</f>
        <v>0</v>
      </c>
      <c r="J123" s="1193">
        <f>IF(D123&gt;='1'!$D$19,IF(OR(G123&gt;0,H123&gt;0),'5'!AS59,0),0)</f>
        <v>0</v>
      </c>
      <c r="K123" s="1" t="str">
        <f t="shared" si="63"/>
        <v/>
      </c>
      <c r="L123" s="1" t="str">
        <f t="shared" si="63"/>
        <v/>
      </c>
      <c r="M123" s="1" t="str">
        <f t="shared" si="63"/>
        <v/>
      </c>
      <c r="N123" s="1" t="str">
        <f t="shared" si="63"/>
        <v/>
      </c>
      <c r="O123" s="1" t="str">
        <f t="shared" si="63"/>
        <v/>
      </c>
      <c r="P123" s="1" t="str">
        <f t="shared" si="71"/>
        <v/>
      </c>
      <c r="Q123" s="1" t="str">
        <f t="shared" si="71"/>
        <v/>
      </c>
      <c r="R123" s="1" t="str">
        <f t="shared" si="71"/>
        <v/>
      </c>
      <c r="S123" s="1" t="str">
        <f t="shared" si="71"/>
        <v/>
      </c>
      <c r="T123" s="1" t="str">
        <f t="shared" si="71"/>
        <v/>
      </c>
      <c r="U123" s="1" t="str">
        <f t="shared" si="72"/>
        <v/>
      </c>
      <c r="V123" s="1" t="str">
        <f t="shared" si="72"/>
        <v/>
      </c>
      <c r="W123" s="1" t="str">
        <f t="shared" si="72"/>
        <v/>
      </c>
      <c r="X123" s="1" t="str">
        <f t="shared" si="72"/>
        <v/>
      </c>
      <c r="Y123" s="1" t="str">
        <f t="shared" si="72"/>
        <v/>
      </c>
      <c r="Z123" s="1" t="str">
        <f t="shared" si="72"/>
        <v/>
      </c>
      <c r="AA123" s="1" t="str">
        <f t="shared" si="72"/>
        <v/>
      </c>
      <c r="AB123" s="1" t="str">
        <f t="shared" si="72"/>
        <v/>
      </c>
      <c r="AC123" s="1" t="str">
        <f t="shared" si="72"/>
        <v/>
      </c>
      <c r="AD123" s="1" t="str">
        <f t="shared" si="72"/>
        <v/>
      </c>
      <c r="AE123" s="1" t="str">
        <f t="shared" si="73"/>
        <v/>
      </c>
      <c r="AF123" s="1" t="str">
        <f t="shared" si="73"/>
        <v/>
      </c>
      <c r="AG123" s="1" t="str">
        <f t="shared" si="73"/>
        <v/>
      </c>
      <c r="AH123" s="1" t="str">
        <f t="shared" si="73"/>
        <v/>
      </c>
      <c r="AI123" s="1" t="str">
        <f t="shared" si="73"/>
        <v/>
      </c>
      <c r="AJ123" s="1" t="str">
        <f t="shared" si="73"/>
        <v/>
      </c>
      <c r="AK123" s="1" t="str">
        <f t="shared" si="73"/>
        <v/>
      </c>
      <c r="AL123" s="1" t="str">
        <f t="shared" si="73"/>
        <v/>
      </c>
      <c r="AM123" s="1" t="str">
        <f t="shared" si="73"/>
        <v/>
      </c>
      <c r="AN123" s="1" t="str">
        <f t="shared" si="73"/>
        <v/>
      </c>
      <c r="AO123" s="1" t="str">
        <f t="shared" si="74"/>
        <v/>
      </c>
      <c r="AP123" s="1" t="str">
        <f t="shared" si="74"/>
        <v/>
      </c>
      <c r="AQ123" s="1" t="str">
        <f t="shared" si="74"/>
        <v/>
      </c>
      <c r="AR123" s="1" t="str">
        <f t="shared" si="74"/>
        <v/>
      </c>
      <c r="AS123" s="1" t="str">
        <f t="shared" si="74"/>
        <v/>
      </c>
      <c r="AT123" s="1" t="str">
        <f t="shared" si="74"/>
        <v/>
      </c>
      <c r="AU123" s="1" t="str">
        <f t="shared" si="74"/>
        <v/>
      </c>
      <c r="AV123" s="1" t="str">
        <f t="shared" si="74"/>
        <v/>
      </c>
      <c r="AW123" s="1" t="str">
        <f t="shared" si="74"/>
        <v/>
      </c>
      <c r="AX123" s="1" t="str">
        <f t="shared" si="74"/>
        <v/>
      </c>
      <c r="AY123" s="1" t="str">
        <f t="shared" si="75"/>
        <v/>
      </c>
      <c r="AZ123" s="1" t="str">
        <f t="shared" si="75"/>
        <v/>
      </c>
      <c r="BA123" s="1" t="str">
        <f t="shared" si="75"/>
        <v/>
      </c>
      <c r="BB123" s="1" t="str">
        <f t="shared" si="75"/>
        <v/>
      </c>
      <c r="BC123" s="1" t="str">
        <f t="shared" si="75"/>
        <v/>
      </c>
      <c r="BD123" s="1" t="str">
        <f t="shared" si="75"/>
        <v/>
      </c>
      <c r="BE123" s="1" t="str">
        <f t="shared" si="75"/>
        <v/>
      </c>
      <c r="BF123" s="1" t="str">
        <f t="shared" si="75"/>
        <v/>
      </c>
      <c r="BG123" s="1" t="str">
        <f t="shared" si="75"/>
        <v/>
      </c>
      <c r="BH123" s="1" t="str">
        <f t="shared" si="75"/>
        <v/>
      </c>
      <c r="BI123" s="1" t="str">
        <f t="shared" si="76"/>
        <v/>
      </c>
      <c r="BJ123" s="1" t="str">
        <f t="shared" si="76"/>
        <v/>
      </c>
      <c r="BK123" s="1" t="str">
        <f t="shared" si="76"/>
        <v/>
      </c>
      <c r="BL123" s="1" t="str">
        <f t="shared" si="76"/>
        <v/>
      </c>
      <c r="BM123" s="1" t="str">
        <f t="shared" si="76"/>
        <v/>
      </c>
      <c r="BN123" s="1" t="str">
        <f t="shared" si="76"/>
        <v/>
      </c>
      <c r="BO123" s="1" t="str">
        <f t="shared" si="76"/>
        <v/>
      </c>
      <c r="BP123" s="1" t="str">
        <f t="shared" si="76"/>
        <v/>
      </c>
      <c r="BQ123" s="1" t="str">
        <f t="shared" si="76"/>
        <v/>
      </c>
      <c r="BR123" s="1" t="str">
        <f t="shared" si="76"/>
        <v/>
      </c>
      <c r="BS123" s="1" t="str">
        <f t="shared" si="78"/>
        <v/>
      </c>
      <c r="BT123" s="1" t="str">
        <f t="shared" si="78"/>
        <v/>
      </c>
      <c r="BU123" s="1" t="str">
        <f t="shared" si="78"/>
        <v/>
      </c>
      <c r="BV123" s="1" t="str">
        <f t="shared" si="78"/>
        <v/>
      </c>
      <c r="BW123" s="1" t="str">
        <f t="shared" si="78"/>
        <v/>
      </c>
      <c r="BX123" s="1" t="str">
        <f t="shared" si="78"/>
        <v/>
      </c>
      <c r="BY123" s="1" t="str">
        <f t="shared" si="78"/>
        <v/>
      </c>
      <c r="BZ123" s="1" t="str">
        <f t="shared" si="78"/>
        <v/>
      </c>
      <c r="CA123" s="1" t="str">
        <f t="shared" si="78"/>
        <v/>
      </c>
      <c r="CB123" s="1" t="str">
        <f t="shared" si="78"/>
        <v/>
      </c>
      <c r="CC123" s="1" t="str">
        <f t="shared" si="78"/>
        <v/>
      </c>
      <c r="CD123" s="1" t="str">
        <f t="shared" si="78"/>
        <v/>
      </c>
    </row>
    <row r="124" spans="1:82" x14ac:dyDescent="0.2">
      <c r="A124" s="1">
        <f>'5'!E60</f>
        <v>0</v>
      </c>
      <c r="B124" s="1">
        <f>IF('5'!K60=0,1,'5'!K60)</f>
        <v>1</v>
      </c>
      <c r="C124" s="1">
        <f>IF('5'!L60=0,2050,'5'!L60)</f>
        <v>2050</v>
      </c>
      <c r="D124" s="541">
        <f t="shared" si="77"/>
        <v>54789</v>
      </c>
      <c r="E124" s="541">
        <f>DATE('5'!BA60,'5'!AZ60,1)</f>
        <v>72686</v>
      </c>
      <c r="G124" s="1111">
        <f>'5'!AD60</f>
        <v>0</v>
      </c>
      <c r="H124" s="1086">
        <f>'5'!AF60</f>
        <v>0</v>
      </c>
      <c r="I124" s="1087">
        <f>'5'!BE60</f>
        <v>0</v>
      </c>
      <c r="J124" s="1193">
        <f>IF(D124&gt;='1'!$D$19,IF(OR(G124&gt;0,H124&gt;0),'5'!AS60,0),0)</f>
        <v>0</v>
      </c>
      <c r="K124" s="1" t="str">
        <f t="shared" si="63"/>
        <v/>
      </c>
      <c r="L124" s="1" t="str">
        <f t="shared" si="63"/>
        <v/>
      </c>
      <c r="M124" s="1" t="str">
        <f t="shared" si="63"/>
        <v/>
      </c>
      <c r="N124" s="1" t="str">
        <f t="shared" si="63"/>
        <v/>
      </c>
      <c r="O124" s="1" t="str">
        <f t="shared" si="63"/>
        <v/>
      </c>
      <c r="P124" s="1" t="str">
        <f t="shared" si="71"/>
        <v/>
      </c>
      <c r="Q124" s="1" t="str">
        <f t="shared" si="71"/>
        <v/>
      </c>
      <c r="R124" s="1" t="str">
        <f t="shared" si="71"/>
        <v/>
      </c>
      <c r="S124" s="1" t="str">
        <f t="shared" si="71"/>
        <v/>
      </c>
      <c r="T124" s="1" t="str">
        <f t="shared" si="71"/>
        <v/>
      </c>
      <c r="U124" s="1" t="str">
        <f t="shared" si="72"/>
        <v/>
      </c>
      <c r="V124" s="1" t="str">
        <f t="shared" si="72"/>
        <v/>
      </c>
      <c r="W124" s="1" t="str">
        <f t="shared" si="72"/>
        <v/>
      </c>
      <c r="X124" s="1" t="str">
        <f t="shared" si="72"/>
        <v/>
      </c>
      <c r="Y124" s="1" t="str">
        <f t="shared" si="72"/>
        <v/>
      </c>
      <c r="Z124" s="1" t="str">
        <f t="shared" si="72"/>
        <v/>
      </c>
      <c r="AA124" s="1" t="str">
        <f t="shared" si="72"/>
        <v/>
      </c>
      <c r="AB124" s="1" t="str">
        <f t="shared" si="72"/>
        <v/>
      </c>
      <c r="AC124" s="1" t="str">
        <f t="shared" si="72"/>
        <v/>
      </c>
      <c r="AD124" s="1" t="str">
        <f t="shared" si="72"/>
        <v/>
      </c>
      <c r="AE124" s="1" t="str">
        <f t="shared" si="73"/>
        <v/>
      </c>
      <c r="AF124" s="1" t="str">
        <f t="shared" si="73"/>
        <v/>
      </c>
      <c r="AG124" s="1" t="str">
        <f t="shared" si="73"/>
        <v/>
      </c>
      <c r="AH124" s="1" t="str">
        <f t="shared" si="73"/>
        <v/>
      </c>
      <c r="AI124" s="1" t="str">
        <f t="shared" si="73"/>
        <v/>
      </c>
      <c r="AJ124" s="1" t="str">
        <f t="shared" si="73"/>
        <v/>
      </c>
      <c r="AK124" s="1" t="str">
        <f t="shared" si="73"/>
        <v/>
      </c>
      <c r="AL124" s="1" t="str">
        <f t="shared" si="73"/>
        <v/>
      </c>
      <c r="AM124" s="1" t="str">
        <f t="shared" si="73"/>
        <v/>
      </c>
      <c r="AN124" s="1" t="str">
        <f t="shared" si="73"/>
        <v/>
      </c>
      <c r="AO124" s="1" t="str">
        <f t="shared" si="74"/>
        <v/>
      </c>
      <c r="AP124" s="1" t="str">
        <f t="shared" si="74"/>
        <v/>
      </c>
      <c r="AQ124" s="1" t="str">
        <f t="shared" si="74"/>
        <v/>
      </c>
      <c r="AR124" s="1" t="str">
        <f t="shared" si="74"/>
        <v/>
      </c>
      <c r="AS124" s="1" t="str">
        <f t="shared" si="74"/>
        <v/>
      </c>
      <c r="AT124" s="1" t="str">
        <f t="shared" si="74"/>
        <v/>
      </c>
      <c r="AU124" s="1" t="str">
        <f t="shared" si="74"/>
        <v/>
      </c>
      <c r="AV124" s="1" t="str">
        <f t="shared" si="74"/>
        <v/>
      </c>
      <c r="AW124" s="1" t="str">
        <f t="shared" si="74"/>
        <v/>
      </c>
      <c r="AX124" s="1" t="str">
        <f t="shared" si="74"/>
        <v/>
      </c>
      <c r="AY124" s="1" t="str">
        <f t="shared" si="75"/>
        <v/>
      </c>
      <c r="AZ124" s="1" t="str">
        <f t="shared" si="75"/>
        <v/>
      </c>
      <c r="BA124" s="1" t="str">
        <f t="shared" si="75"/>
        <v/>
      </c>
      <c r="BB124" s="1" t="str">
        <f t="shared" si="75"/>
        <v/>
      </c>
      <c r="BC124" s="1" t="str">
        <f t="shared" si="75"/>
        <v/>
      </c>
      <c r="BD124" s="1" t="str">
        <f t="shared" si="75"/>
        <v/>
      </c>
      <c r="BE124" s="1" t="str">
        <f t="shared" si="75"/>
        <v/>
      </c>
      <c r="BF124" s="1" t="str">
        <f t="shared" si="75"/>
        <v/>
      </c>
      <c r="BG124" s="1" t="str">
        <f t="shared" si="75"/>
        <v/>
      </c>
      <c r="BH124" s="1" t="str">
        <f t="shared" si="75"/>
        <v/>
      </c>
      <c r="BI124" s="1" t="str">
        <f t="shared" si="76"/>
        <v/>
      </c>
      <c r="BJ124" s="1" t="str">
        <f t="shared" si="76"/>
        <v/>
      </c>
      <c r="BK124" s="1" t="str">
        <f t="shared" si="76"/>
        <v/>
      </c>
      <c r="BL124" s="1" t="str">
        <f t="shared" si="76"/>
        <v/>
      </c>
      <c r="BM124" s="1" t="str">
        <f t="shared" si="76"/>
        <v/>
      </c>
      <c r="BN124" s="1" t="str">
        <f t="shared" si="76"/>
        <v/>
      </c>
      <c r="BO124" s="1" t="str">
        <f t="shared" si="76"/>
        <v/>
      </c>
      <c r="BP124" s="1" t="str">
        <f t="shared" si="76"/>
        <v/>
      </c>
      <c r="BQ124" s="1" t="str">
        <f t="shared" si="76"/>
        <v/>
      </c>
      <c r="BR124" s="1" t="str">
        <f t="shared" si="76"/>
        <v/>
      </c>
      <c r="BS124" s="1" t="str">
        <f t="shared" si="78"/>
        <v/>
      </c>
      <c r="BT124" s="1" t="str">
        <f t="shared" si="78"/>
        <v/>
      </c>
      <c r="BU124" s="1" t="str">
        <f t="shared" si="78"/>
        <v/>
      </c>
      <c r="BV124" s="1" t="str">
        <f t="shared" si="78"/>
        <v/>
      </c>
      <c r="BW124" s="1" t="str">
        <f t="shared" si="78"/>
        <v/>
      </c>
      <c r="BX124" s="1" t="str">
        <f t="shared" si="78"/>
        <v/>
      </c>
      <c r="BY124" s="1" t="str">
        <f t="shared" si="78"/>
        <v/>
      </c>
      <c r="BZ124" s="1" t="str">
        <f t="shared" si="78"/>
        <v/>
      </c>
      <c r="CA124" s="1" t="str">
        <f t="shared" si="78"/>
        <v/>
      </c>
      <c r="CB124" s="1" t="str">
        <f t="shared" si="78"/>
        <v/>
      </c>
      <c r="CC124" s="1" t="str">
        <f t="shared" si="78"/>
        <v/>
      </c>
      <c r="CD124" s="1" t="str">
        <f t="shared" si="78"/>
        <v/>
      </c>
    </row>
    <row r="125" spans="1:82" x14ac:dyDescent="0.2">
      <c r="A125" s="1">
        <f>'5'!E61</f>
        <v>0</v>
      </c>
      <c r="B125" s="1">
        <f>IF('5'!K61=0,1,'5'!K61)</f>
        <v>1</v>
      </c>
      <c r="C125" s="1">
        <f>IF('5'!L61=0,2050,'5'!L61)</f>
        <v>2050</v>
      </c>
      <c r="D125" s="541">
        <f t="shared" si="77"/>
        <v>54789</v>
      </c>
      <c r="E125" s="541">
        <f>DATE('5'!BA61,'5'!AZ61,1)</f>
        <v>72686</v>
      </c>
      <c r="G125" s="1111">
        <f>'5'!AD61</f>
        <v>0</v>
      </c>
      <c r="H125" s="1086">
        <f>'5'!AF61</f>
        <v>0</v>
      </c>
      <c r="I125" s="1087">
        <f>'5'!BE61</f>
        <v>0</v>
      </c>
      <c r="J125" s="1193">
        <f>IF(D125&gt;='1'!$D$19,IF(OR(G125&gt;0,H125&gt;0),'5'!AS61,0),0)</f>
        <v>0</v>
      </c>
      <c r="K125" s="1" t="str">
        <f t="shared" si="63"/>
        <v/>
      </c>
      <c r="L125" s="1" t="str">
        <f t="shared" si="63"/>
        <v/>
      </c>
      <c r="M125" s="1" t="str">
        <f t="shared" si="63"/>
        <v/>
      </c>
      <c r="N125" s="1" t="str">
        <f t="shared" si="63"/>
        <v/>
      </c>
      <c r="O125" s="1" t="str">
        <f t="shared" si="63"/>
        <v/>
      </c>
      <c r="P125" s="1" t="str">
        <f t="shared" si="71"/>
        <v/>
      </c>
      <c r="Q125" s="1" t="str">
        <f t="shared" si="71"/>
        <v/>
      </c>
      <c r="R125" s="1" t="str">
        <f t="shared" si="71"/>
        <v/>
      </c>
      <c r="S125" s="1" t="str">
        <f t="shared" si="71"/>
        <v/>
      </c>
      <c r="T125" s="1" t="str">
        <f t="shared" si="71"/>
        <v/>
      </c>
      <c r="U125" s="1" t="str">
        <f t="shared" si="72"/>
        <v/>
      </c>
      <c r="V125" s="1" t="str">
        <f t="shared" si="72"/>
        <v/>
      </c>
      <c r="W125" s="1" t="str">
        <f t="shared" si="72"/>
        <v/>
      </c>
      <c r="X125" s="1" t="str">
        <f t="shared" si="72"/>
        <v/>
      </c>
      <c r="Y125" s="1" t="str">
        <f t="shared" si="72"/>
        <v/>
      </c>
      <c r="Z125" s="1" t="str">
        <f t="shared" si="72"/>
        <v/>
      </c>
      <c r="AA125" s="1" t="str">
        <f t="shared" si="72"/>
        <v/>
      </c>
      <c r="AB125" s="1" t="str">
        <f t="shared" si="72"/>
        <v/>
      </c>
      <c r="AC125" s="1" t="str">
        <f t="shared" si="72"/>
        <v/>
      </c>
      <c r="AD125" s="1" t="str">
        <f t="shared" si="72"/>
        <v/>
      </c>
      <c r="AE125" s="1" t="str">
        <f t="shared" si="73"/>
        <v/>
      </c>
      <c r="AF125" s="1" t="str">
        <f t="shared" si="73"/>
        <v/>
      </c>
      <c r="AG125" s="1" t="str">
        <f t="shared" si="73"/>
        <v/>
      </c>
      <c r="AH125" s="1" t="str">
        <f t="shared" si="73"/>
        <v/>
      </c>
      <c r="AI125" s="1" t="str">
        <f t="shared" si="73"/>
        <v/>
      </c>
      <c r="AJ125" s="1" t="str">
        <f t="shared" si="73"/>
        <v/>
      </c>
      <c r="AK125" s="1" t="str">
        <f t="shared" si="73"/>
        <v/>
      </c>
      <c r="AL125" s="1" t="str">
        <f t="shared" si="73"/>
        <v/>
      </c>
      <c r="AM125" s="1" t="str">
        <f t="shared" si="73"/>
        <v/>
      </c>
      <c r="AN125" s="1" t="str">
        <f t="shared" si="73"/>
        <v/>
      </c>
      <c r="AO125" s="1" t="str">
        <f t="shared" si="74"/>
        <v/>
      </c>
      <c r="AP125" s="1" t="str">
        <f t="shared" si="74"/>
        <v/>
      </c>
      <c r="AQ125" s="1" t="str">
        <f t="shared" si="74"/>
        <v/>
      </c>
      <c r="AR125" s="1" t="str">
        <f t="shared" si="74"/>
        <v/>
      </c>
      <c r="AS125" s="1" t="str">
        <f t="shared" si="74"/>
        <v/>
      </c>
      <c r="AT125" s="1" t="str">
        <f t="shared" si="74"/>
        <v/>
      </c>
      <c r="AU125" s="1" t="str">
        <f t="shared" si="74"/>
        <v/>
      </c>
      <c r="AV125" s="1" t="str">
        <f t="shared" si="74"/>
        <v/>
      </c>
      <c r="AW125" s="1" t="str">
        <f t="shared" si="74"/>
        <v/>
      </c>
      <c r="AX125" s="1" t="str">
        <f t="shared" si="74"/>
        <v/>
      </c>
      <c r="AY125" s="1" t="str">
        <f t="shared" si="75"/>
        <v/>
      </c>
      <c r="AZ125" s="1" t="str">
        <f t="shared" si="75"/>
        <v/>
      </c>
      <c r="BA125" s="1" t="str">
        <f t="shared" si="75"/>
        <v/>
      </c>
      <c r="BB125" s="1" t="str">
        <f t="shared" si="75"/>
        <v/>
      </c>
      <c r="BC125" s="1" t="str">
        <f t="shared" si="75"/>
        <v/>
      </c>
      <c r="BD125" s="1" t="str">
        <f t="shared" si="75"/>
        <v/>
      </c>
      <c r="BE125" s="1" t="str">
        <f t="shared" si="75"/>
        <v/>
      </c>
      <c r="BF125" s="1" t="str">
        <f t="shared" si="75"/>
        <v/>
      </c>
      <c r="BG125" s="1" t="str">
        <f t="shared" si="75"/>
        <v/>
      </c>
      <c r="BH125" s="1" t="str">
        <f t="shared" si="75"/>
        <v/>
      </c>
      <c r="BI125" s="1" t="str">
        <f t="shared" si="76"/>
        <v/>
      </c>
      <c r="BJ125" s="1" t="str">
        <f t="shared" si="76"/>
        <v/>
      </c>
      <c r="BK125" s="1" t="str">
        <f t="shared" si="76"/>
        <v/>
      </c>
      <c r="BL125" s="1" t="str">
        <f t="shared" si="76"/>
        <v/>
      </c>
      <c r="BM125" s="1" t="str">
        <f t="shared" si="76"/>
        <v/>
      </c>
      <c r="BN125" s="1" t="str">
        <f t="shared" si="76"/>
        <v/>
      </c>
      <c r="BO125" s="1" t="str">
        <f t="shared" si="76"/>
        <v/>
      </c>
      <c r="BP125" s="1" t="str">
        <f t="shared" si="76"/>
        <v/>
      </c>
      <c r="BQ125" s="1" t="str">
        <f t="shared" si="76"/>
        <v/>
      </c>
      <c r="BR125" s="1" t="str">
        <f t="shared" si="76"/>
        <v/>
      </c>
      <c r="BS125" s="1" t="str">
        <f t="shared" si="78"/>
        <v/>
      </c>
      <c r="BT125" s="1" t="str">
        <f t="shared" si="78"/>
        <v/>
      </c>
      <c r="BU125" s="1" t="str">
        <f t="shared" si="78"/>
        <v/>
      </c>
      <c r="BV125" s="1" t="str">
        <f t="shared" si="78"/>
        <v/>
      </c>
      <c r="BW125" s="1" t="str">
        <f t="shared" si="78"/>
        <v/>
      </c>
      <c r="BX125" s="1" t="str">
        <f t="shared" si="78"/>
        <v/>
      </c>
      <c r="BY125" s="1" t="str">
        <f t="shared" si="78"/>
        <v/>
      </c>
      <c r="BZ125" s="1" t="str">
        <f t="shared" si="78"/>
        <v/>
      </c>
      <c r="CA125" s="1" t="str">
        <f t="shared" si="78"/>
        <v/>
      </c>
      <c r="CB125" s="1" t="str">
        <f t="shared" si="78"/>
        <v/>
      </c>
      <c r="CC125" s="1" t="str">
        <f t="shared" si="78"/>
        <v/>
      </c>
      <c r="CD125" s="1" t="str">
        <f t="shared" si="78"/>
        <v/>
      </c>
    </row>
    <row r="126" spans="1:82" x14ac:dyDescent="0.2">
      <c r="A126" s="1">
        <f>'5'!E62</f>
        <v>0</v>
      </c>
      <c r="B126" s="1">
        <f>IF('5'!K62=0,1,'5'!K62)</f>
        <v>1</v>
      </c>
      <c r="C126" s="1">
        <f>IF('5'!L62=0,2050,'5'!L62)</f>
        <v>2050</v>
      </c>
      <c r="D126" s="541">
        <f t="shared" si="77"/>
        <v>54789</v>
      </c>
      <c r="E126" s="541">
        <f>DATE('5'!BA62,'5'!AZ62,1)</f>
        <v>72686</v>
      </c>
      <c r="G126" s="1111">
        <f>'5'!AD62</f>
        <v>0</v>
      </c>
      <c r="H126" s="1086">
        <f>'5'!AF62</f>
        <v>0</v>
      </c>
      <c r="I126" s="1087">
        <f>'5'!BE62</f>
        <v>0</v>
      </c>
      <c r="J126" s="1193">
        <f>IF(D126&gt;='1'!$D$19,IF(OR(G126&gt;0,H126&gt;0),'5'!AS62,0),0)</f>
        <v>0</v>
      </c>
      <c r="K126" s="1" t="str">
        <f t="shared" si="63"/>
        <v/>
      </c>
      <c r="L126" s="1" t="str">
        <f t="shared" si="63"/>
        <v/>
      </c>
      <c r="M126" s="1" t="str">
        <f t="shared" si="63"/>
        <v/>
      </c>
      <c r="N126" s="1" t="str">
        <f t="shared" si="63"/>
        <v/>
      </c>
      <c r="O126" s="1" t="str">
        <f t="shared" si="63"/>
        <v/>
      </c>
      <c r="P126" s="1" t="str">
        <f t="shared" si="71"/>
        <v/>
      </c>
      <c r="Q126" s="1" t="str">
        <f t="shared" si="71"/>
        <v/>
      </c>
      <c r="R126" s="1" t="str">
        <f t="shared" si="71"/>
        <v/>
      </c>
      <c r="S126" s="1" t="str">
        <f t="shared" si="71"/>
        <v/>
      </c>
      <c r="T126" s="1" t="str">
        <f t="shared" si="71"/>
        <v/>
      </c>
      <c r="U126" s="1" t="str">
        <f t="shared" si="72"/>
        <v/>
      </c>
      <c r="V126" s="1" t="str">
        <f t="shared" si="72"/>
        <v/>
      </c>
      <c r="W126" s="1" t="str">
        <f t="shared" si="72"/>
        <v/>
      </c>
      <c r="X126" s="1" t="str">
        <f t="shared" si="72"/>
        <v/>
      </c>
      <c r="Y126" s="1" t="str">
        <f t="shared" si="72"/>
        <v/>
      </c>
      <c r="Z126" s="1" t="str">
        <f t="shared" si="72"/>
        <v/>
      </c>
      <c r="AA126" s="1" t="str">
        <f t="shared" si="72"/>
        <v/>
      </c>
      <c r="AB126" s="1" t="str">
        <f t="shared" si="72"/>
        <v/>
      </c>
      <c r="AC126" s="1" t="str">
        <f t="shared" si="72"/>
        <v/>
      </c>
      <c r="AD126" s="1" t="str">
        <f t="shared" si="72"/>
        <v/>
      </c>
      <c r="AE126" s="1" t="str">
        <f t="shared" si="73"/>
        <v/>
      </c>
      <c r="AF126" s="1" t="str">
        <f t="shared" si="73"/>
        <v/>
      </c>
      <c r="AG126" s="1" t="str">
        <f t="shared" si="73"/>
        <v/>
      </c>
      <c r="AH126" s="1" t="str">
        <f t="shared" si="73"/>
        <v/>
      </c>
      <c r="AI126" s="1" t="str">
        <f t="shared" si="73"/>
        <v/>
      </c>
      <c r="AJ126" s="1" t="str">
        <f t="shared" si="73"/>
        <v/>
      </c>
      <c r="AK126" s="1" t="str">
        <f t="shared" si="73"/>
        <v/>
      </c>
      <c r="AL126" s="1" t="str">
        <f t="shared" si="73"/>
        <v/>
      </c>
      <c r="AM126" s="1" t="str">
        <f t="shared" si="73"/>
        <v/>
      </c>
      <c r="AN126" s="1" t="str">
        <f t="shared" si="73"/>
        <v/>
      </c>
      <c r="AO126" s="1" t="str">
        <f t="shared" si="74"/>
        <v/>
      </c>
      <c r="AP126" s="1" t="str">
        <f t="shared" si="74"/>
        <v/>
      </c>
      <c r="AQ126" s="1" t="str">
        <f t="shared" si="74"/>
        <v/>
      </c>
      <c r="AR126" s="1" t="str">
        <f t="shared" si="74"/>
        <v/>
      </c>
      <c r="AS126" s="1" t="str">
        <f t="shared" si="74"/>
        <v/>
      </c>
      <c r="AT126" s="1" t="str">
        <f t="shared" si="74"/>
        <v/>
      </c>
      <c r="AU126" s="1" t="str">
        <f t="shared" si="74"/>
        <v/>
      </c>
      <c r="AV126" s="1" t="str">
        <f t="shared" si="74"/>
        <v/>
      </c>
      <c r="AW126" s="1" t="str">
        <f t="shared" si="74"/>
        <v/>
      </c>
      <c r="AX126" s="1" t="str">
        <f t="shared" si="74"/>
        <v/>
      </c>
      <c r="AY126" s="1" t="str">
        <f t="shared" si="75"/>
        <v/>
      </c>
      <c r="AZ126" s="1" t="str">
        <f t="shared" si="75"/>
        <v/>
      </c>
      <c r="BA126" s="1" t="str">
        <f t="shared" si="75"/>
        <v/>
      </c>
      <c r="BB126" s="1" t="str">
        <f t="shared" si="75"/>
        <v/>
      </c>
      <c r="BC126" s="1" t="str">
        <f t="shared" si="75"/>
        <v/>
      </c>
      <c r="BD126" s="1" t="str">
        <f t="shared" si="75"/>
        <v/>
      </c>
      <c r="BE126" s="1" t="str">
        <f t="shared" si="75"/>
        <v/>
      </c>
      <c r="BF126" s="1" t="str">
        <f t="shared" si="75"/>
        <v/>
      </c>
      <c r="BG126" s="1" t="str">
        <f t="shared" si="75"/>
        <v/>
      </c>
      <c r="BH126" s="1" t="str">
        <f t="shared" si="75"/>
        <v/>
      </c>
      <c r="BI126" s="1" t="str">
        <f t="shared" si="76"/>
        <v/>
      </c>
      <c r="BJ126" s="1" t="str">
        <f t="shared" si="76"/>
        <v/>
      </c>
      <c r="BK126" s="1" t="str">
        <f t="shared" si="76"/>
        <v/>
      </c>
      <c r="BL126" s="1" t="str">
        <f t="shared" si="76"/>
        <v/>
      </c>
      <c r="BM126" s="1" t="str">
        <f t="shared" si="76"/>
        <v/>
      </c>
      <c r="BN126" s="1" t="str">
        <f t="shared" si="76"/>
        <v/>
      </c>
      <c r="BO126" s="1" t="str">
        <f t="shared" si="76"/>
        <v/>
      </c>
      <c r="BP126" s="1" t="str">
        <f t="shared" si="76"/>
        <v/>
      </c>
      <c r="BQ126" s="1" t="str">
        <f t="shared" si="76"/>
        <v/>
      </c>
      <c r="BR126" s="1" t="str">
        <f t="shared" si="76"/>
        <v/>
      </c>
      <c r="BS126" s="1" t="str">
        <f t="shared" si="78"/>
        <v/>
      </c>
      <c r="BT126" s="1" t="str">
        <f t="shared" si="78"/>
        <v/>
      </c>
      <c r="BU126" s="1" t="str">
        <f t="shared" si="78"/>
        <v/>
      </c>
      <c r="BV126" s="1" t="str">
        <f t="shared" si="78"/>
        <v/>
      </c>
      <c r="BW126" s="1" t="str">
        <f t="shared" si="78"/>
        <v/>
      </c>
      <c r="BX126" s="1" t="str">
        <f t="shared" si="78"/>
        <v/>
      </c>
      <c r="BY126" s="1" t="str">
        <f t="shared" si="78"/>
        <v/>
      </c>
      <c r="BZ126" s="1" t="str">
        <f t="shared" si="78"/>
        <v/>
      </c>
      <c r="CA126" s="1" t="str">
        <f t="shared" si="78"/>
        <v/>
      </c>
      <c r="CB126" s="1" t="str">
        <f t="shared" si="78"/>
        <v/>
      </c>
      <c r="CC126" s="1" t="str">
        <f t="shared" si="78"/>
        <v/>
      </c>
      <c r="CD126" s="1" t="str">
        <f t="shared" si="78"/>
        <v/>
      </c>
    </row>
    <row r="127" spans="1:82" x14ac:dyDescent="0.2">
      <c r="A127" s="1">
        <f>'5'!E63</f>
        <v>0</v>
      </c>
      <c r="B127" s="1">
        <f>IF('5'!K63=0,1,'5'!K63)</f>
        <v>1</v>
      </c>
      <c r="C127" s="1">
        <f>IF('5'!L63=0,2050,'5'!L63)</f>
        <v>2050</v>
      </c>
      <c r="D127" s="541">
        <f t="shared" si="77"/>
        <v>54789</v>
      </c>
      <c r="E127" s="541">
        <f>DATE('5'!BA63,'5'!AZ63,1)</f>
        <v>72686</v>
      </c>
      <c r="G127" s="1111">
        <f>'5'!AD63</f>
        <v>0</v>
      </c>
      <c r="H127" s="1086">
        <f>'5'!AF63</f>
        <v>0</v>
      </c>
      <c r="I127" s="1087">
        <f>'5'!BE63</f>
        <v>0</v>
      </c>
      <c r="J127" s="1193">
        <f>IF(D127&gt;='1'!$D$19,IF(OR(G127&gt;0,H127&gt;0),'5'!AS63,0),0)</f>
        <v>0</v>
      </c>
      <c r="K127" s="1" t="str">
        <f t="shared" si="63"/>
        <v/>
      </c>
      <c r="L127" s="1" t="str">
        <f t="shared" si="63"/>
        <v/>
      </c>
      <c r="M127" s="1" t="str">
        <f t="shared" si="63"/>
        <v/>
      </c>
      <c r="N127" s="1" t="str">
        <f t="shared" si="63"/>
        <v/>
      </c>
      <c r="O127" s="1" t="str">
        <f t="shared" si="63"/>
        <v/>
      </c>
      <c r="P127" s="1" t="str">
        <f t="shared" ref="P127:T136" si="79">IF(AND($D127&lt;=P$5,$E127&gt;=P$5),"x","")</f>
        <v/>
      </c>
      <c r="Q127" s="1" t="str">
        <f t="shared" si="79"/>
        <v/>
      </c>
      <c r="R127" s="1" t="str">
        <f t="shared" si="79"/>
        <v/>
      </c>
      <c r="S127" s="1" t="str">
        <f t="shared" si="79"/>
        <v/>
      </c>
      <c r="T127" s="1" t="str">
        <f t="shared" si="79"/>
        <v/>
      </c>
      <c r="U127" s="1" t="str">
        <f t="shared" ref="U127:AD136" si="80">IF(AND($D127&lt;=U$5,$E127&gt;=U$5),"x","")</f>
        <v/>
      </c>
      <c r="V127" s="1" t="str">
        <f t="shared" si="80"/>
        <v/>
      </c>
      <c r="W127" s="1" t="str">
        <f t="shared" si="80"/>
        <v/>
      </c>
      <c r="X127" s="1" t="str">
        <f t="shared" si="80"/>
        <v/>
      </c>
      <c r="Y127" s="1" t="str">
        <f t="shared" si="80"/>
        <v/>
      </c>
      <c r="Z127" s="1" t="str">
        <f t="shared" si="80"/>
        <v/>
      </c>
      <c r="AA127" s="1" t="str">
        <f t="shared" si="80"/>
        <v/>
      </c>
      <c r="AB127" s="1" t="str">
        <f t="shared" si="80"/>
        <v/>
      </c>
      <c r="AC127" s="1" t="str">
        <f t="shared" si="80"/>
        <v/>
      </c>
      <c r="AD127" s="1" t="str">
        <f t="shared" si="80"/>
        <v/>
      </c>
      <c r="AE127" s="1" t="str">
        <f t="shared" ref="AE127:AN136" si="81">IF(AND($D127&lt;=AE$5,$E127&gt;=AE$5),"x","")</f>
        <v/>
      </c>
      <c r="AF127" s="1" t="str">
        <f t="shared" si="81"/>
        <v/>
      </c>
      <c r="AG127" s="1" t="str">
        <f t="shared" si="81"/>
        <v/>
      </c>
      <c r="AH127" s="1" t="str">
        <f t="shared" si="81"/>
        <v/>
      </c>
      <c r="AI127" s="1" t="str">
        <f t="shared" si="81"/>
        <v/>
      </c>
      <c r="AJ127" s="1" t="str">
        <f t="shared" si="81"/>
        <v/>
      </c>
      <c r="AK127" s="1" t="str">
        <f t="shared" si="81"/>
        <v/>
      </c>
      <c r="AL127" s="1" t="str">
        <f t="shared" si="81"/>
        <v/>
      </c>
      <c r="AM127" s="1" t="str">
        <f t="shared" si="81"/>
        <v/>
      </c>
      <c r="AN127" s="1" t="str">
        <f t="shared" si="81"/>
        <v/>
      </c>
      <c r="AO127" s="1" t="str">
        <f t="shared" ref="AO127:AX136" si="82">IF(AND($D127&lt;=AO$5,$E127&gt;=AO$5),"x","")</f>
        <v/>
      </c>
      <c r="AP127" s="1" t="str">
        <f t="shared" si="82"/>
        <v/>
      </c>
      <c r="AQ127" s="1" t="str">
        <f t="shared" si="82"/>
        <v/>
      </c>
      <c r="AR127" s="1" t="str">
        <f t="shared" si="82"/>
        <v/>
      </c>
      <c r="AS127" s="1" t="str">
        <f t="shared" si="82"/>
        <v/>
      </c>
      <c r="AT127" s="1" t="str">
        <f t="shared" si="82"/>
        <v/>
      </c>
      <c r="AU127" s="1" t="str">
        <f t="shared" si="82"/>
        <v/>
      </c>
      <c r="AV127" s="1" t="str">
        <f t="shared" si="82"/>
        <v/>
      </c>
      <c r="AW127" s="1" t="str">
        <f t="shared" si="82"/>
        <v/>
      </c>
      <c r="AX127" s="1" t="str">
        <f t="shared" si="82"/>
        <v/>
      </c>
      <c r="AY127" s="1" t="str">
        <f t="shared" ref="AY127:BH136" si="83">IF(AND($D127&lt;=AY$5,$E127&gt;=AY$5),"x","")</f>
        <v/>
      </c>
      <c r="AZ127" s="1" t="str">
        <f t="shared" si="83"/>
        <v/>
      </c>
      <c r="BA127" s="1" t="str">
        <f t="shared" si="83"/>
        <v/>
      </c>
      <c r="BB127" s="1" t="str">
        <f t="shared" si="83"/>
        <v/>
      </c>
      <c r="BC127" s="1" t="str">
        <f t="shared" si="83"/>
        <v/>
      </c>
      <c r="BD127" s="1" t="str">
        <f t="shared" si="83"/>
        <v/>
      </c>
      <c r="BE127" s="1" t="str">
        <f t="shared" si="83"/>
        <v/>
      </c>
      <c r="BF127" s="1" t="str">
        <f t="shared" si="83"/>
        <v/>
      </c>
      <c r="BG127" s="1" t="str">
        <f t="shared" si="83"/>
        <v/>
      </c>
      <c r="BH127" s="1" t="str">
        <f t="shared" si="83"/>
        <v/>
      </c>
      <c r="BI127" s="1" t="str">
        <f t="shared" ref="BI127:BX136" si="84">IF(AND($D127&lt;=BI$5,$E127&gt;=BI$5),"x","")</f>
        <v/>
      </c>
      <c r="BJ127" s="1" t="str">
        <f t="shared" si="84"/>
        <v/>
      </c>
      <c r="BK127" s="1" t="str">
        <f t="shared" si="84"/>
        <v/>
      </c>
      <c r="BL127" s="1" t="str">
        <f t="shared" si="84"/>
        <v/>
      </c>
      <c r="BM127" s="1" t="str">
        <f t="shared" si="84"/>
        <v/>
      </c>
      <c r="BN127" s="1" t="str">
        <f t="shared" si="84"/>
        <v/>
      </c>
      <c r="BO127" s="1" t="str">
        <f t="shared" si="84"/>
        <v/>
      </c>
      <c r="BP127" s="1" t="str">
        <f t="shared" si="84"/>
        <v/>
      </c>
      <c r="BQ127" s="1" t="str">
        <f t="shared" si="84"/>
        <v/>
      </c>
      <c r="BR127" s="1" t="str">
        <f t="shared" si="84"/>
        <v/>
      </c>
      <c r="BS127" s="1" t="str">
        <f t="shared" si="84"/>
        <v/>
      </c>
      <c r="BT127" s="1" t="str">
        <f t="shared" si="84"/>
        <v/>
      </c>
      <c r="BU127" s="1" t="str">
        <f t="shared" si="84"/>
        <v/>
      </c>
      <c r="BV127" s="1" t="str">
        <f t="shared" si="84"/>
        <v/>
      </c>
      <c r="BW127" s="1" t="str">
        <f t="shared" si="84"/>
        <v/>
      </c>
      <c r="BX127" s="1" t="str">
        <f t="shared" si="84"/>
        <v/>
      </c>
      <c r="BY127" s="1" t="str">
        <f t="shared" si="78"/>
        <v/>
      </c>
      <c r="BZ127" s="1" t="str">
        <f t="shared" si="78"/>
        <v/>
      </c>
      <c r="CA127" s="1" t="str">
        <f t="shared" si="78"/>
        <v/>
      </c>
      <c r="CB127" s="1" t="str">
        <f t="shared" si="78"/>
        <v/>
      </c>
      <c r="CC127" s="1" t="str">
        <f t="shared" si="78"/>
        <v/>
      </c>
      <c r="CD127" s="1" t="str">
        <f t="shared" si="78"/>
        <v/>
      </c>
    </row>
    <row r="128" spans="1:82" x14ac:dyDescent="0.2">
      <c r="A128" s="1">
        <f>'5'!E64</f>
        <v>0</v>
      </c>
      <c r="B128" s="1">
        <f>IF('5'!K64=0,1,'5'!K64)</f>
        <v>1</v>
      </c>
      <c r="C128" s="1">
        <f>IF('5'!L64=0,2050,'5'!L64)</f>
        <v>2050</v>
      </c>
      <c r="D128" s="541">
        <f t="shared" si="77"/>
        <v>54789</v>
      </c>
      <c r="E128" s="541">
        <f>DATE('5'!BA64,'5'!AZ64,1)</f>
        <v>72686</v>
      </c>
      <c r="G128" s="1111">
        <f>'5'!AD64</f>
        <v>0</v>
      </c>
      <c r="H128" s="1086">
        <f>'5'!AF64</f>
        <v>0</v>
      </c>
      <c r="I128" s="1087">
        <f>'5'!BE64</f>
        <v>0</v>
      </c>
      <c r="J128" s="1193">
        <f>IF(D128&gt;='1'!$D$19,IF(OR(G128&gt;0,H128&gt;0),'5'!AS64,0),0)</f>
        <v>0</v>
      </c>
      <c r="K128" s="1" t="str">
        <f t="shared" si="63"/>
        <v/>
      </c>
      <c r="L128" s="1" t="str">
        <f t="shared" si="63"/>
        <v/>
      </c>
      <c r="M128" s="1" t="str">
        <f t="shared" si="63"/>
        <v/>
      </c>
      <c r="N128" s="1" t="str">
        <f t="shared" si="63"/>
        <v/>
      </c>
      <c r="O128" s="1" t="str">
        <f t="shared" si="63"/>
        <v/>
      </c>
      <c r="P128" s="1" t="str">
        <f t="shared" si="79"/>
        <v/>
      </c>
      <c r="Q128" s="1" t="str">
        <f t="shared" si="79"/>
        <v/>
      </c>
      <c r="R128" s="1" t="str">
        <f t="shared" si="79"/>
        <v/>
      </c>
      <c r="S128" s="1" t="str">
        <f t="shared" si="79"/>
        <v/>
      </c>
      <c r="T128" s="1" t="str">
        <f t="shared" si="79"/>
        <v/>
      </c>
      <c r="U128" s="1" t="str">
        <f t="shared" si="80"/>
        <v/>
      </c>
      <c r="V128" s="1" t="str">
        <f t="shared" si="80"/>
        <v/>
      </c>
      <c r="W128" s="1" t="str">
        <f t="shared" si="80"/>
        <v/>
      </c>
      <c r="X128" s="1" t="str">
        <f t="shared" si="80"/>
        <v/>
      </c>
      <c r="Y128" s="1" t="str">
        <f t="shared" si="80"/>
        <v/>
      </c>
      <c r="Z128" s="1" t="str">
        <f t="shared" si="80"/>
        <v/>
      </c>
      <c r="AA128" s="1" t="str">
        <f t="shared" si="80"/>
        <v/>
      </c>
      <c r="AB128" s="1" t="str">
        <f t="shared" si="80"/>
        <v/>
      </c>
      <c r="AC128" s="1" t="str">
        <f t="shared" si="80"/>
        <v/>
      </c>
      <c r="AD128" s="1" t="str">
        <f t="shared" si="80"/>
        <v/>
      </c>
      <c r="AE128" s="1" t="str">
        <f t="shared" si="81"/>
        <v/>
      </c>
      <c r="AF128" s="1" t="str">
        <f t="shared" si="81"/>
        <v/>
      </c>
      <c r="AG128" s="1" t="str">
        <f t="shared" si="81"/>
        <v/>
      </c>
      <c r="AH128" s="1" t="str">
        <f t="shared" si="81"/>
        <v/>
      </c>
      <c r="AI128" s="1" t="str">
        <f t="shared" si="81"/>
        <v/>
      </c>
      <c r="AJ128" s="1" t="str">
        <f t="shared" si="81"/>
        <v/>
      </c>
      <c r="AK128" s="1" t="str">
        <f t="shared" si="81"/>
        <v/>
      </c>
      <c r="AL128" s="1" t="str">
        <f t="shared" si="81"/>
        <v/>
      </c>
      <c r="AM128" s="1" t="str">
        <f t="shared" si="81"/>
        <v/>
      </c>
      <c r="AN128" s="1" t="str">
        <f t="shared" si="81"/>
        <v/>
      </c>
      <c r="AO128" s="1" t="str">
        <f t="shared" si="82"/>
        <v/>
      </c>
      <c r="AP128" s="1" t="str">
        <f t="shared" si="82"/>
        <v/>
      </c>
      <c r="AQ128" s="1" t="str">
        <f t="shared" si="82"/>
        <v/>
      </c>
      <c r="AR128" s="1" t="str">
        <f t="shared" si="82"/>
        <v/>
      </c>
      <c r="AS128" s="1" t="str">
        <f t="shared" si="82"/>
        <v/>
      </c>
      <c r="AT128" s="1" t="str">
        <f t="shared" si="82"/>
        <v/>
      </c>
      <c r="AU128" s="1" t="str">
        <f t="shared" si="82"/>
        <v/>
      </c>
      <c r="AV128" s="1" t="str">
        <f t="shared" si="82"/>
        <v/>
      </c>
      <c r="AW128" s="1" t="str">
        <f t="shared" si="82"/>
        <v/>
      </c>
      <c r="AX128" s="1" t="str">
        <f t="shared" si="82"/>
        <v/>
      </c>
      <c r="AY128" s="1" t="str">
        <f t="shared" si="83"/>
        <v/>
      </c>
      <c r="AZ128" s="1" t="str">
        <f t="shared" si="83"/>
        <v/>
      </c>
      <c r="BA128" s="1" t="str">
        <f t="shared" si="83"/>
        <v/>
      </c>
      <c r="BB128" s="1" t="str">
        <f t="shared" si="83"/>
        <v/>
      </c>
      <c r="BC128" s="1" t="str">
        <f t="shared" si="83"/>
        <v/>
      </c>
      <c r="BD128" s="1" t="str">
        <f t="shared" si="83"/>
        <v/>
      </c>
      <c r="BE128" s="1" t="str">
        <f t="shared" si="83"/>
        <v/>
      </c>
      <c r="BF128" s="1" t="str">
        <f t="shared" si="83"/>
        <v/>
      </c>
      <c r="BG128" s="1" t="str">
        <f t="shared" si="83"/>
        <v/>
      </c>
      <c r="BH128" s="1" t="str">
        <f t="shared" si="83"/>
        <v/>
      </c>
      <c r="BI128" s="1" t="str">
        <f t="shared" si="84"/>
        <v/>
      </c>
      <c r="BJ128" s="1" t="str">
        <f t="shared" si="84"/>
        <v/>
      </c>
      <c r="BK128" s="1" t="str">
        <f t="shared" si="84"/>
        <v/>
      </c>
      <c r="BL128" s="1" t="str">
        <f t="shared" si="84"/>
        <v/>
      </c>
      <c r="BM128" s="1" t="str">
        <f t="shared" si="84"/>
        <v/>
      </c>
      <c r="BN128" s="1" t="str">
        <f t="shared" si="84"/>
        <v/>
      </c>
      <c r="BO128" s="1" t="str">
        <f t="shared" si="84"/>
        <v/>
      </c>
      <c r="BP128" s="1" t="str">
        <f t="shared" si="84"/>
        <v/>
      </c>
      <c r="BQ128" s="1" t="str">
        <f t="shared" si="84"/>
        <v/>
      </c>
      <c r="BR128" s="1" t="str">
        <f t="shared" si="84"/>
        <v/>
      </c>
      <c r="BS128" s="1" t="str">
        <f t="shared" si="78"/>
        <v/>
      </c>
      <c r="BT128" s="1" t="str">
        <f t="shared" si="78"/>
        <v/>
      </c>
      <c r="BU128" s="1" t="str">
        <f t="shared" si="78"/>
        <v/>
      </c>
      <c r="BV128" s="1" t="str">
        <f t="shared" si="78"/>
        <v/>
      </c>
      <c r="BW128" s="1" t="str">
        <f t="shared" si="78"/>
        <v/>
      </c>
      <c r="BX128" s="1" t="str">
        <f t="shared" si="78"/>
        <v/>
      </c>
      <c r="BY128" s="1" t="str">
        <f t="shared" si="78"/>
        <v/>
      </c>
      <c r="BZ128" s="1" t="str">
        <f t="shared" si="78"/>
        <v/>
      </c>
      <c r="CA128" s="1" t="str">
        <f t="shared" si="78"/>
        <v/>
      </c>
      <c r="CB128" s="1" t="str">
        <f t="shared" si="78"/>
        <v/>
      </c>
      <c r="CC128" s="1" t="str">
        <f t="shared" si="78"/>
        <v/>
      </c>
      <c r="CD128" s="1" t="str">
        <f t="shared" si="78"/>
        <v/>
      </c>
    </row>
    <row r="129" spans="1:82" x14ac:dyDescent="0.2">
      <c r="A129" s="1">
        <f>'5'!E65</f>
        <v>0</v>
      </c>
      <c r="B129" s="1">
        <f>IF('5'!K65=0,1,'5'!K65)</f>
        <v>1</v>
      </c>
      <c r="C129" s="1">
        <f>IF('5'!L65=0,2050,'5'!L65)</f>
        <v>2050</v>
      </c>
      <c r="D129" s="541">
        <f t="shared" si="77"/>
        <v>54789</v>
      </c>
      <c r="E129" s="541">
        <f>DATE('5'!BA65,'5'!AZ65,1)</f>
        <v>72686</v>
      </c>
      <c r="G129" s="1111">
        <f>'5'!AD65</f>
        <v>0</v>
      </c>
      <c r="H129" s="1086">
        <f>'5'!AF65</f>
        <v>0</v>
      </c>
      <c r="I129" s="1087">
        <f>'5'!BE65</f>
        <v>0</v>
      </c>
      <c r="J129" s="1193">
        <f>IF(D129&gt;='1'!$D$19,IF(OR(G129&gt;0,H129&gt;0),'5'!AS65,0),0)</f>
        <v>0</v>
      </c>
      <c r="K129" s="1" t="str">
        <f t="shared" si="63"/>
        <v/>
      </c>
      <c r="L129" s="1" t="str">
        <f t="shared" si="63"/>
        <v/>
      </c>
      <c r="M129" s="1" t="str">
        <f t="shared" si="63"/>
        <v/>
      </c>
      <c r="N129" s="1" t="str">
        <f t="shared" si="63"/>
        <v/>
      </c>
      <c r="O129" s="1" t="str">
        <f t="shared" si="63"/>
        <v/>
      </c>
      <c r="P129" s="1" t="str">
        <f t="shared" si="79"/>
        <v/>
      </c>
      <c r="Q129" s="1" t="str">
        <f t="shared" si="79"/>
        <v/>
      </c>
      <c r="R129" s="1" t="str">
        <f t="shared" si="79"/>
        <v/>
      </c>
      <c r="S129" s="1" t="str">
        <f t="shared" si="79"/>
        <v/>
      </c>
      <c r="T129" s="1" t="str">
        <f t="shared" si="79"/>
        <v/>
      </c>
      <c r="U129" s="1" t="str">
        <f t="shared" si="80"/>
        <v/>
      </c>
      <c r="V129" s="1" t="str">
        <f t="shared" si="80"/>
        <v/>
      </c>
      <c r="W129" s="1" t="str">
        <f t="shared" si="80"/>
        <v/>
      </c>
      <c r="X129" s="1" t="str">
        <f t="shared" si="80"/>
        <v/>
      </c>
      <c r="Y129" s="1" t="str">
        <f t="shared" si="80"/>
        <v/>
      </c>
      <c r="Z129" s="1" t="str">
        <f t="shared" si="80"/>
        <v/>
      </c>
      <c r="AA129" s="1" t="str">
        <f t="shared" si="80"/>
        <v/>
      </c>
      <c r="AB129" s="1" t="str">
        <f t="shared" si="80"/>
        <v/>
      </c>
      <c r="AC129" s="1" t="str">
        <f t="shared" si="80"/>
        <v/>
      </c>
      <c r="AD129" s="1" t="str">
        <f t="shared" si="80"/>
        <v/>
      </c>
      <c r="AE129" s="1" t="str">
        <f t="shared" si="81"/>
        <v/>
      </c>
      <c r="AF129" s="1" t="str">
        <f t="shared" si="81"/>
        <v/>
      </c>
      <c r="AG129" s="1" t="str">
        <f t="shared" si="81"/>
        <v/>
      </c>
      <c r="AH129" s="1" t="str">
        <f t="shared" si="81"/>
        <v/>
      </c>
      <c r="AI129" s="1" t="str">
        <f t="shared" si="81"/>
        <v/>
      </c>
      <c r="AJ129" s="1" t="str">
        <f t="shared" si="81"/>
        <v/>
      </c>
      <c r="AK129" s="1" t="str">
        <f t="shared" si="81"/>
        <v/>
      </c>
      <c r="AL129" s="1" t="str">
        <f t="shared" si="81"/>
        <v/>
      </c>
      <c r="AM129" s="1" t="str">
        <f t="shared" si="81"/>
        <v/>
      </c>
      <c r="AN129" s="1" t="str">
        <f t="shared" si="81"/>
        <v/>
      </c>
      <c r="AO129" s="1" t="str">
        <f t="shared" si="82"/>
        <v/>
      </c>
      <c r="AP129" s="1" t="str">
        <f t="shared" si="82"/>
        <v/>
      </c>
      <c r="AQ129" s="1" t="str">
        <f t="shared" si="82"/>
        <v/>
      </c>
      <c r="AR129" s="1" t="str">
        <f t="shared" si="82"/>
        <v/>
      </c>
      <c r="AS129" s="1" t="str">
        <f t="shared" si="82"/>
        <v/>
      </c>
      <c r="AT129" s="1" t="str">
        <f t="shared" si="82"/>
        <v/>
      </c>
      <c r="AU129" s="1" t="str">
        <f t="shared" si="82"/>
        <v/>
      </c>
      <c r="AV129" s="1" t="str">
        <f t="shared" si="82"/>
        <v/>
      </c>
      <c r="AW129" s="1" t="str">
        <f t="shared" si="82"/>
        <v/>
      </c>
      <c r="AX129" s="1" t="str">
        <f t="shared" si="82"/>
        <v/>
      </c>
      <c r="AY129" s="1" t="str">
        <f t="shared" si="83"/>
        <v/>
      </c>
      <c r="AZ129" s="1" t="str">
        <f t="shared" si="83"/>
        <v/>
      </c>
      <c r="BA129" s="1" t="str">
        <f t="shared" si="83"/>
        <v/>
      </c>
      <c r="BB129" s="1" t="str">
        <f t="shared" si="83"/>
        <v/>
      </c>
      <c r="BC129" s="1" t="str">
        <f t="shared" si="83"/>
        <v/>
      </c>
      <c r="BD129" s="1" t="str">
        <f t="shared" si="83"/>
        <v/>
      </c>
      <c r="BE129" s="1" t="str">
        <f t="shared" si="83"/>
        <v/>
      </c>
      <c r="BF129" s="1" t="str">
        <f t="shared" si="83"/>
        <v/>
      </c>
      <c r="BG129" s="1" t="str">
        <f t="shared" si="83"/>
        <v/>
      </c>
      <c r="BH129" s="1" t="str">
        <f t="shared" si="83"/>
        <v/>
      </c>
      <c r="BI129" s="1" t="str">
        <f t="shared" si="84"/>
        <v/>
      </c>
      <c r="BJ129" s="1" t="str">
        <f t="shared" si="84"/>
        <v/>
      </c>
      <c r="BK129" s="1" t="str">
        <f t="shared" si="84"/>
        <v/>
      </c>
      <c r="BL129" s="1" t="str">
        <f t="shared" si="84"/>
        <v/>
      </c>
      <c r="BM129" s="1" t="str">
        <f t="shared" si="84"/>
        <v/>
      </c>
      <c r="BN129" s="1" t="str">
        <f t="shared" si="84"/>
        <v/>
      </c>
      <c r="BO129" s="1" t="str">
        <f t="shared" si="84"/>
        <v/>
      </c>
      <c r="BP129" s="1" t="str">
        <f t="shared" si="84"/>
        <v/>
      </c>
      <c r="BQ129" s="1" t="str">
        <f t="shared" si="84"/>
        <v/>
      </c>
      <c r="BR129" s="1" t="str">
        <f t="shared" si="84"/>
        <v/>
      </c>
      <c r="BS129" s="1" t="str">
        <f t="shared" si="78"/>
        <v/>
      </c>
      <c r="BT129" s="1" t="str">
        <f t="shared" si="78"/>
        <v/>
      </c>
      <c r="BU129" s="1" t="str">
        <f t="shared" si="78"/>
        <v/>
      </c>
      <c r="BV129" s="1" t="str">
        <f t="shared" si="78"/>
        <v/>
      </c>
      <c r="BW129" s="1" t="str">
        <f t="shared" si="78"/>
        <v/>
      </c>
      <c r="BX129" s="1" t="str">
        <f t="shared" si="78"/>
        <v/>
      </c>
      <c r="BY129" s="1" t="str">
        <f t="shared" si="78"/>
        <v/>
      </c>
      <c r="BZ129" s="1" t="str">
        <f t="shared" si="78"/>
        <v/>
      </c>
      <c r="CA129" s="1" t="str">
        <f t="shared" si="78"/>
        <v/>
      </c>
      <c r="CB129" s="1" t="str">
        <f t="shared" si="78"/>
        <v/>
      </c>
      <c r="CC129" s="1" t="str">
        <f t="shared" si="78"/>
        <v/>
      </c>
      <c r="CD129" s="1" t="str">
        <f t="shared" si="78"/>
        <v/>
      </c>
    </row>
    <row r="130" spans="1:82" x14ac:dyDescent="0.2">
      <c r="A130" s="1">
        <f>'5'!E66</f>
        <v>0</v>
      </c>
      <c r="B130" s="1">
        <f>IF('5'!K66=0,1,'5'!K66)</f>
        <v>1</v>
      </c>
      <c r="C130" s="1">
        <f>IF('5'!L66=0,2050,'5'!L66)</f>
        <v>2050</v>
      </c>
      <c r="D130" s="541">
        <f t="shared" si="77"/>
        <v>54789</v>
      </c>
      <c r="E130" s="541">
        <f>DATE('5'!BA66,'5'!AZ66,1)</f>
        <v>72686</v>
      </c>
      <c r="G130" s="1111">
        <f>'5'!AD66</f>
        <v>0</v>
      </c>
      <c r="H130" s="1086">
        <f>'5'!AF66</f>
        <v>0</v>
      </c>
      <c r="I130" s="1087">
        <f>'5'!BE66</f>
        <v>0</v>
      </c>
      <c r="J130" s="1193">
        <f>IF(D130&gt;='1'!$D$19,IF(OR(G130&gt;0,H130&gt;0),'5'!AS66,0),0)</f>
        <v>0</v>
      </c>
      <c r="K130" s="1" t="str">
        <f t="shared" si="63"/>
        <v/>
      </c>
      <c r="L130" s="1" t="str">
        <f t="shared" si="63"/>
        <v/>
      </c>
      <c r="M130" s="1" t="str">
        <f t="shared" si="63"/>
        <v/>
      </c>
      <c r="N130" s="1" t="str">
        <f t="shared" si="63"/>
        <v/>
      </c>
      <c r="O130" s="1" t="str">
        <f t="shared" si="63"/>
        <v/>
      </c>
      <c r="P130" s="1" t="str">
        <f t="shared" si="79"/>
        <v/>
      </c>
      <c r="Q130" s="1" t="str">
        <f t="shared" si="79"/>
        <v/>
      </c>
      <c r="R130" s="1" t="str">
        <f t="shared" si="79"/>
        <v/>
      </c>
      <c r="S130" s="1" t="str">
        <f t="shared" si="79"/>
        <v/>
      </c>
      <c r="T130" s="1" t="str">
        <f t="shared" si="79"/>
        <v/>
      </c>
      <c r="U130" s="1" t="str">
        <f t="shared" si="80"/>
        <v/>
      </c>
      <c r="V130" s="1" t="str">
        <f t="shared" si="80"/>
        <v/>
      </c>
      <c r="W130" s="1" t="str">
        <f t="shared" si="80"/>
        <v/>
      </c>
      <c r="X130" s="1" t="str">
        <f t="shared" si="80"/>
        <v/>
      </c>
      <c r="Y130" s="1" t="str">
        <f t="shared" si="80"/>
        <v/>
      </c>
      <c r="Z130" s="1" t="str">
        <f t="shared" si="80"/>
        <v/>
      </c>
      <c r="AA130" s="1" t="str">
        <f t="shared" si="80"/>
        <v/>
      </c>
      <c r="AB130" s="1" t="str">
        <f t="shared" si="80"/>
        <v/>
      </c>
      <c r="AC130" s="1" t="str">
        <f t="shared" si="80"/>
        <v/>
      </c>
      <c r="AD130" s="1" t="str">
        <f t="shared" si="80"/>
        <v/>
      </c>
      <c r="AE130" s="1" t="str">
        <f t="shared" si="81"/>
        <v/>
      </c>
      <c r="AF130" s="1" t="str">
        <f t="shared" si="81"/>
        <v/>
      </c>
      <c r="AG130" s="1" t="str">
        <f t="shared" si="81"/>
        <v/>
      </c>
      <c r="AH130" s="1" t="str">
        <f t="shared" si="81"/>
        <v/>
      </c>
      <c r="AI130" s="1" t="str">
        <f t="shared" si="81"/>
        <v/>
      </c>
      <c r="AJ130" s="1" t="str">
        <f t="shared" si="81"/>
        <v/>
      </c>
      <c r="AK130" s="1" t="str">
        <f t="shared" si="81"/>
        <v/>
      </c>
      <c r="AL130" s="1" t="str">
        <f t="shared" si="81"/>
        <v/>
      </c>
      <c r="AM130" s="1" t="str">
        <f t="shared" si="81"/>
        <v/>
      </c>
      <c r="AN130" s="1" t="str">
        <f t="shared" si="81"/>
        <v/>
      </c>
      <c r="AO130" s="1" t="str">
        <f t="shared" si="82"/>
        <v/>
      </c>
      <c r="AP130" s="1" t="str">
        <f t="shared" si="82"/>
        <v/>
      </c>
      <c r="AQ130" s="1" t="str">
        <f t="shared" si="82"/>
        <v/>
      </c>
      <c r="AR130" s="1" t="str">
        <f t="shared" si="82"/>
        <v/>
      </c>
      <c r="AS130" s="1" t="str">
        <f t="shared" si="82"/>
        <v/>
      </c>
      <c r="AT130" s="1" t="str">
        <f t="shared" si="82"/>
        <v/>
      </c>
      <c r="AU130" s="1" t="str">
        <f t="shared" si="82"/>
        <v/>
      </c>
      <c r="AV130" s="1" t="str">
        <f t="shared" si="82"/>
        <v/>
      </c>
      <c r="AW130" s="1" t="str">
        <f t="shared" si="82"/>
        <v/>
      </c>
      <c r="AX130" s="1" t="str">
        <f t="shared" si="82"/>
        <v/>
      </c>
      <c r="AY130" s="1" t="str">
        <f t="shared" si="83"/>
        <v/>
      </c>
      <c r="AZ130" s="1" t="str">
        <f t="shared" si="83"/>
        <v/>
      </c>
      <c r="BA130" s="1" t="str">
        <f t="shared" si="83"/>
        <v/>
      </c>
      <c r="BB130" s="1" t="str">
        <f t="shared" si="83"/>
        <v/>
      </c>
      <c r="BC130" s="1" t="str">
        <f t="shared" si="83"/>
        <v/>
      </c>
      <c r="BD130" s="1" t="str">
        <f t="shared" si="83"/>
        <v/>
      </c>
      <c r="BE130" s="1" t="str">
        <f t="shared" si="83"/>
        <v/>
      </c>
      <c r="BF130" s="1" t="str">
        <f t="shared" si="83"/>
        <v/>
      </c>
      <c r="BG130" s="1" t="str">
        <f t="shared" si="83"/>
        <v/>
      </c>
      <c r="BH130" s="1" t="str">
        <f t="shared" si="83"/>
        <v/>
      </c>
      <c r="BI130" s="1" t="str">
        <f t="shared" si="84"/>
        <v/>
      </c>
      <c r="BJ130" s="1" t="str">
        <f t="shared" si="84"/>
        <v/>
      </c>
      <c r="BK130" s="1" t="str">
        <f t="shared" si="84"/>
        <v/>
      </c>
      <c r="BL130" s="1" t="str">
        <f t="shared" si="84"/>
        <v/>
      </c>
      <c r="BM130" s="1" t="str">
        <f t="shared" si="84"/>
        <v/>
      </c>
      <c r="BN130" s="1" t="str">
        <f t="shared" si="84"/>
        <v/>
      </c>
      <c r="BO130" s="1" t="str">
        <f t="shared" si="84"/>
        <v/>
      </c>
      <c r="BP130" s="1" t="str">
        <f t="shared" si="84"/>
        <v/>
      </c>
      <c r="BQ130" s="1" t="str">
        <f t="shared" si="84"/>
        <v/>
      </c>
      <c r="BR130" s="1" t="str">
        <f t="shared" si="84"/>
        <v/>
      </c>
      <c r="BS130" s="1" t="str">
        <f t="shared" si="78"/>
        <v/>
      </c>
      <c r="BT130" s="1" t="str">
        <f t="shared" si="78"/>
        <v/>
      </c>
      <c r="BU130" s="1" t="str">
        <f t="shared" si="78"/>
        <v/>
      </c>
      <c r="BV130" s="1" t="str">
        <f t="shared" si="78"/>
        <v/>
      </c>
      <c r="BW130" s="1" t="str">
        <f t="shared" si="78"/>
        <v/>
      </c>
      <c r="BX130" s="1" t="str">
        <f t="shared" si="78"/>
        <v/>
      </c>
      <c r="BY130" s="1" t="str">
        <f t="shared" si="78"/>
        <v/>
      </c>
      <c r="BZ130" s="1" t="str">
        <f t="shared" si="78"/>
        <v/>
      </c>
      <c r="CA130" s="1" t="str">
        <f t="shared" si="78"/>
        <v/>
      </c>
      <c r="CB130" s="1" t="str">
        <f t="shared" si="78"/>
        <v/>
      </c>
      <c r="CC130" s="1" t="str">
        <f t="shared" si="78"/>
        <v/>
      </c>
      <c r="CD130" s="1" t="str">
        <f t="shared" si="78"/>
        <v/>
      </c>
    </row>
    <row r="131" spans="1:82" x14ac:dyDescent="0.2">
      <c r="A131" s="1">
        <f>'5'!E67</f>
        <v>0</v>
      </c>
      <c r="B131" s="1">
        <f>IF('5'!K67=0,1,'5'!K67)</f>
        <v>1</v>
      </c>
      <c r="C131" s="1">
        <f>IF('5'!L67=0,2050,'5'!L67)</f>
        <v>2050</v>
      </c>
      <c r="D131" s="541">
        <f t="shared" si="77"/>
        <v>54789</v>
      </c>
      <c r="E131" s="541">
        <f>DATE('5'!BA67,'5'!AZ67,1)</f>
        <v>72686</v>
      </c>
      <c r="G131" s="1111">
        <f>'5'!AD67</f>
        <v>0</v>
      </c>
      <c r="H131" s="1086">
        <f>'5'!AF67</f>
        <v>0</v>
      </c>
      <c r="I131" s="1087">
        <f>'5'!BE67</f>
        <v>0</v>
      </c>
      <c r="J131" s="1193">
        <f>IF(D131&gt;='1'!$D$19,IF(OR(G131&gt;0,H131&gt;0),'5'!AS67,0),0)</f>
        <v>0</v>
      </c>
      <c r="K131" s="1" t="str">
        <f t="shared" si="63"/>
        <v/>
      </c>
      <c r="L131" s="1" t="str">
        <f t="shared" si="63"/>
        <v/>
      </c>
      <c r="M131" s="1" t="str">
        <f t="shared" si="63"/>
        <v/>
      </c>
      <c r="N131" s="1" t="str">
        <f t="shared" si="63"/>
        <v/>
      </c>
      <c r="O131" s="1" t="str">
        <f t="shared" si="63"/>
        <v/>
      </c>
      <c r="P131" s="1" t="str">
        <f t="shared" si="79"/>
        <v/>
      </c>
      <c r="Q131" s="1" t="str">
        <f t="shared" si="79"/>
        <v/>
      </c>
      <c r="R131" s="1" t="str">
        <f t="shared" si="79"/>
        <v/>
      </c>
      <c r="S131" s="1" t="str">
        <f t="shared" si="79"/>
        <v/>
      </c>
      <c r="T131" s="1" t="str">
        <f t="shared" si="79"/>
        <v/>
      </c>
      <c r="U131" s="1" t="str">
        <f t="shared" si="80"/>
        <v/>
      </c>
      <c r="V131" s="1" t="str">
        <f t="shared" si="80"/>
        <v/>
      </c>
      <c r="W131" s="1" t="str">
        <f t="shared" si="80"/>
        <v/>
      </c>
      <c r="X131" s="1" t="str">
        <f t="shared" si="80"/>
        <v/>
      </c>
      <c r="Y131" s="1" t="str">
        <f t="shared" si="80"/>
        <v/>
      </c>
      <c r="Z131" s="1" t="str">
        <f t="shared" si="80"/>
        <v/>
      </c>
      <c r="AA131" s="1" t="str">
        <f t="shared" si="80"/>
        <v/>
      </c>
      <c r="AB131" s="1" t="str">
        <f t="shared" si="80"/>
        <v/>
      </c>
      <c r="AC131" s="1" t="str">
        <f t="shared" si="80"/>
        <v/>
      </c>
      <c r="AD131" s="1" t="str">
        <f t="shared" si="80"/>
        <v/>
      </c>
      <c r="AE131" s="1" t="str">
        <f t="shared" si="81"/>
        <v/>
      </c>
      <c r="AF131" s="1" t="str">
        <f t="shared" si="81"/>
        <v/>
      </c>
      <c r="AG131" s="1" t="str">
        <f t="shared" si="81"/>
        <v/>
      </c>
      <c r="AH131" s="1" t="str">
        <f t="shared" si="81"/>
        <v/>
      </c>
      <c r="AI131" s="1" t="str">
        <f t="shared" si="81"/>
        <v/>
      </c>
      <c r="AJ131" s="1" t="str">
        <f t="shared" si="81"/>
        <v/>
      </c>
      <c r="AK131" s="1" t="str">
        <f t="shared" si="81"/>
        <v/>
      </c>
      <c r="AL131" s="1" t="str">
        <f t="shared" si="81"/>
        <v/>
      </c>
      <c r="AM131" s="1" t="str">
        <f t="shared" si="81"/>
        <v/>
      </c>
      <c r="AN131" s="1" t="str">
        <f t="shared" si="81"/>
        <v/>
      </c>
      <c r="AO131" s="1" t="str">
        <f t="shared" si="82"/>
        <v/>
      </c>
      <c r="AP131" s="1" t="str">
        <f t="shared" si="82"/>
        <v/>
      </c>
      <c r="AQ131" s="1" t="str">
        <f t="shared" si="82"/>
        <v/>
      </c>
      <c r="AR131" s="1" t="str">
        <f t="shared" si="82"/>
        <v/>
      </c>
      <c r="AS131" s="1" t="str">
        <f t="shared" si="82"/>
        <v/>
      </c>
      <c r="AT131" s="1" t="str">
        <f t="shared" si="82"/>
        <v/>
      </c>
      <c r="AU131" s="1" t="str">
        <f t="shared" si="82"/>
        <v/>
      </c>
      <c r="AV131" s="1" t="str">
        <f t="shared" si="82"/>
        <v/>
      </c>
      <c r="AW131" s="1" t="str">
        <f t="shared" si="82"/>
        <v/>
      </c>
      <c r="AX131" s="1" t="str">
        <f t="shared" si="82"/>
        <v/>
      </c>
      <c r="AY131" s="1" t="str">
        <f t="shared" si="83"/>
        <v/>
      </c>
      <c r="AZ131" s="1" t="str">
        <f t="shared" si="83"/>
        <v/>
      </c>
      <c r="BA131" s="1" t="str">
        <f t="shared" si="83"/>
        <v/>
      </c>
      <c r="BB131" s="1" t="str">
        <f t="shared" si="83"/>
        <v/>
      </c>
      <c r="BC131" s="1" t="str">
        <f t="shared" si="83"/>
        <v/>
      </c>
      <c r="BD131" s="1" t="str">
        <f t="shared" si="83"/>
        <v/>
      </c>
      <c r="BE131" s="1" t="str">
        <f t="shared" si="83"/>
        <v/>
      </c>
      <c r="BF131" s="1" t="str">
        <f t="shared" si="83"/>
        <v/>
      </c>
      <c r="BG131" s="1" t="str">
        <f t="shared" si="83"/>
        <v/>
      </c>
      <c r="BH131" s="1" t="str">
        <f t="shared" si="83"/>
        <v/>
      </c>
      <c r="BI131" s="1" t="str">
        <f t="shared" si="84"/>
        <v/>
      </c>
      <c r="BJ131" s="1" t="str">
        <f t="shared" si="84"/>
        <v/>
      </c>
      <c r="BK131" s="1" t="str">
        <f t="shared" si="84"/>
        <v/>
      </c>
      <c r="BL131" s="1" t="str">
        <f t="shared" si="84"/>
        <v/>
      </c>
      <c r="BM131" s="1" t="str">
        <f t="shared" si="84"/>
        <v/>
      </c>
      <c r="BN131" s="1" t="str">
        <f t="shared" si="84"/>
        <v/>
      </c>
      <c r="BO131" s="1" t="str">
        <f t="shared" si="84"/>
        <v/>
      </c>
      <c r="BP131" s="1" t="str">
        <f t="shared" si="84"/>
        <v/>
      </c>
      <c r="BQ131" s="1" t="str">
        <f t="shared" si="84"/>
        <v/>
      </c>
      <c r="BR131" s="1" t="str">
        <f t="shared" si="84"/>
        <v/>
      </c>
      <c r="BS131" s="1" t="str">
        <f t="shared" si="78"/>
        <v/>
      </c>
      <c r="BT131" s="1" t="str">
        <f t="shared" si="78"/>
        <v/>
      </c>
      <c r="BU131" s="1" t="str">
        <f t="shared" si="78"/>
        <v/>
      </c>
      <c r="BV131" s="1" t="str">
        <f t="shared" si="78"/>
        <v/>
      </c>
      <c r="BW131" s="1" t="str">
        <f t="shared" si="78"/>
        <v/>
      </c>
      <c r="BX131" s="1" t="str">
        <f t="shared" si="78"/>
        <v/>
      </c>
      <c r="BY131" s="1" t="str">
        <f t="shared" si="78"/>
        <v/>
      </c>
      <c r="BZ131" s="1" t="str">
        <f t="shared" si="78"/>
        <v/>
      </c>
      <c r="CA131" s="1" t="str">
        <f t="shared" si="78"/>
        <v/>
      </c>
      <c r="CB131" s="1" t="str">
        <f t="shared" si="78"/>
        <v/>
      </c>
      <c r="CC131" s="1" t="str">
        <f t="shared" si="78"/>
        <v/>
      </c>
      <c r="CD131" s="1" t="str">
        <f t="shared" si="78"/>
        <v/>
      </c>
    </row>
    <row r="132" spans="1:82" x14ac:dyDescent="0.2">
      <c r="A132" s="1">
        <f>'5'!E68</f>
        <v>0</v>
      </c>
      <c r="B132" s="1">
        <f>IF('5'!K68=0,1,'5'!K68)</f>
        <v>1</v>
      </c>
      <c r="C132" s="1">
        <f>IF('5'!L68=0,2050,'5'!L68)</f>
        <v>2050</v>
      </c>
      <c r="D132" s="541">
        <f t="shared" si="77"/>
        <v>54789</v>
      </c>
      <c r="E132" s="541">
        <f>DATE('5'!BA68,'5'!AZ68,1)</f>
        <v>72686</v>
      </c>
      <c r="G132" s="1111">
        <f>'5'!AD68</f>
        <v>0</v>
      </c>
      <c r="H132" s="1086">
        <f>'5'!AF68</f>
        <v>0</v>
      </c>
      <c r="I132" s="1087">
        <f>'5'!BE68</f>
        <v>0</v>
      </c>
      <c r="J132" s="1193">
        <f>IF(D132&gt;='1'!$D$19,IF(OR(G132&gt;0,H132&gt;0),'5'!AS68,0),0)</f>
        <v>0</v>
      </c>
      <c r="K132" s="1" t="str">
        <f t="shared" si="63"/>
        <v/>
      </c>
      <c r="L132" s="1" t="str">
        <f t="shared" si="63"/>
        <v/>
      </c>
      <c r="M132" s="1" t="str">
        <f t="shared" si="63"/>
        <v/>
      </c>
      <c r="N132" s="1" t="str">
        <f t="shared" si="63"/>
        <v/>
      </c>
      <c r="O132" s="1" t="str">
        <f t="shared" si="63"/>
        <v/>
      </c>
      <c r="P132" s="1" t="str">
        <f t="shared" si="79"/>
        <v/>
      </c>
      <c r="Q132" s="1" t="str">
        <f t="shared" si="79"/>
        <v/>
      </c>
      <c r="R132" s="1" t="str">
        <f t="shared" si="79"/>
        <v/>
      </c>
      <c r="S132" s="1" t="str">
        <f t="shared" si="79"/>
        <v/>
      </c>
      <c r="T132" s="1" t="str">
        <f t="shared" si="79"/>
        <v/>
      </c>
      <c r="U132" s="1" t="str">
        <f t="shared" si="80"/>
        <v/>
      </c>
      <c r="V132" s="1" t="str">
        <f t="shared" si="80"/>
        <v/>
      </c>
      <c r="W132" s="1" t="str">
        <f t="shared" si="80"/>
        <v/>
      </c>
      <c r="X132" s="1" t="str">
        <f t="shared" si="80"/>
        <v/>
      </c>
      <c r="Y132" s="1" t="str">
        <f t="shared" si="80"/>
        <v/>
      </c>
      <c r="Z132" s="1" t="str">
        <f t="shared" si="80"/>
        <v/>
      </c>
      <c r="AA132" s="1" t="str">
        <f t="shared" si="80"/>
        <v/>
      </c>
      <c r="AB132" s="1" t="str">
        <f t="shared" si="80"/>
        <v/>
      </c>
      <c r="AC132" s="1" t="str">
        <f t="shared" si="80"/>
        <v/>
      </c>
      <c r="AD132" s="1" t="str">
        <f t="shared" si="80"/>
        <v/>
      </c>
      <c r="AE132" s="1" t="str">
        <f t="shared" si="81"/>
        <v/>
      </c>
      <c r="AF132" s="1" t="str">
        <f t="shared" si="81"/>
        <v/>
      </c>
      <c r="AG132" s="1" t="str">
        <f t="shared" si="81"/>
        <v/>
      </c>
      <c r="AH132" s="1" t="str">
        <f t="shared" si="81"/>
        <v/>
      </c>
      <c r="AI132" s="1" t="str">
        <f t="shared" si="81"/>
        <v/>
      </c>
      <c r="AJ132" s="1" t="str">
        <f t="shared" si="81"/>
        <v/>
      </c>
      <c r="AK132" s="1" t="str">
        <f t="shared" si="81"/>
        <v/>
      </c>
      <c r="AL132" s="1" t="str">
        <f t="shared" si="81"/>
        <v/>
      </c>
      <c r="AM132" s="1" t="str">
        <f t="shared" si="81"/>
        <v/>
      </c>
      <c r="AN132" s="1" t="str">
        <f t="shared" si="81"/>
        <v/>
      </c>
      <c r="AO132" s="1" t="str">
        <f t="shared" si="82"/>
        <v/>
      </c>
      <c r="AP132" s="1" t="str">
        <f t="shared" si="82"/>
        <v/>
      </c>
      <c r="AQ132" s="1" t="str">
        <f t="shared" si="82"/>
        <v/>
      </c>
      <c r="AR132" s="1" t="str">
        <f t="shared" si="82"/>
        <v/>
      </c>
      <c r="AS132" s="1" t="str">
        <f t="shared" si="82"/>
        <v/>
      </c>
      <c r="AT132" s="1" t="str">
        <f t="shared" si="82"/>
        <v/>
      </c>
      <c r="AU132" s="1" t="str">
        <f t="shared" si="82"/>
        <v/>
      </c>
      <c r="AV132" s="1" t="str">
        <f t="shared" si="82"/>
        <v/>
      </c>
      <c r="AW132" s="1" t="str">
        <f t="shared" si="82"/>
        <v/>
      </c>
      <c r="AX132" s="1" t="str">
        <f t="shared" si="82"/>
        <v/>
      </c>
      <c r="AY132" s="1" t="str">
        <f t="shared" si="83"/>
        <v/>
      </c>
      <c r="AZ132" s="1" t="str">
        <f t="shared" si="83"/>
        <v/>
      </c>
      <c r="BA132" s="1" t="str">
        <f t="shared" si="83"/>
        <v/>
      </c>
      <c r="BB132" s="1" t="str">
        <f t="shared" si="83"/>
        <v/>
      </c>
      <c r="BC132" s="1" t="str">
        <f t="shared" si="83"/>
        <v/>
      </c>
      <c r="BD132" s="1" t="str">
        <f t="shared" si="83"/>
        <v/>
      </c>
      <c r="BE132" s="1" t="str">
        <f t="shared" si="83"/>
        <v/>
      </c>
      <c r="BF132" s="1" t="str">
        <f t="shared" si="83"/>
        <v/>
      </c>
      <c r="BG132" s="1" t="str">
        <f t="shared" si="83"/>
        <v/>
      </c>
      <c r="BH132" s="1" t="str">
        <f t="shared" si="83"/>
        <v/>
      </c>
      <c r="BI132" s="1" t="str">
        <f t="shared" si="84"/>
        <v/>
      </c>
      <c r="BJ132" s="1" t="str">
        <f t="shared" si="84"/>
        <v/>
      </c>
      <c r="BK132" s="1" t="str">
        <f t="shared" si="84"/>
        <v/>
      </c>
      <c r="BL132" s="1" t="str">
        <f t="shared" si="84"/>
        <v/>
      </c>
      <c r="BM132" s="1" t="str">
        <f t="shared" si="84"/>
        <v/>
      </c>
      <c r="BN132" s="1" t="str">
        <f t="shared" si="84"/>
        <v/>
      </c>
      <c r="BO132" s="1" t="str">
        <f t="shared" si="84"/>
        <v/>
      </c>
      <c r="BP132" s="1" t="str">
        <f t="shared" si="84"/>
        <v/>
      </c>
      <c r="BQ132" s="1" t="str">
        <f t="shared" si="84"/>
        <v/>
      </c>
      <c r="BR132" s="1" t="str">
        <f t="shared" si="84"/>
        <v/>
      </c>
      <c r="BS132" s="1" t="str">
        <f t="shared" si="78"/>
        <v/>
      </c>
      <c r="BT132" s="1" t="str">
        <f t="shared" si="78"/>
        <v/>
      </c>
      <c r="BU132" s="1" t="str">
        <f t="shared" si="78"/>
        <v/>
      </c>
      <c r="BV132" s="1" t="str">
        <f t="shared" si="78"/>
        <v/>
      </c>
      <c r="BW132" s="1" t="str">
        <f t="shared" si="78"/>
        <v/>
      </c>
      <c r="BX132" s="1" t="str">
        <f t="shared" si="78"/>
        <v/>
      </c>
      <c r="BY132" s="1" t="str">
        <f t="shared" si="78"/>
        <v/>
      </c>
      <c r="BZ132" s="1" t="str">
        <f t="shared" si="78"/>
        <v/>
      </c>
      <c r="CA132" s="1" t="str">
        <f t="shared" si="78"/>
        <v/>
      </c>
      <c r="CB132" s="1" t="str">
        <f t="shared" si="78"/>
        <v/>
      </c>
      <c r="CC132" s="1" t="str">
        <f t="shared" si="78"/>
        <v/>
      </c>
      <c r="CD132" s="1" t="str">
        <f t="shared" si="78"/>
        <v/>
      </c>
    </row>
    <row r="133" spans="1:82" x14ac:dyDescent="0.2">
      <c r="A133" s="1">
        <f>'5'!E69</f>
        <v>0</v>
      </c>
      <c r="B133" s="1">
        <f>IF('5'!K69=0,1,'5'!K69)</f>
        <v>1</v>
      </c>
      <c r="C133" s="1">
        <f>IF('5'!L69=0,2050,'5'!L69)</f>
        <v>2050</v>
      </c>
      <c r="D133" s="541">
        <f t="shared" si="77"/>
        <v>54789</v>
      </c>
      <c r="E133" s="541">
        <f>DATE('5'!BA69,'5'!AZ69,1)</f>
        <v>72686</v>
      </c>
      <c r="G133" s="1111">
        <f>'5'!AD69</f>
        <v>0</v>
      </c>
      <c r="H133" s="1086">
        <f>'5'!AF69</f>
        <v>0</v>
      </c>
      <c r="I133" s="1087">
        <f>'5'!BE69</f>
        <v>0</v>
      </c>
      <c r="J133" s="1193">
        <f>IF(D133&gt;='1'!$D$19,IF(OR(G133&gt;0,H133&gt;0),'5'!AS69,0),0)</f>
        <v>0</v>
      </c>
      <c r="K133" s="1" t="str">
        <f t="shared" si="63"/>
        <v/>
      </c>
      <c r="L133" s="1" t="str">
        <f t="shared" si="63"/>
        <v/>
      </c>
      <c r="M133" s="1" t="str">
        <f t="shared" si="63"/>
        <v/>
      </c>
      <c r="N133" s="1" t="str">
        <f t="shared" si="63"/>
        <v/>
      </c>
      <c r="O133" s="1" t="str">
        <f t="shared" si="63"/>
        <v/>
      </c>
      <c r="P133" s="1" t="str">
        <f t="shared" si="79"/>
        <v/>
      </c>
      <c r="Q133" s="1" t="str">
        <f t="shared" si="79"/>
        <v/>
      </c>
      <c r="R133" s="1" t="str">
        <f t="shared" si="79"/>
        <v/>
      </c>
      <c r="S133" s="1" t="str">
        <f t="shared" si="79"/>
        <v/>
      </c>
      <c r="T133" s="1" t="str">
        <f t="shared" si="79"/>
        <v/>
      </c>
      <c r="U133" s="1" t="str">
        <f t="shared" si="80"/>
        <v/>
      </c>
      <c r="V133" s="1" t="str">
        <f t="shared" si="80"/>
        <v/>
      </c>
      <c r="W133" s="1" t="str">
        <f t="shared" si="80"/>
        <v/>
      </c>
      <c r="X133" s="1" t="str">
        <f t="shared" si="80"/>
        <v/>
      </c>
      <c r="Y133" s="1" t="str">
        <f t="shared" si="80"/>
        <v/>
      </c>
      <c r="Z133" s="1" t="str">
        <f t="shared" si="80"/>
        <v/>
      </c>
      <c r="AA133" s="1" t="str">
        <f t="shared" si="80"/>
        <v/>
      </c>
      <c r="AB133" s="1" t="str">
        <f t="shared" si="80"/>
        <v/>
      </c>
      <c r="AC133" s="1" t="str">
        <f t="shared" si="80"/>
        <v/>
      </c>
      <c r="AD133" s="1" t="str">
        <f t="shared" si="80"/>
        <v/>
      </c>
      <c r="AE133" s="1" t="str">
        <f t="shared" si="81"/>
        <v/>
      </c>
      <c r="AF133" s="1" t="str">
        <f t="shared" si="81"/>
        <v/>
      </c>
      <c r="AG133" s="1" t="str">
        <f t="shared" si="81"/>
        <v/>
      </c>
      <c r="AH133" s="1" t="str">
        <f t="shared" si="81"/>
        <v/>
      </c>
      <c r="AI133" s="1" t="str">
        <f t="shared" si="81"/>
        <v/>
      </c>
      <c r="AJ133" s="1" t="str">
        <f t="shared" si="81"/>
        <v/>
      </c>
      <c r="AK133" s="1" t="str">
        <f t="shared" si="81"/>
        <v/>
      </c>
      <c r="AL133" s="1" t="str">
        <f t="shared" si="81"/>
        <v/>
      </c>
      <c r="AM133" s="1" t="str">
        <f t="shared" si="81"/>
        <v/>
      </c>
      <c r="AN133" s="1" t="str">
        <f t="shared" si="81"/>
        <v/>
      </c>
      <c r="AO133" s="1" t="str">
        <f t="shared" si="82"/>
        <v/>
      </c>
      <c r="AP133" s="1" t="str">
        <f t="shared" si="82"/>
        <v/>
      </c>
      <c r="AQ133" s="1" t="str">
        <f t="shared" si="82"/>
        <v/>
      </c>
      <c r="AR133" s="1" t="str">
        <f t="shared" si="82"/>
        <v/>
      </c>
      <c r="AS133" s="1" t="str">
        <f t="shared" si="82"/>
        <v/>
      </c>
      <c r="AT133" s="1" t="str">
        <f t="shared" si="82"/>
        <v/>
      </c>
      <c r="AU133" s="1" t="str">
        <f t="shared" si="82"/>
        <v/>
      </c>
      <c r="AV133" s="1" t="str">
        <f t="shared" si="82"/>
        <v/>
      </c>
      <c r="AW133" s="1" t="str">
        <f t="shared" si="82"/>
        <v/>
      </c>
      <c r="AX133" s="1" t="str">
        <f t="shared" si="82"/>
        <v/>
      </c>
      <c r="AY133" s="1" t="str">
        <f t="shared" si="83"/>
        <v/>
      </c>
      <c r="AZ133" s="1" t="str">
        <f t="shared" si="83"/>
        <v/>
      </c>
      <c r="BA133" s="1" t="str">
        <f t="shared" si="83"/>
        <v/>
      </c>
      <c r="BB133" s="1" t="str">
        <f t="shared" si="83"/>
        <v/>
      </c>
      <c r="BC133" s="1" t="str">
        <f t="shared" si="83"/>
        <v/>
      </c>
      <c r="BD133" s="1" t="str">
        <f t="shared" si="83"/>
        <v/>
      </c>
      <c r="BE133" s="1" t="str">
        <f t="shared" si="83"/>
        <v/>
      </c>
      <c r="BF133" s="1" t="str">
        <f t="shared" si="83"/>
        <v/>
      </c>
      <c r="BG133" s="1" t="str">
        <f t="shared" si="83"/>
        <v/>
      </c>
      <c r="BH133" s="1" t="str">
        <f t="shared" si="83"/>
        <v/>
      </c>
      <c r="BI133" s="1" t="str">
        <f t="shared" si="84"/>
        <v/>
      </c>
      <c r="BJ133" s="1" t="str">
        <f t="shared" si="84"/>
        <v/>
      </c>
      <c r="BK133" s="1" t="str">
        <f t="shared" si="84"/>
        <v/>
      </c>
      <c r="BL133" s="1" t="str">
        <f t="shared" si="84"/>
        <v/>
      </c>
      <c r="BM133" s="1" t="str">
        <f t="shared" si="84"/>
        <v/>
      </c>
      <c r="BN133" s="1" t="str">
        <f t="shared" si="84"/>
        <v/>
      </c>
      <c r="BO133" s="1" t="str">
        <f t="shared" si="84"/>
        <v/>
      </c>
      <c r="BP133" s="1" t="str">
        <f t="shared" si="84"/>
        <v/>
      </c>
      <c r="BQ133" s="1" t="str">
        <f t="shared" si="84"/>
        <v/>
      </c>
      <c r="BR133" s="1" t="str">
        <f t="shared" si="84"/>
        <v/>
      </c>
      <c r="BS133" s="1" t="str">
        <f t="shared" si="78"/>
        <v/>
      </c>
      <c r="BT133" s="1" t="str">
        <f t="shared" si="78"/>
        <v/>
      </c>
      <c r="BU133" s="1" t="str">
        <f t="shared" si="78"/>
        <v/>
      </c>
      <c r="BV133" s="1" t="str">
        <f t="shared" si="78"/>
        <v/>
      </c>
      <c r="BW133" s="1" t="str">
        <f t="shared" si="78"/>
        <v/>
      </c>
      <c r="BX133" s="1" t="str">
        <f t="shared" si="78"/>
        <v/>
      </c>
      <c r="BY133" s="1" t="str">
        <f t="shared" si="78"/>
        <v/>
      </c>
      <c r="BZ133" s="1" t="str">
        <f t="shared" si="78"/>
        <v/>
      </c>
      <c r="CA133" s="1" t="str">
        <f t="shared" si="78"/>
        <v/>
      </c>
      <c r="CB133" s="1" t="str">
        <f t="shared" si="78"/>
        <v/>
      </c>
      <c r="CC133" s="1" t="str">
        <f t="shared" si="78"/>
        <v/>
      </c>
      <c r="CD133" s="1" t="str">
        <f t="shared" si="78"/>
        <v/>
      </c>
    </row>
    <row r="134" spans="1:82" x14ac:dyDescent="0.2">
      <c r="A134" s="1">
        <f>'5'!E70</f>
        <v>0</v>
      </c>
      <c r="B134" s="1">
        <f>IF('5'!K70=0,1,'5'!K70)</f>
        <v>1</v>
      </c>
      <c r="C134" s="1">
        <f>IF('5'!L70=0,2050,'5'!L70)</f>
        <v>2050</v>
      </c>
      <c r="D134" s="541">
        <f t="shared" si="77"/>
        <v>54789</v>
      </c>
      <c r="E134" s="541">
        <f>DATE('5'!BA70,'5'!AZ70,1)</f>
        <v>72686</v>
      </c>
      <c r="G134" s="1111">
        <f>'5'!AD70</f>
        <v>0</v>
      </c>
      <c r="H134" s="1086">
        <f>'5'!AF70</f>
        <v>0</v>
      </c>
      <c r="I134" s="1087">
        <f>'5'!BE70</f>
        <v>0</v>
      </c>
      <c r="J134" s="1193">
        <f>IF(D134&gt;='1'!$D$19,IF(OR(G134&gt;0,H134&gt;0),'5'!AS70,0),0)</f>
        <v>0</v>
      </c>
      <c r="K134" s="1" t="str">
        <f t="shared" si="63"/>
        <v/>
      </c>
      <c r="L134" s="1" t="str">
        <f t="shared" si="63"/>
        <v/>
      </c>
      <c r="M134" s="1" t="str">
        <f t="shared" si="63"/>
        <v/>
      </c>
      <c r="N134" s="1" t="str">
        <f t="shared" si="63"/>
        <v/>
      </c>
      <c r="O134" s="1" t="str">
        <f t="shared" si="63"/>
        <v/>
      </c>
      <c r="P134" s="1" t="str">
        <f t="shared" si="79"/>
        <v/>
      </c>
      <c r="Q134" s="1" t="str">
        <f t="shared" si="79"/>
        <v/>
      </c>
      <c r="R134" s="1" t="str">
        <f t="shared" si="79"/>
        <v/>
      </c>
      <c r="S134" s="1" t="str">
        <f t="shared" si="79"/>
        <v/>
      </c>
      <c r="T134" s="1" t="str">
        <f t="shared" si="79"/>
        <v/>
      </c>
      <c r="U134" s="1" t="str">
        <f t="shared" si="80"/>
        <v/>
      </c>
      <c r="V134" s="1" t="str">
        <f t="shared" si="80"/>
        <v/>
      </c>
      <c r="W134" s="1" t="str">
        <f t="shared" si="80"/>
        <v/>
      </c>
      <c r="X134" s="1" t="str">
        <f t="shared" si="80"/>
        <v/>
      </c>
      <c r="Y134" s="1" t="str">
        <f t="shared" si="80"/>
        <v/>
      </c>
      <c r="Z134" s="1" t="str">
        <f t="shared" si="80"/>
        <v/>
      </c>
      <c r="AA134" s="1" t="str">
        <f t="shared" si="80"/>
        <v/>
      </c>
      <c r="AB134" s="1" t="str">
        <f t="shared" si="80"/>
        <v/>
      </c>
      <c r="AC134" s="1" t="str">
        <f t="shared" si="80"/>
        <v/>
      </c>
      <c r="AD134" s="1" t="str">
        <f t="shared" si="80"/>
        <v/>
      </c>
      <c r="AE134" s="1" t="str">
        <f t="shared" si="81"/>
        <v/>
      </c>
      <c r="AF134" s="1" t="str">
        <f t="shared" si="81"/>
        <v/>
      </c>
      <c r="AG134" s="1" t="str">
        <f t="shared" si="81"/>
        <v/>
      </c>
      <c r="AH134" s="1" t="str">
        <f t="shared" si="81"/>
        <v/>
      </c>
      <c r="AI134" s="1" t="str">
        <f t="shared" si="81"/>
        <v/>
      </c>
      <c r="AJ134" s="1" t="str">
        <f t="shared" si="81"/>
        <v/>
      </c>
      <c r="AK134" s="1" t="str">
        <f t="shared" si="81"/>
        <v/>
      </c>
      <c r="AL134" s="1" t="str">
        <f t="shared" si="81"/>
        <v/>
      </c>
      <c r="AM134" s="1" t="str">
        <f t="shared" si="81"/>
        <v/>
      </c>
      <c r="AN134" s="1" t="str">
        <f t="shared" si="81"/>
        <v/>
      </c>
      <c r="AO134" s="1" t="str">
        <f t="shared" si="82"/>
        <v/>
      </c>
      <c r="AP134" s="1" t="str">
        <f t="shared" si="82"/>
        <v/>
      </c>
      <c r="AQ134" s="1" t="str">
        <f t="shared" si="82"/>
        <v/>
      </c>
      <c r="AR134" s="1" t="str">
        <f t="shared" si="82"/>
        <v/>
      </c>
      <c r="AS134" s="1" t="str">
        <f t="shared" si="82"/>
        <v/>
      </c>
      <c r="AT134" s="1" t="str">
        <f t="shared" si="82"/>
        <v/>
      </c>
      <c r="AU134" s="1" t="str">
        <f t="shared" si="82"/>
        <v/>
      </c>
      <c r="AV134" s="1" t="str">
        <f t="shared" si="82"/>
        <v/>
      </c>
      <c r="AW134" s="1" t="str">
        <f t="shared" si="82"/>
        <v/>
      </c>
      <c r="AX134" s="1" t="str">
        <f t="shared" si="82"/>
        <v/>
      </c>
      <c r="AY134" s="1" t="str">
        <f t="shared" si="83"/>
        <v/>
      </c>
      <c r="AZ134" s="1" t="str">
        <f t="shared" si="83"/>
        <v/>
      </c>
      <c r="BA134" s="1" t="str">
        <f t="shared" si="83"/>
        <v/>
      </c>
      <c r="BB134" s="1" t="str">
        <f t="shared" si="83"/>
        <v/>
      </c>
      <c r="BC134" s="1" t="str">
        <f t="shared" si="83"/>
        <v/>
      </c>
      <c r="BD134" s="1" t="str">
        <f t="shared" si="83"/>
        <v/>
      </c>
      <c r="BE134" s="1" t="str">
        <f t="shared" si="83"/>
        <v/>
      </c>
      <c r="BF134" s="1" t="str">
        <f t="shared" si="83"/>
        <v/>
      </c>
      <c r="BG134" s="1" t="str">
        <f t="shared" si="83"/>
        <v/>
      </c>
      <c r="BH134" s="1" t="str">
        <f t="shared" si="83"/>
        <v/>
      </c>
      <c r="BI134" s="1" t="str">
        <f t="shared" si="84"/>
        <v/>
      </c>
      <c r="BJ134" s="1" t="str">
        <f t="shared" si="84"/>
        <v/>
      </c>
      <c r="BK134" s="1" t="str">
        <f t="shared" si="84"/>
        <v/>
      </c>
      <c r="BL134" s="1" t="str">
        <f t="shared" si="84"/>
        <v/>
      </c>
      <c r="BM134" s="1" t="str">
        <f t="shared" si="84"/>
        <v/>
      </c>
      <c r="BN134" s="1" t="str">
        <f t="shared" si="84"/>
        <v/>
      </c>
      <c r="BO134" s="1" t="str">
        <f t="shared" si="84"/>
        <v/>
      </c>
      <c r="BP134" s="1" t="str">
        <f t="shared" si="84"/>
        <v/>
      </c>
      <c r="BQ134" s="1" t="str">
        <f t="shared" si="84"/>
        <v/>
      </c>
      <c r="BR134" s="1" t="str">
        <f t="shared" si="84"/>
        <v/>
      </c>
      <c r="BS134" s="1" t="str">
        <f t="shared" si="78"/>
        <v/>
      </c>
      <c r="BT134" s="1" t="str">
        <f t="shared" si="78"/>
        <v/>
      </c>
      <c r="BU134" s="1" t="str">
        <f t="shared" si="78"/>
        <v/>
      </c>
      <c r="BV134" s="1" t="str">
        <f t="shared" si="78"/>
        <v/>
      </c>
      <c r="BW134" s="1" t="str">
        <f t="shared" si="78"/>
        <v/>
      </c>
      <c r="BX134" s="1" t="str">
        <f t="shared" si="78"/>
        <v/>
      </c>
      <c r="BY134" s="1" t="str">
        <f t="shared" si="78"/>
        <v/>
      </c>
      <c r="BZ134" s="1" t="str">
        <f t="shared" si="78"/>
        <v/>
      </c>
      <c r="CA134" s="1" t="str">
        <f t="shared" si="78"/>
        <v/>
      </c>
      <c r="CB134" s="1" t="str">
        <f t="shared" si="78"/>
        <v/>
      </c>
      <c r="CC134" s="1" t="str">
        <f t="shared" si="78"/>
        <v/>
      </c>
      <c r="CD134" s="1" t="str">
        <f t="shared" si="78"/>
        <v/>
      </c>
    </row>
    <row r="135" spans="1:82" x14ac:dyDescent="0.2">
      <c r="A135" s="1">
        <f>'5'!E71</f>
        <v>0</v>
      </c>
      <c r="B135" s="1">
        <f>IF('5'!K71=0,1,'5'!K71)</f>
        <v>1</v>
      </c>
      <c r="C135" s="1">
        <f>IF('5'!L71=0,2050,'5'!L71)</f>
        <v>2050</v>
      </c>
      <c r="D135" s="541">
        <f t="shared" si="77"/>
        <v>54789</v>
      </c>
      <c r="E135" s="541">
        <f>DATE('5'!BA71,'5'!AZ71,1)</f>
        <v>72686</v>
      </c>
      <c r="G135" s="1111">
        <f>'5'!AD71</f>
        <v>0</v>
      </c>
      <c r="H135" s="1086">
        <f>'5'!AF71</f>
        <v>0</v>
      </c>
      <c r="I135" s="1087">
        <f>'5'!BE71</f>
        <v>0</v>
      </c>
      <c r="J135" s="1193">
        <f>IF(D135&gt;='1'!$D$19,IF(OR(G135&gt;0,H135&gt;0),'5'!AS71,0),0)</f>
        <v>0</v>
      </c>
      <c r="K135" s="1" t="str">
        <f t="shared" si="63"/>
        <v/>
      </c>
      <c r="L135" s="1" t="str">
        <f t="shared" si="63"/>
        <v/>
      </c>
      <c r="M135" s="1" t="str">
        <f t="shared" si="63"/>
        <v/>
      </c>
      <c r="N135" s="1" t="str">
        <f t="shared" si="63"/>
        <v/>
      </c>
      <c r="O135" s="1" t="str">
        <f t="shared" si="63"/>
        <v/>
      </c>
      <c r="P135" s="1" t="str">
        <f t="shared" si="79"/>
        <v/>
      </c>
      <c r="Q135" s="1" t="str">
        <f t="shared" si="79"/>
        <v/>
      </c>
      <c r="R135" s="1" t="str">
        <f t="shared" si="79"/>
        <v/>
      </c>
      <c r="S135" s="1" t="str">
        <f t="shared" si="79"/>
        <v/>
      </c>
      <c r="T135" s="1" t="str">
        <f t="shared" si="79"/>
        <v/>
      </c>
      <c r="U135" s="1" t="str">
        <f t="shared" si="80"/>
        <v/>
      </c>
      <c r="V135" s="1" t="str">
        <f t="shared" si="80"/>
        <v/>
      </c>
      <c r="W135" s="1" t="str">
        <f t="shared" si="80"/>
        <v/>
      </c>
      <c r="X135" s="1" t="str">
        <f t="shared" si="80"/>
        <v/>
      </c>
      <c r="Y135" s="1" t="str">
        <f t="shared" si="80"/>
        <v/>
      </c>
      <c r="Z135" s="1" t="str">
        <f t="shared" si="80"/>
        <v/>
      </c>
      <c r="AA135" s="1" t="str">
        <f t="shared" si="80"/>
        <v/>
      </c>
      <c r="AB135" s="1" t="str">
        <f t="shared" si="80"/>
        <v/>
      </c>
      <c r="AC135" s="1" t="str">
        <f t="shared" si="80"/>
        <v/>
      </c>
      <c r="AD135" s="1" t="str">
        <f t="shared" si="80"/>
        <v/>
      </c>
      <c r="AE135" s="1" t="str">
        <f t="shared" si="81"/>
        <v/>
      </c>
      <c r="AF135" s="1" t="str">
        <f t="shared" si="81"/>
        <v/>
      </c>
      <c r="AG135" s="1" t="str">
        <f t="shared" si="81"/>
        <v/>
      </c>
      <c r="AH135" s="1" t="str">
        <f t="shared" si="81"/>
        <v/>
      </c>
      <c r="AI135" s="1" t="str">
        <f t="shared" si="81"/>
        <v/>
      </c>
      <c r="AJ135" s="1" t="str">
        <f t="shared" si="81"/>
        <v/>
      </c>
      <c r="AK135" s="1" t="str">
        <f t="shared" si="81"/>
        <v/>
      </c>
      <c r="AL135" s="1" t="str">
        <f t="shared" si="81"/>
        <v/>
      </c>
      <c r="AM135" s="1" t="str">
        <f t="shared" si="81"/>
        <v/>
      </c>
      <c r="AN135" s="1" t="str">
        <f t="shared" si="81"/>
        <v/>
      </c>
      <c r="AO135" s="1" t="str">
        <f t="shared" si="82"/>
        <v/>
      </c>
      <c r="AP135" s="1" t="str">
        <f t="shared" si="82"/>
        <v/>
      </c>
      <c r="AQ135" s="1" t="str">
        <f t="shared" si="82"/>
        <v/>
      </c>
      <c r="AR135" s="1" t="str">
        <f t="shared" si="82"/>
        <v/>
      </c>
      <c r="AS135" s="1" t="str">
        <f t="shared" si="82"/>
        <v/>
      </c>
      <c r="AT135" s="1" t="str">
        <f t="shared" si="82"/>
        <v/>
      </c>
      <c r="AU135" s="1" t="str">
        <f t="shared" si="82"/>
        <v/>
      </c>
      <c r="AV135" s="1" t="str">
        <f t="shared" si="82"/>
        <v/>
      </c>
      <c r="AW135" s="1" t="str">
        <f t="shared" si="82"/>
        <v/>
      </c>
      <c r="AX135" s="1" t="str">
        <f t="shared" si="82"/>
        <v/>
      </c>
      <c r="AY135" s="1" t="str">
        <f t="shared" si="83"/>
        <v/>
      </c>
      <c r="AZ135" s="1" t="str">
        <f t="shared" si="83"/>
        <v/>
      </c>
      <c r="BA135" s="1" t="str">
        <f t="shared" si="83"/>
        <v/>
      </c>
      <c r="BB135" s="1" t="str">
        <f t="shared" si="83"/>
        <v/>
      </c>
      <c r="BC135" s="1" t="str">
        <f t="shared" si="83"/>
        <v/>
      </c>
      <c r="BD135" s="1" t="str">
        <f t="shared" si="83"/>
        <v/>
      </c>
      <c r="BE135" s="1" t="str">
        <f t="shared" si="83"/>
        <v/>
      </c>
      <c r="BF135" s="1" t="str">
        <f t="shared" si="83"/>
        <v/>
      </c>
      <c r="BG135" s="1" t="str">
        <f t="shared" si="83"/>
        <v/>
      </c>
      <c r="BH135" s="1" t="str">
        <f t="shared" si="83"/>
        <v/>
      </c>
      <c r="BI135" s="1" t="str">
        <f t="shared" si="84"/>
        <v/>
      </c>
      <c r="BJ135" s="1" t="str">
        <f t="shared" si="84"/>
        <v/>
      </c>
      <c r="BK135" s="1" t="str">
        <f t="shared" si="84"/>
        <v/>
      </c>
      <c r="BL135" s="1" t="str">
        <f t="shared" si="84"/>
        <v/>
      </c>
      <c r="BM135" s="1" t="str">
        <f t="shared" si="84"/>
        <v/>
      </c>
      <c r="BN135" s="1" t="str">
        <f t="shared" si="84"/>
        <v/>
      </c>
      <c r="BO135" s="1" t="str">
        <f t="shared" si="84"/>
        <v/>
      </c>
      <c r="BP135" s="1" t="str">
        <f t="shared" si="84"/>
        <v/>
      </c>
      <c r="BQ135" s="1" t="str">
        <f t="shared" si="84"/>
        <v/>
      </c>
      <c r="BR135" s="1" t="str">
        <f t="shared" si="84"/>
        <v/>
      </c>
      <c r="BS135" s="1" t="str">
        <f t="shared" ref="BS135:CD146" si="85">IF(AND($D135&lt;=BS$5,$E135&gt;=BS$5),"x","")</f>
        <v/>
      </c>
      <c r="BT135" s="1" t="str">
        <f t="shared" si="85"/>
        <v/>
      </c>
      <c r="BU135" s="1" t="str">
        <f t="shared" si="85"/>
        <v/>
      </c>
      <c r="BV135" s="1" t="str">
        <f t="shared" si="85"/>
        <v/>
      </c>
      <c r="BW135" s="1" t="str">
        <f t="shared" si="85"/>
        <v/>
      </c>
      <c r="BX135" s="1" t="str">
        <f t="shared" si="85"/>
        <v/>
      </c>
      <c r="BY135" s="1" t="str">
        <f t="shared" si="85"/>
        <v/>
      </c>
      <c r="BZ135" s="1" t="str">
        <f t="shared" si="85"/>
        <v/>
      </c>
      <c r="CA135" s="1" t="str">
        <f t="shared" si="85"/>
        <v/>
      </c>
      <c r="CB135" s="1" t="str">
        <f t="shared" si="85"/>
        <v/>
      </c>
      <c r="CC135" s="1" t="str">
        <f t="shared" si="85"/>
        <v/>
      </c>
      <c r="CD135" s="1" t="str">
        <f t="shared" si="85"/>
        <v/>
      </c>
    </row>
    <row r="136" spans="1:82" x14ac:dyDescent="0.2">
      <c r="A136" s="1">
        <f>'5'!E72</f>
        <v>0</v>
      </c>
      <c r="B136" s="1">
        <f>IF('5'!K72=0,1,'5'!K72)</f>
        <v>1</v>
      </c>
      <c r="C136" s="1">
        <f>IF('5'!L72=0,2050,'5'!L72)</f>
        <v>2050</v>
      </c>
      <c r="D136" s="541">
        <f t="shared" si="77"/>
        <v>54789</v>
      </c>
      <c r="E136" s="541">
        <f>DATE('5'!BA72,'5'!AZ72,1)</f>
        <v>72686</v>
      </c>
      <c r="G136" s="1111">
        <f>'5'!AD72</f>
        <v>0</v>
      </c>
      <c r="H136" s="1086">
        <f>'5'!AF72</f>
        <v>0</v>
      </c>
      <c r="I136" s="1087">
        <f>'5'!BE72</f>
        <v>0</v>
      </c>
      <c r="J136" s="1193">
        <f>IF(D136&gt;='1'!$D$19,IF(OR(G136&gt;0,H136&gt;0),'5'!AS72,0),0)</f>
        <v>0</v>
      </c>
      <c r="K136" s="1" t="str">
        <f t="shared" si="63"/>
        <v/>
      </c>
      <c r="L136" s="1" t="str">
        <f t="shared" si="63"/>
        <v/>
      </c>
      <c r="M136" s="1" t="str">
        <f t="shared" si="63"/>
        <v/>
      </c>
      <c r="N136" s="1" t="str">
        <f t="shared" si="63"/>
        <v/>
      </c>
      <c r="O136" s="1" t="str">
        <f t="shared" si="63"/>
        <v/>
      </c>
      <c r="P136" s="1" t="str">
        <f t="shared" si="79"/>
        <v/>
      </c>
      <c r="Q136" s="1" t="str">
        <f t="shared" si="79"/>
        <v/>
      </c>
      <c r="R136" s="1" t="str">
        <f t="shared" si="79"/>
        <v/>
      </c>
      <c r="S136" s="1" t="str">
        <f t="shared" si="79"/>
        <v/>
      </c>
      <c r="T136" s="1" t="str">
        <f t="shared" si="79"/>
        <v/>
      </c>
      <c r="U136" s="1" t="str">
        <f t="shared" si="80"/>
        <v/>
      </c>
      <c r="V136" s="1" t="str">
        <f t="shared" si="80"/>
        <v/>
      </c>
      <c r="W136" s="1" t="str">
        <f t="shared" si="80"/>
        <v/>
      </c>
      <c r="X136" s="1" t="str">
        <f t="shared" si="80"/>
        <v/>
      </c>
      <c r="Y136" s="1" t="str">
        <f t="shared" si="80"/>
        <v/>
      </c>
      <c r="Z136" s="1" t="str">
        <f t="shared" si="80"/>
        <v/>
      </c>
      <c r="AA136" s="1" t="str">
        <f t="shared" si="80"/>
        <v/>
      </c>
      <c r="AB136" s="1" t="str">
        <f t="shared" si="80"/>
        <v/>
      </c>
      <c r="AC136" s="1" t="str">
        <f t="shared" si="80"/>
        <v/>
      </c>
      <c r="AD136" s="1" t="str">
        <f t="shared" si="80"/>
        <v/>
      </c>
      <c r="AE136" s="1" t="str">
        <f t="shared" si="81"/>
        <v/>
      </c>
      <c r="AF136" s="1" t="str">
        <f t="shared" si="81"/>
        <v/>
      </c>
      <c r="AG136" s="1" t="str">
        <f t="shared" si="81"/>
        <v/>
      </c>
      <c r="AH136" s="1" t="str">
        <f t="shared" si="81"/>
        <v/>
      </c>
      <c r="AI136" s="1" t="str">
        <f t="shared" si="81"/>
        <v/>
      </c>
      <c r="AJ136" s="1" t="str">
        <f t="shared" si="81"/>
        <v/>
      </c>
      <c r="AK136" s="1" t="str">
        <f t="shared" si="81"/>
        <v/>
      </c>
      <c r="AL136" s="1" t="str">
        <f t="shared" si="81"/>
        <v/>
      </c>
      <c r="AM136" s="1" t="str">
        <f t="shared" si="81"/>
        <v/>
      </c>
      <c r="AN136" s="1" t="str">
        <f t="shared" si="81"/>
        <v/>
      </c>
      <c r="AO136" s="1" t="str">
        <f t="shared" si="82"/>
        <v/>
      </c>
      <c r="AP136" s="1" t="str">
        <f t="shared" si="82"/>
        <v/>
      </c>
      <c r="AQ136" s="1" t="str">
        <f t="shared" si="82"/>
        <v/>
      </c>
      <c r="AR136" s="1" t="str">
        <f t="shared" si="82"/>
        <v/>
      </c>
      <c r="AS136" s="1" t="str">
        <f t="shared" si="82"/>
        <v/>
      </c>
      <c r="AT136" s="1" t="str">
        <f t="shared" si="82"/>
        <v/>
      </c>
      <c r="AU136" s="1" t="str">
        <f t="shared" si="82"/>
        <v/>
      </c>
      <c r="AV136" s="1" t="str">
        <f t="shared" si="82"/>
        <v/>
      </c>
      <c r="AW136" s="1" t="str">
        <f t="shared" si="82"/>
        <v/>
      </c>
      <c r="AX136" s="1" t="str">
        <f t="shared" si="82"/>
        <v/>
      </c>
      <c r="AY136" s="1" t="str">
        <f t="shared" si="83"/>
        <v/>
      </c>
      <c r="AZ136" s="1" t="str">
        <f t="shared" si="83"/>
        <v/>
      </c>
      <c r="BA136" s="1" t="str">
        <f t="shared" si="83"/>
        <v/>
      </c>
      <c r="BB136" s="1" t="str">
        <f t="shared" si="83"/>
        <v/>
      </c>
      <c r="BC136" s="1" t="str">
        <f t="shared" si="83"/>
        <v/>
      </c>
      <c r="BD136" s="1" t="str">
        <f t="shared" si="83"/>
        <v/>
      </c>
      <c r="BE136" s="1" t="str">
        <f t="shared" si="83"/>
        <v/>
      </c>
      <c r="BF136" s="1" t="str">
        <f t="shared" si="83"/>
        <v/>
      </c>
      <c r="BG136" s="1" t="str">
        <f t="shared" si="83"/>
        <v/>
      </c>
      <c r="BH136" s="1" t="str">
        <f t="shared" si="83"/>
        <v/>
      </c>
      <c r="BI136" s="1" t="str">
        <f t="shared" si="84"/>
        <v/>
      </c>
      <c r="BJ136" s="1" t="str">
        <f t="shared" si="84"/>
        <v/>
      </c>
      <c r="BK136" s="1" t="str">
        <f t="shared" si="84"/>
        <v/>
      </c>
      <c r="BL136" s="1" t="str">
        <f t="shared" si="84"/>
        <v/>
      </c>
      <c r="BM136" s="1" t="str">
        <f t="shared" si="84"/>
        <v/>
      </c>
      <c r="BN136" s="1" t="str">
        <f t="shared" si="84"/>
        <v/>
      </c>
      <c r="BO136" s="1" t="str">
        <f t="shared" si="84"/>
        <v/>
      </c>
      <c r="BP136" s="1" t="str">
        <f t="shared" si="84"/>
        <v/>
      </c>
      <c r="BQ136" s="1" t="str">
        <f t="shared" si="84"/>
        <v/>
      </c>
      <c r="BR136" s="1" t="str">
        <f t="shared" si="84"/>
        <v/>
      </c>
      <c r="BS136" s="1" t="str">
        <f t="shared" si="85"/>
        <v/>
      </c>
      <c r="BT136" s="1" t="str">
        <f t="shared" si="85"/>
        <v/>
      </c>
      <c r="BU136" s="1" t="str">
        <f t="shared" si="85"/>
        <v/>
      </c>
      <c r="BV136" s="1" t="str">
        <f t="shared" si="85"/>
        <v/>
      </c>
      <c r="BW136" s="1" t="str">
        <f t="shared" si="85"/>
        <v/>
      </c>
      <c r="BX136" s="1" t="str">
        <f t="shared" si="85"/>
        <v/>
      </c>
      <c r="BY136" s="1" t="str">
        <f t="shared" si="85"/>
        <v/>
      </c>
      <c r="BZ136" s="1" t="str">
        <f t="shared" si="85"/>
        <v/>
      </c>
      <c r="CA136" s="1" t="str">
        <f t="shared" si="85"/>
        <v/>
      </c>
      <c r="CB136" s="1" t="str">
        <f t="shared" si="85"/>
        <v/>
      </c>
      <c r="CC136" s="1" t="str">
        <f t="shared" si="85"/>
        <v/>
      </c>
      <c r="CD136" s="1" t="str">
        <f t="shared" si="85"/>
        <v/>
      </c>
    </row>
    <row r="137" spans="1:82" x14ac:dyDescent="0.2">
      <c r="A137" s="1">
        <f>'5'!E73</f>
        <v>0</v>
      </c>
      <c r="B137" s="1">
        <f>IF('5'!K73=0,1,'5'!K73)</f>
        <v>1</v>
      </c>
      <c r="C137" s="1">
        <f>IF('5'!L73=0,2050,'5'!L73)</f>
        <v>2050</v>
      </c>
      <c r="D137" s="541">
        <f t="shared" si="77"/>
        <v>54789</v>
      </c>
      <c r="E137" s="541">
        <f>DATE('5'!BA73,'5'!AZ73,1)</f>
        <v>72686</v>
      </c>
      <c r="G137" s="1111">
        <f>'5'!AD73</f>
        <v>0</v>
      </c>
      <c r="H137" s="1086">
        <f>'5'!AF73</f>
        <v>0</v>
      </c>
      <c r="I137" s="1087">
        <f>'5'!BE73</f>
        <v>0</v>
      </c>
      <c r="J137" s="1193">
        <f>IF(D137&gt;='1'!$D$19,IF(OR(G137&gt;0,H137&gt;0),'5'!AS73,0),0)</f>
        <v>0</v>
      </c>
      <c r="K137" s="1" t="str">
        <f t="shared" si="63"/>
        <v/>
      </c>
      <c r="L137" s="1" t="str">
        <f t="shared" si="63"/>
        <v/>
      </c>
      <c r="M137" s="1" t="str">
        <f t="shared" si="63"/>
        <v/>
      </c>
      <c r="N137" s="1" t="str">
        <f t="shared" si="63"/>
        <v/>
      </c>
      <c r="O137" s="1" t="str">
        <f t="shared" si="63"/>
        <v/>
      </c>
      <c r="P137" s="1" t="str">
        <f t="shared" ref="P137:T146" si="86">IF(AND($D137&lt;=P$5,$E137&gt;=P$5),"x","")</f>
        <v/>
      </c>
      <c r="Q137" s="1" t="str">
        <f t="shared" si="86"/>
        <v/>
      </c>
      <c r="R137" s="1" t="str">
        <f t="shared" si="86"/>
        <v/>
      </c>
      <c r="S137" s="1" t="str">
        <f t="shared" si="86"/>
        <v/>
      </c>
      <c r="T137" s="1" t="str">
        <f t="shared" si="86"/>
        <v/>
      </c>
      <c r="U137" s="1" t="str">
        <f t="shared" ref="U137:AD146" si="87">IF(AND($D137&lt;=U$5,$E137&gt;=U$5),"x","")</f>
        <v/>
      </c>
      <c r="V137" s="1" t="str">
        <f t="shared" si="87"/>
        <v/>
      </c>
      <c r="W137" s="1" t="str">
        <f t="shared" si="87"/>
        <v/>
      </c>
      <c r="X137" s="1" t="str">
        <f t="shared" si="87"/>
        <v/>
      </c>
      <c r="Y137" s="1" t="str">
        <f t="shared" si="87"/>
        <v/>
      </c>
      <c r="Z137" s="1" t="str">
        <f t="shared" si="87"/>
        <v/>
      </c>
      <c r="AA137" s="1" t="str">
        <f t="shared" si="87"/>
        <v/>
      </c>
      <c r="AB137" s="1" t="str">
        <f t="shared" si="87"/>
        <v/>
      </c>
      <c r="AC137" s="1" t="str">
        <f t="shared" si="87"/>
        <v/>
      </c>
      <c r="AD137" s="1" t="str">
        <f t="shared" si="87"/>
        <v/>
      </c>
      <c r="AE137" s="1" t="str">
        <f t="shared" ref="AE137:AN146" si="88">IF(AND($D137&lt;=AE$5,$E137&gt;=AE$5),"x","")</f>
        <v/>
      </c>
      <c r="AF137" s="1" t="str">
        <f t="shared" si="88"/>
        <v/>
      </c>
      <c r="AG137" s="1" t="str">
        <f t="shared" si="88"/>
        <v/>
      </c>
      <c r="AH137" s="1" t="str">
        <f t="shared" si="88"/>
        <v/>
      </c>
      <c r="AI137" s="1" t="str">
        <f t="shared" si="88"/>
        <v/>
      </c>
      <c r="AJ137" s="1" t="str">
        <f t="shared" si="88"/>
        <v/>
      </c>
      <c r="AK137" s="1" t="str">
        <f t="shared" si="88"/>
        <v/>
      </c>
      <c r="AL137" s="1" t="str">
        <f t="shared" si="88"/>
        <v/>
      </c>
      <c r="AM137" s="1" t="str">
        <f t="shared" si="88"/>
        <v/>
      </c>
      <c r="AN137" s="1" t="str">
        <f t="shared" si="88"/>
        <v/>
      </c>
      <c r="AO137" s="1" t="str">
        <f t="shared" ref="AO137:AX146" si="89">IF(AND($D137&lt;=AO$5,$E137&gt;=AO$5),"x","")</f>
        <v/>
      </c>
      <c r="AP137" s="1" t="str">
        <f t="shared" si="89"/>
        <v/>
      </c>
      <c r="AQ137" s="1" t="str">
        <f t="shared" si="89"/>
        <v/>
      </c>
      <c r="AR137" s="1" t="str">
        <f t="shared" si="89"/>
        <v/>
      </c>
      <c r="AS137" s="1" t="str">
        <f t="shared" si="89"/>
        <v/>
      </c>
      <c r="AT137" s="1" t="str">
        <f t="shared" si="89"/>
        <v/>
      </c>
      <c r="AU137" s="1" t="str">
        <f t="shared" si="89"/>
        <v/>
      </c>
      <c r="AV137" s="1" t="str">
        <f t="shared" si="89"/>
        <v/>
      </c>
      <c r="AW137" s="1" t="str">
        <f t="shared" si="89"/>
        <v/>
      </c>
      <c r="AX137" s="1" t="str">
        <f t="shared" si="89"/>
        <v/>
      </c>
      <c r="AY137" s="1" t="str">
        <f t="shared" ref="AY137:BH146" si="90">IF(AND($D137&lt;=AY$5,$E137&gt;=AY$5),"x","")</f>
        <v/>
      </c>
      <c r="AZ137" s="1" t="str">
        <f t="shared" si="90"/>
        <v/>
      </c>
      <c r="BA137" s="1" t="str">
        <f t="shared" si="90"/>
        <v/>
      </c>
      <c r="BB137" s="1" t="str">
        <f t="shared" si="90"/>
        <v/>
      </c>
      <c r="BC137" s="1" t="str">
        <f t="shared" si="90"/>
        <v/>
      </c>
      <c r="BD137" s="1" t="str">
        <f t="shared" si="90"/>
        <v/>
      </c>
      <c r="BE137" s="1" t="str">
        <f t="shared" si="90"/>
        <v/>
      </c>
      <c r="BF137" s="1" t="str">
        <f t="shared" si="90"/>
        <v/>
      </c>
      <c r="BG137" s="1" t="str">
        <f t="shared" si="90"/>
        <v/>
      </c>
      <c r="BH137" s="1" t="str">
        <f t="shared" si="90"/>
        <v/>
      </c>
      <c r="BI137" s="1" t="str">
        <f t="shared" ref="BI137:BX146" si="91">IF(AND($D137&lt;=BI$5,$E137&gt;=BI$5),"x","")</f>
        <v/>
      </c>
      <c r="BJ137" s="1" t="str">
        <f t="shared" si="91"/>
        <v/>
      </c>
      <c r="BK137" s="1" t="str">
        <f t="shared" si="91"/>
        <v/>
      </c>
      <c r="BL137" s="1" t="str">
        <f t="shared" si="91"/>
        <v/>
      </c>
      <c r="BM137" s="1" t="str">
        <f t="shared" si="91"/>
        <v/>
      </c>
      <c r="BN137" s="1" t="str">
        <f t="shared" si="91"/>
        <v/>
      </c>
      <c r="BO137" s="1" t="str">
        <f t="shared" si="91"/>
        <v/>
      </c>
      <c r="BP137" s="1" t="str">
        <f t="shared" si="91"/>
        <v/>
      </c>
      <c r="BQ137" s="1" t="str">
        <f t="shared" si="91"/>
        <v/>
      </c>
      <c r="BR137" s="1" t="str">
        <f t="shared" si="91"/>
        <v/>
      </c>
      <c r="BS137" s="1" t="str">
        <f t="shared" si="91"/>
        <v/>
      </c>
      <c r="BT137" s="1" t="str">
        <f t="shared" si="91"/>
        <v/>
      </c>
      <c r="BU137" s="1" t="str">
        <f t="shared" si="91"/>
        <v/>
      </c>
      <c r="BV137" s="1" t="str">
        <f t="shared" si="91"/>
        <v/>
      </c>
      <c r="BW137" s="1" t="str">
        <f t="shared" si="91"/>
        <v/>
      </c>
      <c r="BX137" s="1" t="str">
        <f t="shared" si="91"/>
        <v/>
      </c>
      <c r="BY137" s="1" t="str">
        <f t="shared" si="85"/>
        <v/>
      </c>
      <c r="BZ137" s="1" t="str">
        <f t="shared" si="85"/>
        <v/>
      </c>
      <c r="CA137" s="1" t="str">
        <f t="shared" si="85"/>
        <v/>
      </c>
      <c r="CB137" s="1" t="str">
        <f t="shared" si="85"/>
        <v/>
      </c>
      <c r="CC137" s="1" t="str">
        <f t="shared" si="85"/>
        <v/>
      </c>
      <c r="CD137" s="1" t="str">
        <f t="shared" si="85"/>
        <v/>
      </c>
    </row>
    <row r="138" spans="1:82" x14ac:dyDescent="0.2">
      <c r="A138" s="1">
        <f>'5'!E74</f>
        <v>0</v>
      </c>
      <c r="B138" s="1">
        <f>IF('5'!K74=0,1,'5'!K74)</f>
        <v>1</v>
      </c>
      <c r="C138" s="1">
        <f>IF('5'!L74=0,2050,'5'!L74)</f>
        <v>2050</v>
      </c>
      <c r="D138" s="541">
        <f t="shared" si="77"/>
        <v>54789</v>
      </c>
      <c r="E138" s="541">
        <f>DATE('5'!BA74,'5'!AZ74,1)</f>
        <v>72686</v>
      </c>
      <c r="G138" s="1111">
        <f>'5'!AD74</f>
        <v>0</v>
      </c>
      <c r="H138" s="1086">
        <f>'5'!AF74</f>
        <v>0</v>
      </c>
      <c r="I138" s="1087">
        <f>'5'!BE74</f>
        <v>0</v>
      </c>
      <c r="J138" s="1193">
        <f>IF(D138&gt;='1'!$D$19,IF(OR(G138&gt;0,H138&gt;0),'5'!AS74,0),0)</f>
        <v>0</v>
      </c>
      <c r="K138" s="1" t="str">
        <f t="shared" si="63"/>
        <v/>
      </c>
      <c r="L138" s="1" t="str">
        <f t="shared" si="63"/>
        <v/>
      </c>
      <c r="M138" s="1" t="str">
        <f t="shared" si="63"/>
        <v/>
      </c>
      <c r="N138" s="1" t="str">
        <f t="shared" si="63"/>
        <v/>
      </c>
      <c r="O138" s="1" t="str">
        <f t="shared" si="63"/>
        <v/>
      </c>
      <c r="P138" s="1" t="str">
        <f t="shared" si="86"/>
        <v/>
      </c>
      <c r="Q138" s="1" t="str">
        <f t="shared" si="86"/>
        <v/>
      </c>
      <c r="R138" s="1" t="str">
        <f t="shared" si="86"/>
        <v/>
      </c>
      <c r="S138" s="1" t="str">
        <f t="shared" si="86"/>
        <v/>
      </c>
      <c r="T138" s="1" t="str">
        <f t="shared" si="86"/>
        <v/>
      </c>
      <c r="U138" s="1" t="str">
        <f t="shared" si="87"/>
        <v/>
      </c>
      <c r="V138" s="1" t="str">
        <f t="shared" si="87"/>
        <v/>
      </c>
      <c r="W138" s="1" t="str">
        <f t="shared" si="87"/>
        <v/>
      </c>
      <c r="X138" s="1" t="str">
        <f t="shared" si="87"/>
        <v/>
      </c>
      <c r="Y138" s="1" t="str">
        <f t="shared" si="87"/>
        <v/>
      </c>
      <c r="Z138" s="1" t="str">
        <f t="shared" si="87"/>
        <v/>
      </c>
      <c r="AA138" s="1" t="str">
        <f t="shared" si="87"/>
        <v/>
      </c>
      <c r="AB138" s="1" t="str">
        <f t="shared" si="87"/>
        <v/>
      </c>
      <c r="AC138" s="1" t="str">
        <f t="shared" si="87"/>
        <v/>
      </c>
      <c r="AD138" s="1" t="str">
        <f t="shared" si="87"/>
        <v/>
      </c>
      <c r="AE138" s="1" t="str">
        <f t="shared" si="88"/>
        <v/>
      </c>
      <c r="AF138" s="1" t="str">
        <f t="shared" si="88"/>
        <v/>
      </c>
      <c r="AG138" s="1" t="str">
        <f t="shared" si="88"/>
        <v/>
      </c>
      <c r="AH138" s="1" t="str">
        <f t="shared" si="88"/>
        <v/>
      </c>
      <c r="AI138" s="1" t="str">
        <f t="shared" si="88"/>
        <v/>
      </c>
      <c r="AJ138" s="1" t="str">
        <f t="shared" si="88"/>
        <v/>
      </c>
      <c r="AK138" s="1" t="str">
        <f t="shared" si="88"/>
        <v/>
      </c>
      <c r="AL138" s="1" t="str">
        <f t="shared" si="88"/>
        <v/>
      </c>
      <c r="AM138" s="1" t="str">
        <f t="shared" si="88"/>
        <v/>
      </c>
      <c r="AN138" s="1" t="str">
        <f t="shared" si="88"/>
        <v/>
      </c>
      <c r="AO138" s="1" t="str">
        <f t="shared" si="89"/>
        <v/>
      </c>
      <c r="AP138" s="1" t="str">
        <f t="shared" si="89"/>
        <v/>
      </c>
      <c r="AQ138" s="1" t="str">
        <f t="shared" si="89"/>
        <v/>
      </c>
      <c r="AR138" s="1" t="str">
        <f t="shared" si="89"/>
        <v/>
      </c>
      <c r="AS138" s="1" t="str">
        <f t="shared" si="89"/>
        <v/>
      </c>
      <c r="AT138" s="1" t="str">
        <f t="shared" si="89"/>
        <v/>
      </c>
      <c r="AU138" s="1" t="str">
        <f t="shared" si="89"/>
        <v/>
      </c>
      <c r="AV138" s="1" t="str">
        <f t="shared" si="89"/>
        <v/>
      </c>
      <c r="AW138" s="1" t="str">
        <f t="shared" si="89"/>
        <v/>
      </c>
      <c r="AX138" s="1" t="str">
        <f t="shared" si="89"/>
        <v/>
      </c>
      <c r="AY138" s="1" t="str">
        <f t="shared" si="90"/>
        <v/>
      </c>
      <c r="AZ138" s="1" t="str">
        <f t="shared" si="90"/>
        <v/>
      </c>
      <c r="BA138" s="1" t="str">
        <f t="shared" si="90"/>
        <v/>
      </c>
      <c r="BB138" s="1" t="str">
        <f t="shared" si="90"/>
        <v/>
      </c>
      <c r="BC138" s="1" t="str">
        <f t="shared" si="90"/>
        <v/>
      </c>
      <c r="BD138" s="1" t="str">
        <f t="shared" si="90"/>
        <v/>
      </c>
      <c r="BE138" s="1" t="str">
        <f t="shared" si="90"/>
        <v/>
      </c>
      <c r="BF138" s="1" t="str">
        <f t="shared" si="90"/>
        <v/>
      </c>
      <c r="BG138" s="1" t="str">
        <f t="shared" si="90"/>
        <v/>
      </c>
      <c r="BH138" s="1" t="str">
        <f t="shared" si="90"/>
        <v/>
      </c>
      <c r="BI138" s="1" t="str">
        <f t="shared" si="91"/>
        <v/>
      </c>
      <c r="BJ138" s="1" t="str">
        <f t="shared" si="91"/>
        <v/>
      </c>
      <c r="BK138" s="1" t="str">
        <f t="shared" si="91"/>
        <v/>
      </c>
      <c r="BL138" s="1" t="str">
        <f t="shared" si="91"/>
        <v/>
      </c>
      <c r="BM138" s="1" t="str">
        <f t="shared" si="91"/>
        <v/>
      </c>
      <c r="BN138" s="1" t="str">
        <f t="shared" si="91"/>
        <v/>
      </c>
      <c r="BO138" s="1" t="str">
        <f t="shared" si="91"/>
        <v/>
      </c>
      <c r="BP138" s="1" t="str">
        <f t="shared" si="91"/>
        <v/>
      </c>
      <c r="BQ138" s="1" t="str">
        <f t="shared" si="91"/>
        <v/>
      </c>
      <c r="BR138" s="1" t="str">
        <f t="shared" si="91"/>
        <v/>
      </c>
      <c r="BS138" s="1" t="str">
        <f t="shared" si="85"/>
        <v/>
      </c>
      <c r="BT138" s="1" t="str">
        <f t="shared" si="85"/>
        <v/>
      </c>
      <c r="BU138" s="1" t="str">
        <f t="shared" si="85"/>
        <v/>
      </c>
      <c r="BV138" s="1" t="str">
        <f t="shared" si="85"/>
        <v/>
      </c>
      <c r="BW138" s="1" t="str">
        <f t="shared" si="85"/>
        <v/>
      </c>
      <c r="BX138" s="1" t="str">
        <f t="shared" si="85"/>
        <v/>
      </c>
      <c r="BY138" s="1" t="str">
        <f t="shared" si="85"/>
        <v/>
      </c>
      <c r="BZ138" s="1" t="str">
        <f t="shared" si="85"/>
        <v/>
      </c>
      <c r="CA138" s="1" t="str">
        <f t="shared" si="85"/>
        <v/>
      </c>
      <c r="CB138" s="1" t="str">
        <f t="shared" si="85"/>
        <v/>
      </c>
      <c r="CC138" s="1" t="str">
        <f t="shared" si="85"/>
        <v/>
      </c>
      <c r="CD138" s="1" t="str">
        <f t="shared" si="85"/>
        <v/>
      </c>
    </row>
    <row r="139" spans="1:82" x14ac:dyDescent="0.2">
      <c r="A139" s="1">
        <f>'5'!E75</f>
        <v>0</v>
      </c>
      <c r="B139" s="1">
        <f>IF('5'!K75=0,1,'5'!K75)</f>
        <v>1</v>
      </c>
      <c r="C139" s="1">
        <f>IF('5'!L75=0,2050,'5'!L75)</f>
        <v>2050</v>
      </c>
      <c r="D139" s="541">
        <f t="shared" si="77"/>
        <v>54789</v>
      </c>
      <c r="E139" s="541">
        <f>DATE('5'!BA75,'5'!AZ75,1)</f>
        <v>72686</v>
      </c>
      <c r="G139" s="1111">
        <f>'5'!AD75</f>
        <v>0</v>
      </c>
      <c r="H139" s="1086">
        <f>'5'!AF75</f>
        <v>0</v>
      </c>
      <c r="I139" s="1087">
        <f>'5'!BE75</f>
        <v>0</v>
      </c>
      <c r="J139" s="1193">
        <f>IF(D139&gt;='1'!$D$19,IF(OR(G139&gt;0,H139&gt;0),'5'!AS75,0),0)</f>
        <v>0</v>
      </c>
      <c r="K139" s="1" t="str">
        <f t="shared" si="63"/>
        <v/>
      </c>
      <c r="L139" s="1" t="str">
        <f t="shared" si="63"/>
        <v/>
      </c>
      <c r="M139" s="1" t="str">
        <f t="shared" si="63"/>
        <v/>
      </c>
      <c r="N139" s="1" t="str">
        <f t="shared" si="63"/>
        <v/>
      </c>
      <c r="O139" s="1" t="str">
        <f t="shared" si="63"/>
        <v/>
      </c>
      <c r="P139" s="1" t="str">
        <f t="shared" si="86"/>
        <v/>
      </c>
      <c r="Q139" s="1" t="str">
        <f t="shared" si="86"/>
        <v/>
      </c>
      <c r="R139" s="1" t="str">
        <f t="shared" si="86"/>
        <v/>
      </c>
      <c r="S139" s="1" t="str">
        <f t="shared" si="86"/>
        <v/>
      </c>
      <c r="T139" s="1" t="str">
        <f t="shared" si="86"/>
        <v/>
      </c>
      <c r="U139" s="1" t="str">
        <f t="shared" si="87"/>
        <v/>
      </c>
      <c r="V139" s="1" t="str">
        <f t="shared" si="87"/>
        <v/>
      </c>
      <c r="W139" s="1" t="str">
        <f t="shared" si="87"/>
        <v/>
      </c>
      <c r="X139" s="1" t="str">
        <f t="shared" si="87"/>
        <v/>
      </c>
      <c r="Y139" s="1" t="str">
        <f t="shared" si="87"/>
        <v/>
      </c>
      <c r="Z139" s="1" t="str">
        <f t="shared" si="87"/>
        <v/>
      </c>
      <c r="AA139" s="1" t="str">
        <f t="shared" si="87"/>
        <v/>
      </c>
      <c r="AB139" s="1" t="str">
        <f t="shared" si="87"/>
        <v/>
      </c>
      <c r="AC139" s="1" t="str">
        <f t="shared" si="87"/>
        <v/>
      </c>
      <c r="AD139" s="1" t="str">
        <f t="shared" si="87"/>
        <v/>
      </c>
      <c r="AE139" s="1" t="str">
        <f t="shared" si="88"/>
        <v/>
      </c>
      <c r="AF139" s="1" t="str">
        <f t="shared" si="88"/>
        <v/>
      </c>
      <c r="AG139" s="1" t="str">
        <f t="shared" si="88"/>
        <v/>
      </c>
      <c r="AH139" s="1" t="str">
        <f t="shared" si="88"/>
        <v/>
      </c>
      <c r="AI139" s="1" t="str">
        <f t="shared" si="88"/>
        <v/>
      </c>
      <c r="AJ139" s="1" t="str">
        <f t="shared" si="88"/>
        <v/>
      </c>
      <c r="AK139" s="1" t="str">
        <f t="shared" si="88"/>
        <v/>
      </c>
      <c r="AL139" s="1" t="str">
        <f t="shared" si="88"/>
        <v/>
      </c>
      <c r="AM139" s="1" t="str">
        <f t="shared" si="88"/>
        <v/>
      </c>
      <c r="AN139" s="1" t="str">
        <f t="shared" si="88"/>
        <v/>
      </c>
      <c r="AO139" s="1" t="str">
        <f t="shared" si="89"/>
        <v/>
      </c>
      <c r="AP139" s="1" t="str">
        <f t="shared" si="89"/>
        <v/>
      </c>
      <c r="AQ139" s="1" t="str">
        <f t="shared" si="89"/>
        <v/>
      </c>
      <c r="AR139" s="1" t="str">
        <f t="shared" si="89"/>
        <v/>
      </c>
      <c r="AS139" s="1" t="str">
        <f t="shared" si="89"/>
        <v/>
      </c>
      <c r="AT139" s="1" t="str">
        <f t="shared" si="89"/>
        <v/>
      </c>
      <c r="AU139" s="1" t="str">
        <f t="shared" si="89"/>
        <v/>
      </c>
      <c r="AV139" s="1" t="str">
        <f t="shared" si="89"/>
        <v/>
      </c>
      <c r="AW139" s="1" t="str">
        <f t="shared" si="89"/>
        <v/>
      </c>
      <c r="AX139" s="1" t="str">
        <f t="shared" si="89"/>
        <v/>
      </c>
      <c r="AY139" s="1" t="str">
        <f t="shared" si="90"/>
        <v/>
      </c>
      <c r="AZ139" s="1" t="str">
        <f t="shared" si="90"/>
        <v/>
      </c>
      <c r="BA139" s="1" t="str">
        <f t="shared" si="90"/>
        <v/>
      </c>
      <c r="BB139" s="1" t="str">
        <f t="shared" si="90"/>
        <v/>
      </c>
      <c r="BC139" s="1" t="str">
        <f t="shared" si="90"/>
        <v/>
      </c>
      <c r="BD139" s="1" t="str">
        <f t="shared" si="90"/>
        <v/>
      </c>
      <c r="BE139" s="1" t="str">
        <f t="shared" si="90"/>
        <v/>
      </c>
      <c r="BF139" s="1" t="str">
        <f t="shared" si="90"/>
        <v/>
      </c>
      <c r="BG139" s="1" t="str">
        <f t="shared" si="90"/>
        <v/>
      </c>
      <c r="BH139" s="1" t="str">
        <f t="shared" si="90"/>
        <v/>
      </c>
      <c r="BI139" s="1" t="str">
        <f t="shared" si="91"/>
        <v/>
      </c>
      <c r="BJ139" s="1" t="str">
        <f t="shared" si="91"/>
        <v/>
      </c>
      <c r="BK139" s="1" t="str">
        <f t="shared" si="91"/>
        <v/>
      </c>
      <c r="BL139" s="1" t="str">
        <f t="shared" si="91"/>
        <v/>
      </c>
      <c r="BM139" s="1" t="str">
        <f t="shared" si="91"/>
        <v/>
      </c>
      <c r="BN139" s="1" t="str">
        <f t="shared" si="91"/>
        <v/>
      </c>
      <c r="BO139" s="1" t="str">
        <f t="shared" si="91"/>
        <v/>
      </c>
      <c r="BP139" s="1" t="str">
        <f t="shared" si="91"/>
        <v/>
      </c>
      <c r="BQ139" s="1" t="str">
        <f t="shared" si="91"/>
        <v/>
      </c>
      <c r="BR139" s="1" t="str">
        <f t="shared" si="91"/>
        <v/>
      </c>
      <c r="BS139" s="1" t="str">
        <f t="shared" si="85"/>
        <v/>
      </c>
      <c r="BT139" s="1" t="str">
        <f t="shared" si="85"/>
        <v/>
      </c>
      <c r="BU139" s="1" t="str">
        <f t="shared" si="85"/>
        <v/>
      </c>
      <c r="BV139" s="1" t="str">
        <f t="shared" si="85"/>
        <v/>
      </c>
      <c r="BW139" s="1" t="str">
        <f t="shared" si="85"/>
        <v/>
      </c>
      <c r="BX139" s="1" t="str">
        <f t="shared" si="85"/>
        <v/>
      </c>
      <c r="BY139" s="1" t="str">
        <f t="shared" si="85"/>
        <v/>
      </c>
      <c r="BZ139" s="1" t="str">
        <f t="shared" si="85"/>
        <v/>
      </c>
      <c r="CA139" s="1" t="str">
        <f t="shared" si="85"/>
        <v/>
      </c>
      <c r="CB139" s="1" t="str">
        <f t="shared" si="85"/>
        <v/>
      </c>
      <c r="CC139" s="1" t="str">
        <f t="shared" si="85"/>
        <v/>
      </c>
      <c r="CD139" s="1" t="str">
        <f t="shared" si="85"/>
        <v/>
      </c>
    </row>
    <row r="140" spans="1:82" x14ac:dyDescent="0.2">
      <c r="A140" s="1">
        <f>'5'!E76</f>
        <v>0</v>
      </c>
      <c r="B140" s="1">
        <f>IF('5'!K76=0,1,'5'!K76)</f>
        <v>1</v>
      </c>
      <c r="C140" s="1">
        <f>IF('5'!L76=0,2050,'5'!L76)</f>
        <v>2050</v>
      </c>
      <c r="D140" s="541">
        <f t="shared" si="77"/>
        <v>54789</v>
      </c>
      <c r="E140" s="541">
        <f>DATE('5'!BA76,'5'!AZ76,1)</f>
        <v>72686</v>
      </c>
      <c r="G140" s="1111">
        <f>'5'!AD76</f>
        <v>0</v>
      </c>
      <c r="H140" s="1086">
        <f>'5'!AF76</f>
        <v>0</v>
      </c>
      <c r="I140" s="1087">
        <f>'5'!BE76</f>
        <v>0</v>
      </c>
      <c r="J140" s="1193">
        <f>IF(D140&gt;='1'!$D$19,IF(OR(G140&gt;0,H140&gt;0),'5'!AS76,0),0)</f>
        <v>0</v>
      </c>
      <c r="K140" s="1" t="str">
        <f t="shared" si="63"/>
        <v/>
      </c>
      <c r="L140" s="1" t="str">
        <f t="shared" si="63"/>
        <v/>
      </c>
      <c r="M140" s="1" t="str">
        <f t="shared" si="63"/>
        <v/>
      </c>
      <c r="N140" s="1" t="str">
        <f t="shared" si="63"/>
        <v/>
      </c>
      <c r="O140" s="1" t="str">
        <f t="shared" si="63"/>
        <v/>
      </c>
      <c r="P140" s="1" t="str">
        <f t="shared" si="86"/>
        <v/>
      </c>
      <c r="Q140" s="1" t="str">
        <f t="shared" si="86"/>
        <v/>
      </c>
      <c r="R140" s="1" t="str">
        <f t="shared" si="86"/>
        <v/>
      </c>
      <c r="S140" s="1" t="str">
        <f t="shared" si="86"/>
        <v/>
      </c>
      <c r="T140" s="1" t="str">
        <f t="shared" si="86"/>
        <v/>
      </c>
      <c r="U140" s="1" t="str">
        <f t="shared" si="87"/>
        <v/>
      </c>
      <c r="V140" s="1" t="str">
        <f t="shared" si="87"/>
        <v/>
      </c>
      <c r="W140" s="1" t="str">
        <f t="shared" si="87"/>
        <v/>
      </c>
      <c r="X140" s="1" t="str">
        <f t="shared" si="87"/>
        <v/>
      </c>
      <c r="Y140" s="1" t="str">
        <f t="shared" si="87"/>
        <v/>
      </c>
      <c r="Z140" s="1" t="str">
        <f t="shared" si="87"/>
        <v/>
      </c>
      <c r="AA140" s="1" t="str">
        <f t="shared" si="87"/>
        <v/>
      </c>
      <c r="AB140" s="1" t="str">
        <f t="shared" si="87"/>
        <v/>
      </c>
      <c r="AC140" s="1" t="str">
        <f t="shared" si="87"/>
        <v/>
      </c>
      <c r="AD140" s="1" t="str">
        <f t="shared" si="87"/>
        <v/>
      </c>
      <c r="AE140" s="1" t="str">
        <f t="shared" si="88"/>
        <v/>
      </c>
      <c r="AF140" s="1" t="str">
        <f t="shared" si="88"/>
        <v/>
      </c>
      <c r="AG140" s="1" t="str">
        <f t="shared" si="88"/>
        <v/>
      </c>
      <c r="AH140" s="1" t="str">
        <f t="shared" si="88"/>
        <v/>
      </c>
      <c r="AI140" s="1" t="str">
        <f t="shared" si="88"/>
        <v/>
      </c>
      <c r="AJ140" s="1" t="str">
        <f t="shared" si="88"/>
        <v/>
      </c>
      <c r="AK140" s="1" t="str">
        <f t="shared" si="88"/>
        <v/>
      </c>
      <c r="AL140" s="1" t="str">
        <f t="shared" si="88"/>
        <v/>
      </c>
      <c r="AM140" s="1" t="str">
        <f t="shared" si="88"/>
        <v/>
      </c>
      <c r="AN140" s="1" t="str">
        <f t="shared" si="88"/>
        <v/>
      </c>
      <c r="AO140" s="1" t="str">
        <f t="shared" si="89"/>
        <v/>
      </c>
      <c r="AP140" s="1" t="str">
        <f t="shared" si="89"/>
        <v/>
      </c>
      <c r="AQ140" s="1" t="str">
        <f t="shared" si="89"/>
        <v/>
      </c>
      <c r="AR140" s="1" t="str">
        <f t="shared" si="89"/>
        <v/>
      </c>
      <c r="AS140" s="1" t="str">
        <f t="shared" si="89"/>
        <v/>
      </c>
      <c r="AT140" s="1" t="str">
        <f t="shared" si="89"/>
        <v/>
      </c>
      <c r="AU140" s="1" t="str">
        <f t="shared" si="89"/>
        <v/>
      </c>
      <c r="AV140" s="1" t="str">
        <f t="shared" si="89"/>
        <v/>
      </c>
      <c r="AW140" s="1" t="str">
        <f t="shared" si="89"/>
        <v/>
      </c>
      <c r="AX140" s="1" t="str">
        <f t="shared" si="89"/>
        <v/>
      </c>
      <c r="AY140" s="1" t="str">
        <f t="shared" si="90"/>
        <v/>
      </c>
      <c r="AZ140" s="1" t="str">
        <f t="shared" si="90"/>
        <v/>
      </c>
      <c r="BA140" s="1" t="str">
        <f t="shared" si="90"/>
        <v/>
      </c>
      <c r="BB140" s="1" t="str">
        <f t="shared" si="90"/>
        <v/>
      </c>
      <c r="BC140" s="1" t="str">
        <f t="shared" si="90"/>
        <v/>
      </c>
      <c r="BD140" s="1" t="str">
        <f t="shared" si="90"/>
        <v/>
      </c>
      <c r="BE140" s="1" t="str">
        <f t="shared" si="90"/>
        <v/>
      </c>
      <c r="BF140" s="1" t="str">
        <f t="shared" si="90"/>
        <v/>
      </c>
      <c r="BG140" s="1" t="str">
        <f t="shared" si="90"/>
        <v/>
      </c>
      <c r="BH140" s="1" t="str">
        <f t="shared" si="90"/>
        <v/>
      </c>
      <c r="BI140" s="1" t="str">
        <f t="shared" si="91"/>
        <v/>
      </c>
      <c r="BJ140" s="1" t="str">
        <f t="shared" si="91"/>
        <v/>
      </c>
      <c r="BK140" s="1" t="str">
        <f t="shared" si="91"/>
        <v/>
      </c>
      <c r="BL140" s="1" t="str">
        <f t="shared" si="91"/>
        <v/>
      </c>
      <c r="BM140" s="1" t="str">
        <f t="shared" si="91"/>
        <v/>
      </c>
      <c r="BN140" s="1" t="str">
        <f t="shared" si="91"/>
        <v/>
      </c>
      <c r="BO140" s="1" t="str">
        <f t="shared" si="91"/>
        <v/>
      </c>
      <c r="BP140" s="1" t="str">
        <f t="shared" si="91"/>
        <v/>
      </c>
      <c r="BQ140" s="1" t="str">
        <f t="shared" si="91"/>
        <v/>
      </c>
      <c r="BR140" s="1" t="str">
        <f t="shared" si="91"/>
        <v/>
      </c>
      <c r="BS140" s="1" t="str">
        <f t="shared" si="85"/>
        <v/>
      </c>
      <c r="BT140" s="1" t="str">
        <f t="shared" si="85"/>
        <v/>
      </c>
      <c r="BU140" s="1" t="str">
        <f t="shared" si="85"/>
        <v/>
      </c>
      <c r="BV140" s="1" t="str">
        <f t="shared" si="85"/>
        <v/>
      </c>
      <c r="BW140" s="1" t="str">
        <f t="shared" si="85"/>
        <v/>
      </c>
      <c r="BX140" s="1" t="str">
        <f t="shared" si="85"/>
        <v/>
      </c>
      <c r="BY140" s="1" t="str">
        <f t="shared" si="85"/>
        <v/>
      </c>
      <c r="BZ140" s="1" t="str">
        <f t="shared" si="85"/>
        <v/>
      </c>
      <c r="CA140" s="1" t="str">
        <f t="shared" si="85"/>
        <v/>
      </c>
      <c r="CB140" s="1" t="str">
        <f t="shared" si="85"/>
        <v/>
      </c>
      <c r="CC140" s="1" t="str">
        <f t="shared" si="85"/>
        <v/>
      </c>
      <c r="CD140" s="1" t="str">
        <f t="shared" si="85"/>
        <v/>
      </c>
    </row>
    <row r="141" spans="1:82" x14ac:dyDescent="0.2">
      <c r="A141" s="1">
        <f>'5'!E77</f>
        <v>0</v>
      </c>
      <c r="B141" s="1">
        <f>IF('5'!K77=0,1,'5'!K77)</f>
        <v>1</v>
      </c>
      <c r="C141" s="1">
        <f>IF('5'!L77=0,2050,'5'!L77)</f>
        <v>2050</v>
      </c>
      <c r="D141" s="541">
        <f t="shared" si="77"/>
        <v>54789</v>
      </c>
      <c r="E141" s="541">
        <f>DATE('5'!BA77,'5'!AZ77,1)</f>
        <v>72686</v>
      </c>
      <c r="G141" s="1111">
        <f>'5'!AD77</f>
        <v>0</v>
      </c>
      <c r="H141" s="1086">
        <f>'5'!AF77</f>
        <v>0</v>
      </c>
      <c r="I141" s="1087">
        <f>'5'!BE77</f>
        <v>0</v>
      </c>
      <c r="J141" s="1193">
        <f>IF(D141&gt;='1'!$D$19,IF(OR(G141&gt;0,H141&gt;0),'5'!AS77,0),0)</f>
        <v>0</v>
      </c>
      <c r="K141" s="1" t="str">
        <f t="shared" si="63"/>
        <v/>
      </c>
      <c r="L141" s="1" t="str">
        <f t="shared" si="63"/>
        <v/>
      </c>
      <c r="M141" s="1" t="str">
        <f t="shared" si="63"/>
        <v/>
      </c>
      <c r="N141" s="1" t="str">
        <f t="shared" si="63"/>
        <v/>
      </c>
      <c r="O141" s="1" t="str">
        <f t="shared" si="63"/>
        <v/>
      </c>
      <c r="P141" s="1" t="str">
        <f t="shared" si="86"/>
        <v/>
      </c>
      <c r="Q141" s="1" t="str">
        <f t="shared" si="86"/>
        <v/>
      </c>
      <c r="R141" s="1" t="str">
        <f t="shared" si="86"/>
        <v/>
      </c>
      <c r="S141" s="1" t="str">
        <f t="shared" si="86"/>
        <v/>
      </c>
      <c r="T141" s="1" t="str">
        <f t="shared" si="86"/>
        <v/>
      </c>
      <c r="U141" s="1" t="str">
        <f t="shared" si="87"/>
        <v/>
      </c>
      <c r="V141" s="1" t="str">
        <f t="shared" si="87"/>
        <v/>
      </c>
      <c r="W141" s="1" t="str">
        <f t="shared" si="87"/>
        <v/>
      </c>
      <c r="X141" s="1" t="str">
        <f t="shared" si="87"/>
        <v/>
      </c>
      <c r="Y141" s="1" t="str">
        <f t="shared" si="87"/>
        <v/>
      </c>
      <c r="Z141" s="1" t="str">
        <f t="shared" si="87"/>
        <v/>
      </c>
      <c r="AA141" s="1" t="str">
        <f t="shared" si="87"/>
        <v/>
      </c>
      <c r="AB141" s="1" t="str">
        <f t="shared" si="87"/>
        <v/>
      </c>
      <c r="AC141" s="1" t="str">
        <f t="shared" si="87"/>
        <v/>
      </c>
      <c r="AD141" s="1" t="str">
        <f t="shared" si="87"/>
        <v/>
      </c>
      <c r="AE141" s="1" t="str">
        <f t="shared" si="88"/>
        <v/>
      </c>
      <c r="AF141" s="1" t="str">
        <f t="shared" si="88"/>
        <v/>
      </c>
      <c r="AG141" s="1" t="str">
        <f t="shared" si="88"/>
        <v/>
      </c>
      <c r="AH141" s="1" t="str">
        <f t="shared" si="88"/>
        <v/>
      </c>
      <c r="AI141" s="1" t="str">
        <f t="shared" si="88"/>
        <v/>
      </c>
      <c r="AJ141" s="1" t="str">
        <f t="shared" si="88"/>
        <v/>
      </c>
      <c r="AK141" s="1" t="str">
        <f t="shared" si="88"/>
        <v/>
      </c>
      <c r="AL141" s="1" t="str">
        <f t="shared" si="88"/>
        <v/>
      </c>
      <c r="AM141" s="1" t="str">
        <f t="shared" si="88"/>
        <v/>
      </c>
      <c r="AN141" s="1" t="str">
        <f t="shared" si="88"/>
        <v/>
      </c>
      <c r="AO141" s="1" t="str">
        <f t="shared" si="89"/>
        <v/>
      </c>
      <c r="AP141" s="1" t="str">
        <f t="shared" si="89"/>
        <v/>
      </c>
      <c r="AQ141" s="1" t="str">
        <f t="shared" si="89"/>
        <v/>
      </c>
      <c r="AR141" s="1" t="str">
        <f t="shared" si="89"/>
        <v/>
      </c>
      <c r="AS141" s="1" t="str">
        <f t="shared" si="89"/>
        <v/>
      </c>
      <c r="AT141" s="1" t="str">
        <f t="shared" si="89"/>
        <v/>
      </c>
      <c r="AU141" s="1" t="str">
        <f t="shared" si="89"/>
        <v/>
      </c>
      <c r="AV141" s="1" t="str">
        <f t="shared" si="89"/>
        <v/>
      </c>
      <c r="AW141" s="1" t="str">
        <f t="shared" si="89"/>
        <v/>
      </c>
      <c r="AX141" s="1" t="str">
        <f t="shared" si="89"/>
        <v/>
      </c>
      <c r="AY141" s="1" t="str">
        <f t="shared" si="90"/>
        <v/>
      </c>
      <c r="AZ141" s="1" t="str">
        <f t="shared" si="90"/>
        <v/>
      </c>
      <c r="BA141" s="1" t="str">
        <f t="shared" si="90"/>
        <v/>
      </c>
      <c r="BB141" s="1" t="str">
        <f t="shared" si="90"/>
        <v/>
      </c>
      <c r="BC141" s="1" t="str">
        <f t="shared" si="90"/>
        <v/>
      </c>
      <c r="BD141" s="1" t="str">
        <f t="shared" si="90"/>
        <v/>
      </c>
      <c r="BE141" s="1" t="str">
        <f t="shared" si="90"/>
        <v/>
      </c>
      <c r="BF141" s="1" t="str">
        <f t="shared" si="90"/>
        <v/>
      </c>
      <c r="BG141" s="1" t="str">
        <f t="shared" si="90"/>
        <v/>
      </c>
      <c r="BH141" s="1" t="str">
        <f t="shared" si="90"/>
        <v/>
      </c>
      <c r="BI141" s="1" t="str">
        <f t="shared" si="91"/>
        <v/>
      </c>
      <c r="BJ141" s="1" t="str">
        <f t="shared" si="91"/>
        <v/>
      </c>
      <c r="BK141" s="1" t="str">
        <f t="shared" si="91"/>
        <v/>
      </c>
      <c r="BL141" s="1" t="str">
        <f t="shared" si="91"/>
        <v/>
      </c>
      <c r="BM141" s="1" t="str">
        <f t="shared" si="91"/>
        <v/>
      </c>
      <c r="BN141" s="1" t="str">
        <f t="shared" si="91"/>
        <v/>
      </c>
      <c r="BO141" s="1" t="str">
        <f t="shared" si="91"/>
        <v/>
      </c>
      <c r="BP141" s="1" t="str">
        <f t="shared" si="91"/>
        <v/>
      </c>
      <c r="BQ141" s="1" t="str">
        <f t="shared" si="91"/>
        <v/>
      </c>
      <c r="BR141" s="1" t="str">
        <f t="shared" si="91"/>
        <v/>
      </c>
      <c r="BS141" s="1" t="str">
        <f t="shared" si="85"/>
        <v/>
      </c>
      <c r="BT141" s="1" t="str">
        <f t="shared" si="85"/>
        <v/>
      </c>
      <c r="BU141" s="1" t="str">
        <f t="shared" si="85"/>
        <v/>
      </c>
      <c r="BV141" s="1" t="str">
        <f t="shared" si="85"/>
        <v/>
      </c>
      <c r="BW141" s="1" t="str">
        <f t="shared" si="85"/>
        <v/>
      </c>
      <c r="BX141" s="1" t="str">
        <f t="shared" si="85"/>
        <v/>
      </c>
      <c r="BY141" s="1" t="str">
        <f t="shared" si="85"/>
        <v/>
      </c>
      <c r="BZ141" s="1" t="str">
        <f t="shared" si="85"/>
        <v/>
      </c>
      <c r="CA141" s="1" t="str">
        <f t="shared" si="85"/>
        <v/>
      </c>
      <c r="CB141" s="1" t="str">
        <f t="shared" si="85"/>
        <v/>
      </c>
      <c r="CC141" s="1" t="str">
        <f t="shared" si="85"/>
        <v/>
      </c>
      <c r="CD141" s="1" t="str">
        <f t="shared" si="85"/>
        <v/>
      </c>
    </row>
    <row r="142" spans="1:82" x14ac:dyDescent="0.2">
      <c r="A142" s="1">
        <f>'5'!E78</f>
        <v>0</v>
      </c>
      <c r="B142" s="1">
        <f>IF('5'!K78=0,1,'5'!K78)</f>
        <v>1</v>
      </c>
      <c r="C142" s="1">
        <f>IF('5'!L78=0,2050,'5'!L78)</f>
        <v>2050</v>
      </c>
      <c r="D142" s="541">
        <f t="shared" si="77"/>
        <v>54789</v>
      </c>
      <c r="E142" s="541">
        <f>DATE('5'!BA78,'5'!AZ78,1)</f>
        <v>72686</v>
      </c>
      <c r="G142" s="1111">
        <f>'5'!AD78</f>
        <v>0</v>
      </c>
      <c r="H142" s="1086">
        <f>'5'!AF78</f>
        <v>0</v>
      </c>
      <c r="I142" s="1087">
        <f>'5'!BE78</f>
        <v>0</v>
      </c>
      <c r="J142" s="1193">
        <f>IF(D142&gt;='1'!$D$19,IF(OR(G142&gt;0,H142&gt;0),'5'!AS78,0),0)</f>
        <v>0</v>
      </c>
      <c r="K142" s="1" t="str">
        <f t="shared" si="63"/>
        <v/>
      </c>
      <c r="L142" s="1" t="str">
        <f t="shared" si="63"/>
        <v/>
      </c>
      <c r="M142" s="1" t="str">
        <f t="shared" si="63"/>
        <v/>
      </c>
      <c r="N142" s="1" t="str">
        <f t="shared" si="63"/>
        <v/>
      </c>
      <c r="O142" s="1" t="str">
        <f t="shared" si="63"/>
        <v/>
      </c>
      <c r="P142" s="1" t="str">
        <f t="shared" si="86"/>
        <v/>
      </c>
      <c r="Q142" s="1" t="str">
        <f t="shared" si="86"/>
        <v/>
      </c>
      <c r="R142" s="1" t="str">
        <f t="shared" si="86"/>
        <v/>
      </c>
      <c r="S142" s="1" t="str">
        <f t="shared" si="86"/>
        <v/>
      </c>
      <c r="T142" s="1" t="str">
        <f t="shared" si="86"/>
        <v/>
      </c>
      <c r="U142" s="1" t="str">
        <f t="shared" si="87"/>
        <v/>
      </c>
      <c r="V142" s="1" t="str">
        <f t="shared" si="87"/>
        <v/>
      </c>
      <c r="W142" s="1" t="str">
        <f t="shared" si="87"/>
        <v/>
      </c>
      <c r="X142" s="1" t="str">
        <f t="shared" si="87"/>
        <v/>
      </c>
      <c r="Y142" s="1" t="str">
        <f t="shared" si="87"/>
        <v/>
      </c>
      <c r="Z142" s="1" t="str">
        <f t="shared" si="87"/>
        <v/>
      </c>
      <c r="AA142" s="1" t="str">
        <f t="shared" si="87"/>
        <v/>
      </c>
      <c r="AB142" s="1" t="str">
        <f t="shared" si="87"/>
        <v/>
      </c>
      <c r="AC142" s="1" t="str">
        <f t="shared" si="87"/>
        <v/>
      </c>
      <c r="AD142" s="1" t="str">
        <f t="shared" si="87"/>
        <v/>
      </c>
      <c r="AE142" s="1" t="str">
        <f t="shared" si="88"/>
        <v/>
      </c>
      <c r="AF142" s="1" t="str">
        <f t="shared" si="88"/>
        <v/>
      </c>
      <c r="AG142" s="1" t="str">
        <f t="shared" si="88"/>
        <v/>
      </c>
      <c r="AH142" s="1" t="str">
        <f t="shared" si="88"/>
        <v/>
      </c>
      <c r="AI142" s="1" t="str">
        <f t="shared" si="88"/>
        <v/>
      </c>
      <c r="AJ142" s="1" t="str">
        <f t="shared" si="88"/>
        <v/>
      </c>
      <c r="AK142" s="1" t="str">
        <f t="shared" si="88"/>
        <v/>
      </c>
      <c r="AL142" s="1" t="str">
        <f t="shared" si="88"/>
        <v/>
      </c>
      <c r="AM142" s="1" t="str">
        <f t="shared" si="88"/>
        <v/>
      </c>
      <c r="AN142" s="1" t="str">
        <f t="shared" si="88"/>
        <v/>
      </c>
      <c r="AO142" s="1" t="str">
        <f t="shared" si="89"/>
        <v/>
      </c>
      <c r="AP142" s="1" t="str">
        <f t="shared" si="89"/>
        <v/>
      </c>
      <c r="AQ142" s="1" t="str">
        <f t="shared" si="89"/>
        <v/>
      </c>
      <c r="AR142" s="1" t="str">
        <f t="shared" si="89"/>
        <v/>
      </c>
      <c r="AS142" s="1" t="str">
        <f t="shared" si="89"/>
        <v/>
      </c>
      <c r="AT142" s="1" t="str">
        <f t="shared" si="89"/>
        <v/>
      </c>
      <c r="AU142" s="1" t="str">
        <f t="shared" si="89"/>
        <v/>
      </c>
      <c r="AV142" s="1" t="str">
        <f t="shared" si="89"/>
        <v/>
      </c>
      <c r="AW142" s="1" t="str">
        <f t="shared" si="89"/>
        <v/>
      </c>
      <c r="AX142" s="1" t="str">
        <f t="shared" si="89"/>
        <v/>
      </c>
      <c r="AY142" s="1" t="str">
        <f t="shared" si="90"/>
        <v/>
      </c>
      <c r="AZ142" s="1" t="str">
        <f t="shared" si="90"/>
        <v/>
      </c>
      <c r="BA142" s="1" t="str">
        <f t="shared" si="90"/>
        <v/>
      </c>
      <c r="BB142" s="1" t="str">
        <f t="shared" si="90"/>
        <v/>
      </c>
      <c r="BC142" s="1" t="str">
        <f t="shared" si="90"/>
        <v/>
      </c>
      <c r="BD142" s="1" t="str">
        <f t="shared" si="90"/>
        <v/>
      </c>
      <c r="BE142" s="1" t="str">
        <f t="shared" si="90"/>
        <v/>
      </c>
      <c r="BF142" s="1" t="str">
        <f t="shared" si="90"/>
        <v/>
      </c>
      <c r="BG142" s="1" t="str">
        <f t="shared" si="90"/>
        <v/>
      </c>
      <c r="BH142" s="1" t="str">
        <f t="shared" si="90"/>
        <v/>
      </c>
      <c r="BI142" s="1" t="str">
        <f t="shared" si="91"/>
        <v/>
      </c>
      <c r="BJ142" s="1" t="str">
        <f t="shared" si="91"/>
        <v/>
      </c>
      <c r="BK142" s="1" t="str">
        <f t="shared" si="91"/>
        <v/>
      </c>
      <c r="BL142" s="1" t="str">
        <f t="shared" si="91"/>
        <v/>
      </c>
      <c r="BM142" s="1" t="str">
        <f t="shared" si="91"/>
        <v/>
      </c>
      <c r="BN142" s="1" t="str">
        <f t="shared" si="91"/>
        <v/>
      </c>
      <c r="BO142" s="1" t="str">
        <f t="shared" si="91"/>
        <v/>
      </c>
      <c r="BP142" s="1" t="str">
        <f t="shared" si="91"/>
        <v/>
      </c>
      <c r="BQ142" s="1" t="str">
        <f t="shared" si="91"/>
        <v/>
      </c>
      <c r="BR142" s="1" t="str">
        <f t="shared" si="91"/>
        <v/>
      </c>
      <c r="BS142" s="1" t="str">
        <f t="shared" si="85"/>
        <v/>
      </c>
      <c r="BT142" s="1" t="str">
        <f t="shared" si="85"/>
        <v/>
      </c>
      <c r="BU142" s="1" t="str">
        <f t="shared" si="85"/>
        <v/>
      </c>
      <c r="BV142" s="1" t="str">
        <f t="shared" si="85"/>
        <v/>
      </c>
      <c r="BW142" s="1" t="str">
        <f t="shared" si="85"/>
        <v/>
      </c>
      <c r="BX142" s="1" t="str">
        <f t="shared" si="85"/>
        <v/>
      </c>
      <c r="BY142" s="1" t="str">
        <f t="shared" si="85"/>
        <v/>
      </c>
      <c r="BZ142" s="1" t="str">
        <f t="shared" si="85"/>
        <v/>
      </c>
      <c r="CA142" s="1" t="str">
        <f t="shared" si="85"/>
        <v/>
      </c>
      <c r="CB142" s="1" t="str">
        <f t="shared" si="85"/>
        <v/>
      </c>
      <c r="CC142" s="1" t="str">
        <f t="shared" si="85"/>
        <v/>
      </c>
      <c r="CD142" s="1" t="str">
        <f t="shared" si="85"/>
        <v/>
      </c>
    </row>
    <row r="143" spans="1:82" x14ac:dyDescent="0.2">
      <c r="A143" s="1">
        <f>'5'!E79</f>
        <v>0</v>
      </c>
      <c r="B143" s="1">
        <f>IF('5'!K79=0,1,'5'!K79)</f>
        <v>1</v>
      </c>
      <c r="C143" s="1">
        <f>IF('5'!L79=0,2050,'5'!L79)</f>
        <v>2050</v>
      </c>
      <c r="D143" s="541">
        <f t="shared" si="77"/>
        <v>54789</v>
      </c>
      <c r="E143" s="541">
        <f>DATE('5'!BA79,'5'!AZ79,1)</f>
        <v>72686</v>
      </c>
      <c r="G143" s="1111">
        <f>'5'!AD79</f>
        <v>0</v>
      </c>
      <c r="H143" s="1086">
        <f>'5'!AF79</f>
        <v>0</v>
      </c>
      <c r="I143" s="1087">
        <f>'5'!BE79</f>
        <v>0</v>
      </c>
      <c r="J143" s="1193">
        <f>IF(D143&gt;='1'!$D$19,IF(OR(G143&gt;0,H143&gt;0),'5'!AS79,0),0)</f>
        <v>0</v>
      </c>
      <c r="K143" s="1" t="str">
        <f t="shared" si="63"/>
        <v/>
      </c>
      <c r="L143" s="1" t="str">
        <f t="shared" si="63"/>
        <v/>
      </c>
      <c r="M143" s="1" t="str">
        <f t="shared" si="63"/>
        <v/>
      </c>
      <c r="N143" s="1" t="str">
        <f t="shared" si="63"/>
        <v/>
      </c>
      <c r="O143" s="1" t="str">
        <f t="shared" si="63"/>
        <v/>
      </c>
      <c r="P143" s="1" t="str">
        <f t="shared" si="86"/>
        <v/>
      </c>
      <c r="Q143" s="1" t="str">
        <f t="shared" si="86"/>
        <v/>
      </c>
      <c r="R143" s="1" t="str">
        <f t="shared" si="86"/>
        <v/>
      </c>
      <c r="S143" s="1" t="str">
        <f t="shared" si="86"/>
        <v/>
      </c>
      <c r="T143" s="1" t="str">
        <f t="shared" si="86"/>
        <v/>
      </c>
      <c r="U143" s="1" t="str">
        <f t="shared" si="87"/>
        <v/>
      </c>
      <c r="V143" s="1" t="str">
        <f t="shared" si="87"/>
        <v/>
      </c>
      <c r="W143" s="1" t="str">
        <f t="shared" si="87"/>
        <v/>
      </c>
      <c r="X143" s="1" t="str">
        <f t="shared" si="87"/>
        <v/>
      </c>
      <c r="Y143" s="1" t="str">
        <f t="shared" si="87"/>
        <v/>
      </c>
      <c r="Z143" s="1" t="str">
        <f t="shared" si="87"/>
        <v/>
      </c>
      <c r="AA143" s="1" t="str">
        <f t="shared" si="87"/>
        <v/>
      </c>
      <c r="AB143" s="1" t="str">
        <f t="shared" si="87"/>
        <v/>
      </c>
      <c r="AC143" s="1" t="str">
        <f t="shared" si="87"/>
        <v/>
      </c>
      <c r="AD143" s="1" t="str">
        <f t="shared" si="87"/>
        <v/>
      </c>
      <c r="AE143" s="1" t="str">
        <f t="shared" si="88"/>
        <v/>
      </c>
      <c r="AF143" s="1" t="str">
        <f t="shared" si="88"/>
        <v/>
      </c>
      <c r="AG143" s="1" t="str">
        <f t="shared" si="88"/>
        <v/>
      </c>
      <c r="AH143" s="1" t="str">
        <f t="shared" si="88"/>
        <v/>
      </c>
      <c r="AI143" s="1" t="str">
        <f t="shared" si="88"/>
        <v/>
      </c>
      <c r="AJ143" s="1" t="str">
        <f t="shared" si="88"/>
        <v/>
      </c>
      <c r="AK143" s="1" t="str">
        <f t="shared" si="88"/>
        <v/>
      </c>
      <c r="AL143" s="1" t="str">
        <f t="shared" si="88"/>
        <v/>
      </c>
      <c r="AM143" s="1" t="str">
        <f t="shared" si="88"/>
        <v/>
      </c>
      <c r="AN143" s="1" t="str">
        <f t="shared" si="88"/>
        <v/>
      </c>
      <c r="AO143" s="1" t="str">
        <f t="shared" si="89"/>
        <v/>
      </c>
      <c r="AP143" s="1" t="str">
        <f t="shared" si="89"/>
        <v/>
      </c>
      <c r="AQ143" s="1" t="str">
        <f t="shared" si="89"/>
        <v/>
      </c>
      <c r="AR143" s="1" t="str">
        <f t="shared" si="89"/>
        <v/>
      </c>
      <c r="AS143" s="1" t="str">
        <f t="shared" si="89"/>
        <v/>
      </c>
      <c r="AT143" s="1" t="str">
        <f t="shared" si="89"/>
        <v/>
      </c>
      <c r="AU143" s="1" t="str">
        <f t="shared" si="89"/>
        <v/>
      </c>
      <c r="AV143" s="1" t="str">
        <f t="shared" si="89"/>
        <v/>
      </c>
      <c r="AW143" s="1" t="str">
        <f t="shared" si="89"/>
        <v/>
      </c>
      <c r="AX143" s="1" t="str">
        <f t="shared" si="89"/>
        <v/>
      </c>
      <c r="AY143" s="1" t="str">
        <f t="shared" si="90"/>
        <v/>
      </c>
      <c r="AZ143" s="1" t="str">
        <f t="shared" si="90"/>
        <v/>
      </c>
      <c r="BA143" s="1" t="str">
        <f t="shared" si="90"/>
        <v/>
      </c>
      <c r="BB143" s="1" t="str">
        <f t="shared" si="90"/>
        <v/>
      </c>
      <c r="BC143" s="1" t="str">
        <f t="shared" si="90"/>
        <v/>
      </c>
      <c r="BD143" s="1" t="str">
        <f t="shared" si="90"/>
        <v/>
      </c>
      <c r="BE143" s="1" t="str">
        <f t="shared" si="90"/>
        <v/>
      </c>
      <c r="BF143" s="1" t="str">
        <f t="shared" si="90"/>
        <v/>
      </c>
      <c r="BG143" s="1" t="str">
        <f t="shared" si="90"/>
        <v/>
      </c>
      <c r="BH143" s="1" t="str">
        <f t="shared" si="90"/>
        <v/>
      </c>
      <c r="BI143" s="1" t="str">
        <f t="shared" si="91"/>
        <v/>
      </c>
      <c r="BJ143" s="1" t="str">
        <f t="shared" si="91"/>
        <v/>
      </c>
      <c r="BK143" s="1" t="str">
        <f t="shared" si="91"/>
        <v/>
      </c>
      <c r="BL143" s="1" t="str">
        <f t="shared" si="91"/>
        <v/>
      </c>
      <c r="BM143" s="1" t="str">
        <f t="shared" si="91"/>
        <v/>
      </c>
      <c r="BN143" s="1" t="str">
        <f t="shared" si="91"/>
        <v/>
      </c>
      <c r="BO143" s="1" t="str">
        <f t="shared" si="91"/>
        <v/>
      </c>
      <c r="BP143" s="1" t="str">
        <f t="shared" si="91"/>
        <v/>
      </c>
      <c r="BQ143" s="1" t="str">
        <f t="shared" si="91"/>
        <v/>
      </c>
      <c r="BR143" s="1" t="str">
        <f t="shared" si="91"/>
        <v/>
      </c>
      <c r="BS143" s="1" t="str">
        <f t="shared" si="85"/>
        <v/>
      </c>
      <c r="BT143" s="1" t="str">
        <f t="shared" si="85"/>
        <v/>
      </c>
      <c r="BU143" s="1" t="str">
        <f t="shared" si="85"/>
        <v/>
      </c>
      <c r="BV143" s="1" t="str">
        <f t="shared" si="85"/>
        <v/>
      </c>
      <c r="BW143" s="1" t="str">
        <f t="shared" si="85"/>
        <v/>
      </c>
      <c r="BX143" s="1" t="str">
        <f t="shared" si="85"/>
        <v/>
      </c>
      <c r="BY143" s="1" t="str">
        <f t="shared" si="85"/>
        <v/>
      </c>
      <c r="BZ143" s="1" t="str">
        <f t="shared" si="85"/>
        <v/>
      </c>
      <c r="CA143" s="1" t="str">
        <f t="shared" si="85"/>
        <v/>
      </c>
      <c r="CB143" s="1" t="str">
        <f t="shared" si="85"/>
        <v/>
      </c>
      <c r="CC143" s="1" t="str">
        <f t="shared" si="85"/>
        <v/>
      </c>
      <c r="CD143" s="1" t="str">
        <f t="shared" si="85"/>
        <v/>
      </c>
    </row>
    <row r="144" spans="1:82" x14ac:dyDescent="0.2">
      <c r="A144" s="1">
        <f>'5'!E80</f>
        <v>0</v>
      </c>
      <c r="B144" s="1">
        <f>IF('5'!K80=0,1,'5'!K80)</f>
        <v>1</v>
      </c>
      <c r="C144" s="1">
        <f>IF('5'!L80=0,2050,'5'!L80)</f>
        <v>2050</v>
      </c>
      <c r="D144" s="541">
        <f t="shared" si="77"/>
        <v>54789</v>
      </c>
      <c r="E144" s="541">
        <f>DATE('5'!BA80,'5'!AZ80,1)</f>
        <v>72686</v>
      </c>
      <c r="G144" s="1111">
        <f>'5'!AD80</f>
        <v>0</v>
      </c>
      <c r="H144" s="1086">
        <f>'5'!AF80</f>
        <v>0</v>
      </c>
      <c r="I144" s="1087">
        <f>'5'!BE80</f>
        <v>0</v>
      </c>
      <c r="J144" s="1193">
        <f>IF(D144&gt;='1'!$D$19,IF(OR(G144&gt;0,H144&gt;0),'5'!AS80,0),0)</f>
        <v>0</v>
      </c>
      <c r="K144" s="1" t="str">
        <f t="shared" si="63"/>
        <v/>
      </c>
      <c r="L144" s="1" t="str">
        <f t="shared" si="63"/>
        <v/>
      </c>
      <c r="M144" s="1" t="str">
        <f t="shared" si="63"/>
        <v/>
      </c>
      <c r="N144" s="1" t="str">
        <f t="shared" si="63"/>
        <v/>
      </c>
      <c r="O144" s="1" t="str">
        <f t="shared" si="63"/>
        <v/>
      </c>
      <c r="P144" s="1" t="str">
        <f t="shared" si="86"/>
        <v/>
      </c>
      <c r="Q144" s="1" t="str">
        <f t="shared" si="86"/>
        <v/>
      </c>
      <c r="R144" s="1" t="str">
        <f t="shared" si="86"/>
        <v/>
      </c>
      <c r="S144" s="1" t="str">
        <f t="shared" si="86"/>
        <v/>
      </c>
      <c r="T144" s="1" t="str">
        <f t="shared" si="86"/>
        <v/>
      </c>
      <c r="U144" s="1" t="str">
        <f t="shared" si="87"/>
        <v/>
      </c>
      <c r="V144" s="1" t="str">
        <f t="shared" si="87"/>
        <v/>
      </c>
      <c r="W144" s="1" t="str">
        <f t="shared" si="87"/>
        <v/>
      </c>
      <c r="X144" s="1" t="str">
        <f t="shared" si="87"/>
        <v/>
      </c>
      <c r="Y144" s="1" t="str">
        <f t="shared" si="87"/>
        <v/>
      </c>
      <c r="Z144" s="1" t="str">
        <f t="shared" si="87"/>
        <v/>
      </c>
      <c r="AA144" s="1" t="str">
        <f t="shared" si="87"/>
        <v/>
      </c>
      <c r="AB144" s="1" t="str">
        <f t="shared" si="87"/>
        <v/>
      </c>
      <c r="AC144" s="1" t="str">
        <f t="shared" si="87"/>
        <v/>
      </c>
      <c r="AD144" s="1" t="str">
        <f t="shared" si="87"/>
        <v/>
      </c>
      <c r="AE144" s="1" t="str">
        <f t="shared" si="88"/>
        <v/>
      </c>
      <c r="AF144" s="1" t="str">
        <f t="shared" si="88"/>
        <v/>
      </c>
      <c r="AG144" s="1" t="str">
        <f t="shared" si="88"/>
        <v/>
      </c>
      <c r="AH144" s="1" t="str">
        <f t="shared" si="88"/>
        <v/>
      </c>
      <c r="AI144" s="1" t="str">
        <f t="shared" si="88"/>
        <v/>
      </c>
      <c r="AJ144" s="1" t="str">
        <f t="shared" si="88"/>
        <v/>
      </c>
      <c r="AK144" s="1" t="str">
        <f t="shared" si="88"/>
        <v/>
      </c>
      <c r="AL144" s="1" t="str">
        <f t="shared" si="88"/>
        <v/>
      </c>
      <c r="AM144" s="1" t="str">
        <f t="shared" si="88"/>
        <v/>
      </c>
      <c r="AN144" s="1" t="str">
        <f t="shared" si="88"/>
        <v/>
      </c>
      <c r="AO144" s="1" t="str">
        <f t="shared" si="89"/>
        <v/>
      </c>
      <c r="AP144" s="1" t="str">
        <f t="shared" si="89"/>
        <v/>
      </c>
      <c r="AQ144" s="1" t="str">
        <f t="shared" si="89"/>
        <v/>
      </c>
      <c r="AR144" s="1" t="str">
        <f t="shared" si="89"/>
        <v/>
      </c>
      <c r="AS144" s="1" t="str">
        <f t="shared" si="89"/>
        <v/>
      </c>
      <c r="AT144" s="1" t="str">
        <f t="shared" si="89"/>
        <v/>
      </c>
      <c r="AU144" s="1" t="str">
        <f t="shared" si="89"/>
        <v/>
      </c>
      <c r="AV144" s="1" t="str">
        <f t="shared" si="89"/>
        <v/>
      </c>
      <c r="AW144" s="1" t="str">
        <f t="shared" si="89"/>
        <v/>
      </c>
      <c r="AX144" s="1" t="str">
        <f t="shared" si="89"/>
        <v/>
      </c>
      <c r="AY144" s="1" t="str">
        <f t="shared" si="90"/>
        <v/>
      </c>
      <c r="AZ144" s="1" t="str">
        <f t="shared" si="90"/>
        <v/>
      </c>
      <c r="BA144" s="1" t="str">
        <f t="shared" si="90"/>
        <v/>
      </c>
      <c r="BB144" s="1" t="str">
        <f t="shared" si="90"/>
        <v/>
      </c>
      <c r="BC144" s="1" t="str">
        <f t="shared" si="90"/>
        <v/>
      </c>
      <c r="BD144" s="1" t="str">
        <f t="shared" si="90"/>
        <v/>
      </c>
      <c r="BE144" s="1" t="str">
        <f t="shared" si="90"/>
        <v/>
      </c>
      <c r="BF144" s="1" t="str">
        <f t="shared" si="90"/>
        <v/>
      </c>
      <c r="BG144" s="1" t="str">
        <f t="shared" si="90"/>
        <v/>
      </c>
      <c r="BH144" s="1" t="str">
        <f t="shared" si="90"/>
        <v/>
      </c>
      <c r="BI144" s="1" t="str">
        <f t="shared" si="91"/>
        <v/>
      </c>
      <c r="BJ144" s="1" t="str">
        <f t="shared" si="91"/>
        <v/>
      </c>
      <c r="BK144" s="1" t="str">
        <f t="shared" si="91"/>
        <v/>
      </c>
      <c r="BL144" s="1" t="str">
        <f t="shared" si="91"/>
        <v/>
      </c>
      <c r="BM144" s="1" t="str">
        <f t="shared" si="91"/>
        <v/>
      </c>
      <c r="BN144" s="1" t="str">
        <f t="shared" si="91"/>
        <v/>
      </c>
      <c r="BO144" s="1" t="str">
        <f t="shared" si="91"/>
        <v/>
      </c>
      <c r="BP144" s="1" t="str">
        <f t="shared" si="91"/>
        <v/>
      </c>
      <c r="BQ144" s="1" t="str">
        <f t="shared" si="91"/>
        <v/>
      </c>
      <c r="BR144" s="1" t="str">
        <f t="shared" si="91"/>
        <v/>
      </c>
      <c r="BS144" s="1" t="str">
        <f t="shared" si="85"/>
        <v/>
      </c>
      <c r="BT144" s="1" t="str">
        <f t="shared" si="85"/>
        <v/>
      </c>
      <c r="BU144" s="1" t="str">
        <f t="shared" si="85"/>
        <v/>
      </c>
      <c r="BV144" s="1" t="str">
        <f t="shared" si="85"/>
        <v/>
      </c>
      <c r="BW144" s="1" t="str">
        <f t="shared" si="85"/>
        <v/>
      </c>
      <c r="BX144" s="1" t="str">
        <f t="shared" si="85"/>
        <v/>
      </c>
      <c r="BY144" s="1" t="str">
        <f t="shared" si="85"/>
        <v/>
      </c>
      <c r="BZ144" s="1" t="str">
        <f t="shared" si="85"/>
        <v/>
      </c>
      <c r="CA144" s="1" t="str">
        <f t="shared" si="85"/>
        <v/>
      </c>
      <c r="CB144" s="1" t="str">
        <f t="shared" si="85"/>
        <v/>
      </c>
      <c r="CC144" s="1" t="str">
        <f t="shared" si="85"/>
        <v/>
      </c>
      <c r="CD144" s="1" t="str">
        <f t="shared" si="85"/>
        <v/>
      </c>
    </row>
    <row r="145" spans="1:82" x14ac:dyDescent="0.2">
      <c r="A145" s="1">
        <f>'5'!E81</f>
        <v>0</v>
      </c>
      <c r="B145" s="1">
        <f>IF('5'!K81=0,1,'5'!K81)</f>
        <v>1</v>
      </c>
      <c r="C145" s="1">
        <f>IF('5'!L81=0,2050,'5'!L81)</f>
        <v>2050</v>
      </c>
      <c r="D145" s="541">
        <f t="shared" si="77"/>
        <v>54789</v>
      </c>
      <c r="E145" s="541">
        <f>DATE('5'!BA81,'5'!AZ81,1)</f>
        <v>72686</v>
      </c>
      <c r="G145" s="1111">
        <f>'5'!AD81</f>
        <v>0</v>
      </c>
      <c r="H145" s="1086">
        <f>'5'!AF81</f>
        <v>0</v>
      </c>
      <c r="I145" s="1087">
        <f>'5'!BE81</f>
        <v>0</v>
      </c>
      <c r="J145" s="1193">
        <f>IF(D145&gt;='1'!$D$19,IF(OR(G145&gt;0,H145&gt;0),'5'!AS81,0),0)</f>
        <v>0</v>
      </c>
      <c r="K145" s="1" t="str">
        <f t="shared" si="63"/>
        <v/>
      </c>
      <c r="L145" s="1" t="str">
        <f t="shared" si="63"/>
        <v/>
      </c>
      <c r="M145" s="1" t="str">
        <f t="shared" si="63"/>
        <v/>
      </c>
      <c r="N145" s="1" t="str">
        <f t="shared" si="63"/>
        <v/>
      </c>
      <c r="O145" s="1" t="str">
        <f t="shared" si="63"/>
        <v/>
      </c>
      <c r="P145" s="1" t="str">
        <f t="shared" si="86"/>
        <v/>
      </c>
      <c r="Q145" s="1" t="str">
        <f t="shared" si="86"/>
        <v/>
      </c>
      <c r="R145" s="1" t="str">
        <f t="shared" si="86"/>
        <v/>
      </c>
      <c r="S145" s="1" t="str">
        <f t="shared" si="86"/>
        <v/>
      </c>
      <c r="T145" s="1" t="str">
        <f t="shared" si="86"/>
        <v/>
      </c>
      <c r="U145" s="1" t="str">
        <f t="shared" si="87"/>
        <v/>
      </c>
      <c r="V145" s="1" t="str">
        <f t="shared" si="87"/>
        <v/>
      </c>
      <c r="W145" s="1" t="str">
        <f t="shared" si="87"/>
        <v/>
      </c>
      <c r="X145" s="1" t="str">
        <f t="shared" si="87"/>
        <v/>
      </c>
      <c r="Y145" s="1" t="str">
        <f t="shared" si="87"/>
        <v/>
      </c>
      <c r="Z145" s="1" t="str">
        <f t="shared" si="87"/>
        <v/>
      </c>
      <c r="AA145" s="1" t="str">
        <f t="shared" si="87"/>
        <v/>
      </c>
      <c r="AB145" s="1" t="str">
        <f t="shared" si="87"/>
        <v/>
      </c>
      <c r="AC145" s="1" t="str">
        <f t="shared" si="87"/>
        <v/>
      </c>
      <c r="AD145" s="1" t="str">
        <f t="shared" si="87"/>
        <v/>
      </c>
      <c r="AE145" s="1" t="str">
        <f t="shared" si="88"/>
        <v/>
      </c>
      <c r="AF145" s="1" t="str">
        <f t="shared" si="88"/>
        <v/>
      </c>
      <c r="AG145" s="1" t="str">
        <f t="shared" si="88"/>
        <v/>
      </c>
      <c r="AH145" s="1" t="str">
        <f t="shared" si="88"/>
        <v/>
      </c>
      <c r="AI145" s="1" t="str">
        <f t="shared" si="88"/>
        <v/>
      </c>
      <c r="AJ145" s="1" t="str">
        <f t="shared" si="88"/>
        <v/>
      </c>
      <c r="AK145" s="1" t="str">
        <f t="shared" si="88"/>
        <v/>
      </c>
      <c r="AL145" s="1" t="str">
        <f t="shared" si="88"/>
        <v/>
      </c>
      <c r="AM145" s="1" t="str">
        <f t="shared" si="88"/>
        <v/>
      </c>
      <c r="AN145" s="1" t="str">
        <f t="shared" si="88"/>
        <v/>
      </c>
      <c r="AO145" s="1" t="str">
        <f t="shared" si="89"/>
        <v/>
      </c>
      <c r="AP145" s="1" t="str">
        <f t="shared" si="89"/>
        <v/>
      </c>
      <c r="AQ145" s="1" t="str">
        <f t="shared" si="89"/>
        <v/>
      </c>
      <c r="AR145" s="1" t="str">
        <f t="shared" si="89"/>
        <v/>
      </c>
      <c r="AS145" s="1" t="str">
        <f t="shared" si="89"/>
        <v/>
      </c>
      <c r="AT145" s="1" t="str">
        <f t="shared" si="89"/>
        <v/>
      </c>
      <c r="AU145" s="1" t="str">
        <f t="shared" si="89"/>
        <v/>
      </c>
      <c r="AV145" s="1" t="str">
        <f t="shared" si="89"/>
        <v/>
      </c>
      <c r="AW145" s="1" t="str">
        <f t="shared" si="89"/>
        <v/>
      </c>
      <c r="AX145" s="1" t="str">
        <f t="shared" si="89"/>
        <v/>
      </c>
      <c r="AY145" s="1" t="str">
        <f t="shared" si="90"/>
        <v/>
      </c>
      <c r="AZ145" s="1" t="str">
        <f t="shared" si="90"/>
        <v/>
      </c>
      <c r="BA145" s="1" t="str">
        <f t="shared" si="90"/>
        <v/>
      </c>
      <c r="BB145" s="1" t="str">
        <f t="shared" si="90"/>
        <v/>
      </c>
      <c r="BC145" s="1" t="str">
        <f t="shared" si="90"/>
        <v/>
      </c>
      <c r="BD145" s="1" t="str">
        <f t="shared" si="90"/>
        <v/>
      </c>
      <c r="BE145" s="1" t="str">
        <f t="shared" si="90"/>
        <v/>
      </c>
      <c r="BF145" s="1" t="str">
        <f t="shared" si="90"/>
        <v/>
      </c>
      <c r="BG145" s="1" t="str">
        <f t="shared" si="90"/>
        <v/>
      </c>
      <c r="BH145" s="1" t="str">
        <f t="shared" si="90"/>
        <v/>
      </c>
      <c r="BI145" s="1" t="str">
        <f t="shared" si="91"/>
        <v/>
      </c>
      <c r="BJ145" s="1" t="str">
        <f t="shared" si="91"/>
        <v/>
      </c>
      <c r="BK145" s="1" t="str">
        <f t="shared" si="91"/>
        <v/>
      </c>
      <c r="BL145" s="1" t="str">
        <f t="shared" si="91"/>
        <v/>
      </c>
      <c r="BM145" s="1" t="str">
        <f t="shared" si="91"/>
        <v/>
      </c>
      <c r="BN145" s="1" t="str">
        <f t="shared" si="91"/>
        <v/>
      </c>
      <c r="BO145" s="1" t="str">
        <f t="shared" si="91"/>
        <v/>
      </c>
      <c r="BP145" s="1" t="str">
        <f t="shared" si="91"/>
        <v/>
      </c>
      <c r="BQ145" s="1" t="str">
        <f t="shared" si="91"/>
        <v/>
      </c>
      <c r="BR145" s="1" t="str">
        <f t="shared" si="91"/>
        <v/>
      </c>
      <c r="BS145" s="1" t="str">
        <f t="shared" si="85"/>
        <v/>
      </c>
      <c r="BT145" s="1" t="str">
        <f t="shared" si="85"/>
        <v/>
      </c>
      <c r="BU145" s="1" t="str">
        <f t="shared" si="85"/>
        <v/>
      </c>
      <c r="BV145" s="1" t="str">
        <f t="shared" si="85"/>
        <v/>
      </c>
      <c r="BW145" s="1" t="str">
        <f t="shared" si="85"/>
        <v/>
      </c>
      <c r="BX145" s="1" t="str">
        <f t="shared" si="85"/>
        <v/>
      </c>
      <c r="BY145" s="1" t="str">
        <f t="shared" si="85"/>
        <v/>
      </c>
      <c r="BZ145" s="1" t="str">
        <f t="shared" si="85"/>
        <v/>
      </c>
      <c r="CA145" s="1" t="str">
        <f t="shared" si="85"/>
        <v/>
      </c>
      <c r="CB145" s="1" t="str">
        <f t="shared" si="85"/>
        <v/>
      </c>
      <c r="CC145" s="1" t="str">
        <f t="shared" si="85"/>
        <v/>
      </c>
      <c r="CD145" s="1" t="str">
        <f t="shared" si="85"/>
        <v/>
      </c>
    </row>
    <row r="146" spans="1:82" x14ac:dyDescent="0.2">
      <c r="A146" s="1" t="s">
        <v>270</v>
      </c>
      <c r="B146" s="1">
        <f>IF('5'!K82=0,1,'5'!K82)</f>
        <v>1</v>
      </c>
      <c r="C146" s="1">
        <f>IF('5'!L82=0,2050,'5'!L82)</f>
        <v>2050</v>
      </c>
      <c r="D146" s="541">
        <f t="shared" si="77"/>
        <v>54789</v>
      </c>
      <c r="E146" s="541">
        <f>DATE('5'!BA82,'5'!AZ82,1)</f>
        <v>72686</v>
      </c>
      <c r="G146" s="1111">
        <f>'5'!AD82</f>
        <v>0</v>
      </c>
      <c r="H146" s="1086">
        <f>'5'!AF82</f>
        <v>0</v>
      </c>
      <c r="I146" s="1087">
        <f>'5'!BE82</f>
        <v>0</v>
      </c>
      <c r="J146" s="1193">
        <f>IF(D146&gt;='1'!$D$19,IF(OR(G146&gt;0,H146&gt;0),'5'!AS82,0),0)</f>
        <v>0</v>
      </c>
      <c r="K146" s="1" t="str">
        <f t="shared" si="63"/>
        <v/>
      </c>
      <c r="L146" s="1" t="str">
        <f t="shared" si="63"/>
        <v/>
      </c>
      <c r="M146" s="1" t="str">
        <f t="shared" si="63"/>
        <v/>
      </c>
      <c r="N146" s="1" t="str">
        <f t="shared" si="63"/>
        <v/>
      </c>
      <c r="O146" s="1" t="str">
        <f t="shared" si="63"/>
        <v/>
      </c>
      <c r="P146" s="1" t="str">
        <f t="shared" si="86"/>
        <v/>
      </c>
      <c r="Q146" s="1" t="str">
        <f t="shared" si="86"/>
        <v/>
      </c>
      <c r="R146" s="1" t="str">
        <f t="shared" si="86"/>
        <v/>
      </c>
      <c r="S146" s="1" t="str">
        <f t="shared" si="86"/>
        <v/>
      </c>
      <c r="T146" s="1" t="str">
        <f t="shared" si="86"/>
        <v/>
      </c>
      <c r="U146" s="1" t="str">
        <f t="shared" si="87"/>
        <v/>
      </c>
      <c r="V146" s="1" t="str">
        <f t="shared" si="87"/>
        <v/>
      </c>
      <c r="W146" s="1" t="str">
        <f t="shared" si="87"/>
        <v/>
      </c>
      <c r="X146" s="1" t="str">
        <f t="shared" si="87"/>
        <v/>
      </c>
      <c r="Y146" s="1" t="str">
        <f t="shared" si="87"/>
        <v/>
      </c>
      <c r="Z146" s="1" t="str">
        <f t="shared" si="87"/>
        <v/>
      </c>
      <c r="AA146" s="1" t="str">
        <f t="shared" si="87"/>
        <v/>
      </c>
      <c r="AB146" s="1" t="str">
        <f t="shared" si="87"/>
        <v/>
      </c>
      <c r="AC146" s="1" t="str">
        <f t="shared" si="87"/>
        <v/>
      </c>
      <c r="AD146" s="1" t="str">
        <f t="shared" si="87"/>
        <v/>
      </c>
      <c r="AE146" s="1" t="str">
        <f t="shared" si="88"/>
        <v/>
      </c>
      <c r="AF146" s="1" t="str">
        <f t="shared" si="88"/>
        <v/>
      </c>
      <c r="AG146" s="1" t="str">
        <f t="shared" si="88"/>
        <v/>
      </c>
      <c r="AH146" s="1" t="str">
        <f t="shared" si="88"/>
        <v/>
      </c>
      <c r="AI146" s="1" t="str">
        <f t="shared" si="88"/>
        <v/>
      </c>
      <c r="AJ146" s="1" t="str">
        <f t="shared" si="88"/>
        <v/>
      </c>
      <c r="AK146" s="1" t="str">
        <f t="shared" si="88"/>
        <v/>
      </c>
      <c r="AL146" s="1" t="str">
        <f t="shared" si="88"/>
        <v/>
      </c>
      <c r="AM146" s="1" t="str">
        <f t="shared" si="88"/>
        <v/>
      </c>
      <c r="AN146" s="1" t="str">
        <f t="shared" si="88"/>
        <v/>
      </c>
      <c r="AO146" s="1" t="str">
        <f t="shared" si="89"/>
        <v/>
      </c>
      <c r="AP146" s="1" t="str">
        <f t="shared" si="89"/>
        <v/>
      </c>
      <c r="AQ146" s="1" t="str">
        <f t="shared" si="89"/>
        <v/>
      </c>
      <c r="AR146" s="1" t="str">
        <f t="shared" si="89"/>
        <v/>
      </c>
      <c r="AS146" s="1" t="str">
        <f t="shared" si="89"/>
        <v/>
      </c>
      <c r="AT146" s="1" t="str">
        <f t="shared" si="89"/>
        <v/>
      </c>
      <c r="AU146" s="1" t="str">
        <f t="shared" si="89"/>
        <v/>
      </c>
      <c r="AV146" s="1" t="str">
        <f t="shared" si="89"/>
        <v/>
      </c>
      <c r="AW146" s="1" t="str">
        <f t="shared" si="89"/>
        <v/>
      </c>
      <c r="AX146" s="1" t="str">
        <f t="shared" si="89"/>
        <v/>
      </c>
      <c r="AY146" s="1" t="str">
        <f t="shared" si="90"/>
        <v/>
      </c>
      <c r="AZ146" s="1" t="str">
        <f t="shared" si="90"/>
        <v/>
      </c>
      <c r="BA146" s="1" t="str">
        <f t="shared" si="90"/>
        <v/>
      </c>
      <c r="BB146" s="1" t="str">
        <f t="shared" si="90"/>
        <v/>
      </c>
      <c r="BC146" s="1" t="str">
        <f t="shared" si="90"/>
        <v/>
      </c>
      <c r="BD146" s="1" t="str">
        <f t="shared" si="90"/>
        <v/>
      </c>
      <c r="BE146" s="1" t="str">
        <f t="shared" si="90"/>
        <v/>
      </c>
      <c r="BF146" s="1" t="str">
        <f t="shared" si="90"/>
        <v/>
      </c>
      <c r="BG146" s="1" t="str">
        <f t="shared" si="90"/>
        <v/>
      </c>
      <c r="BH146" s="1" t="str">
        <f t="shared" si="90"/>
        <v/>
      </c>
      <c r="BI146" s="1" t="str">
        <f t="shared" si="91"/>
        <v/>
      </c>
      <c r="BJ146" s="1" t="str">
        <f t="shared" si="91"/>
        <v/>
      </c>
      <c r="BK146" s="1" t="str">
        <f t="shared" si="91"/>
        <v/>
      </c>
      <c r="BL146" s="1" t="str">
        <f t="shared" si="91"/>
        <v/>
      </c>
      <c r="BM146" s="1" t="str">
        <f t="shared" si="91"/>
        <v/>
      </c>
      <c r="BN146" s="1" t="str">
        <f t="shared" si="91"/>
        <v/>
      </c>
      <c r="BO146" s="1" t="str">
        <f t="shared" si="91"/>
        <v/>
      </c>
      <c r="BP146" s="1" t="str">
        <f t="shared" si="91"/>
        <v/>
      </c>
      <c r="BQ146" s="1" t="str">
        <f t="shared" si="91"/>
        <v/>
      </c>
      <c r="BR146" s="1" t="str">
        <f t="shared" si="91"/>
        <v/>
      </c>
      <c r="BS146" s="1" t="str">
        <f t="shared" si="85"/>
        <v/>
      </c>
      <c r="BT146" s="1" t="str">
        <f t="shared" si="85"/>
        <v/>
      </c>
      <c r="BU146" s="1" t="str">
        <f t="shared" si="85"/>
        <v/>
      </c>
      <c r="BV146" s="1" t="str">
        <f t="shared" si="85"/>
        <v/>
      </c>
      <c r="BW146" s="1" t="str">
        <f t="shared" si="85"/>
        <v/>
      </c>
      <c r="BX146" s="1" t="str">
        <f t="shared" si="85"/>
        <v/>
      </c>
      <c r="BY146" s="1" t="str">
        <f t="shared" si="85"/>
        <v/>
      </c>
      <c r="BZ146" s="1" t="str">
        <f t="shared" si="85"/>
        <v/>
      </c>
      <c r="CA146" s="1" t="str">
        <f t="shared" si="85"/>
        <v/>
      </c>
      <c r="CB146" s="1" t="str">
        <f t="shared" si="85"/>
        <v/>
      </c>
      <c r="CC146" s="1" t="str">
        <f t="shared" si="85"/>
        <v/>
      </c>
      <c r="CD146" s="1" t="str">
        <f t="shared" si="85"/>
        <v/>
      </c>
    </row>
    <row r="147" spans="1:82" x14ac:dyDescent="0.2">
      <c r="D147" s="541"/>
      <c r="E147" s="541"/>
      <c r="F147" s="541"/>
      <c r="G147" s="541"/>
      <c r="H147" s="541"/>
      <c r="I147" s="541"/>
      <c r="J147" s="541"/>
    </row>
    <row r="148" spans="1:82" x14ac:dyDescent="0.2">
      <c r="A148" s="1" t="s">
        <v>290</v>
      </c>
      <c r="D148" s="541"/>
      <c r="E148" s="541"/>
      <c r="F148" s="541"/>
      <c r="G148" s="541"/>
      <c r="H148" s="541"/>
      <c r="I148" s="541"/>
      <c r="J148" s="541"/>
    </row>
    <row r="149" spans="1:82" x14ac:dyDescent="0.2">
      <c r="D149" s="541"/>
      <c r="E149" s="541"/>
      <c r="F149" s="541"/>
      <c r="G149" s="541"/>
      <c r="H149" s="541"/>
      <c r="I149" s="541"/>
      <c r="J149" s="541"/>
    </row>
    <row r="150" spans="1:82" x14ac:dyDescent="0.2">
      <c r="D150" s="541"/>
      <c r="E150" s="541"/>
      <c r="F150" s="541"/>
      <c r="G150" s="541"/>
      <c r="H150" s="541"/>
      <c r="I150" s="541"/>
      <c r="J150" s="541"/>
    </row>
    <row r="151" spans="1:82" x14ac:dyDescent="0.2">
      <c r="D151" s="541"/>
      <c r="E151" s="541"/>
      <c r="F151" s="541"/>
      <c r="G151" s="541"/>
      <c r="H151" s="541"/>
      <c r="I151" s="541"/>
      <c r="J151" s="541"/>
    </row>
    <row r="152" spans="1:82" x14ac:dyDescent="0.2">
      <c r="D152" s="541"/>
      <c r="E152" s="541"/>
      <c r="F152" s="541"/>
      <c r="G152" s="541"/>
      <c r="H152" s="541"/>
      <c r="I152" s="541"/>
      <c r="J152" s="541"/>
    </row>
    <row r="153" spans="1:82" x14ac:dyDescent="0.2">
      <c r="D153" s="541"/>
      <c r="E153" s="541"/>
      <c r="F153" s="541"/>
      <c r="G153" s="541"/>
      <c r="H153" s="541"/>
      <c r="I153" s="541"/>
      <c r="J153" s="541"/>
    </row>
    <row r="154" spans="1:82" x14ac:dyDescent="0.2">
      <c r="B154" s="545"/>
      <c r="C154" s="545"/>
    </row>
    <row r="155" spans="1:82" x14ac:dyDescent="0.2">
      <c r="A155" s="491" t="s">
        <v>289</v>
      </c>
      <c r="B155" s="545"/>
      <c r="C155" s="545"/>
      <c r="F155" s="491" t="s">
        <v>288</v>
      </c>
    </row>
    <row r="156" spans="1:82" x14ac:dyDescent="0.2">
      <c r="A156" s="1">
        <f>'5'!E23</f>
        <v>0</v>
      </c>
      <c r="B156" s="545"/>
      <c r="C156" s="545"/>
      <c r="D156" s="541"/>
      <c r="E156" s="541"/>
      <c r="F156" s="545">
        <f>'5'!AQ23</f>
        <v>0</v>
      </c>
      <c r="G156" s="541"/>
      <c r="H156" s="541"/>
      <c r="I156" s="541"/>
      <c r="J156" s="541"/>
      <c r="K156" s="1">
        <f>IF(K87="x",'5'!$AV23/12,0)</f>
        <v>0</v>
      </c>
      <c r="L156" s="1">
        <f>IF(L87="x",'5'!$AV23/12,0)</f>
        <v>0</v>
      </c>
      <c r="M156" s="1">
        <f>IF(M87="x",'5'!$AV23/12,0)</f>
        <v>0</v>
      </c>
      <c r="N156" s="1">
        <f>IF(N87="x",'5'!$AV23/12,0)</f>
        <v>0</v>
      </c>
      <c r="O156" s="1">
        <f>IF(O87="x",'5'!$AV23/12,0)</f>
        <v>0</v>
      </c>
      <c r="P156" s="1">
        <f>IF(P87="x",'5'!$AV23/12,0)</f>
        <v>0</v>
      </c>
      <c r="Q156" s="1">
        <f>IF(Q87="x",'5'!$AV23/12,0)</f>
        <v>0</v>
      </c>
      <c r="R156" s="1">
        <f>IF(R87="x",'5'!$AV23/12,0)</f>
        <v>0</v>
      </c>
      <c r="S156" s="1">
        <f>IF(S87="x",'5'!$AV23/12,0)</f>
        <v>0</v>
      </c>
      <c r="T156" s="1">
        <f>IF(T87="x",'5'!$AV23/12,0)</f>
        <v>0</v>
      </c>
      <c r="U156" s="1">
        <f>IF(U87="x",'5'!$AV23/12,0)</f>
        <v>0</v>
      </c>
      <c r="V156" s="1">
        <f>IF(V87="x",'5'!$AV23/12,0)</f>
        <v>0</v>
      </c>
      <c r="W156" s="1">
        <f>IF(W87="x",'5'!$AV23/12,0)</f>
        <v>0</v>
      </c>
      <c r="X156" s="1">
        <f>IF(X87="x",'5'!$AV23/12,0)</f>
        <v>0</v>
      </c>
      <c r="Y156" s="1">
        <f>IF(Y87="x",'5'!$AV23/12,0)</f>
        <v>0</v>
      </c>
      <c r="Z156" s="1">
        <f>IF(Z87="x",'5'!$AV23/12,0)</f>
        <v>0</v>
      </c>
      <c r="AA156" s="1">
        <f>IF(AA87="x",'5'!$AV23/12,0)</f>
        <v>0</v>
      </c>
      <c r="AB156" s="1">
        <f>IF(AB87="x",'5'!$AV23/12,0)</f>
        <v>0</v>
      </c>
      <c r="AC156" s="1">
        <f>IF(AC87="x",'5'!$AV23/12,0)</f>
        <v>0</v>
      </c>
      <c r="AD156" s="1">
        <f>IF(AD87="x",'5'!$AV23/12,0)</f>
        <v>0</v>
      </c>
      <c r="AE156" s="1">
        <f>IF(AE87="x",'5'!$AV23/12,0)</f>
        <v>0</v>
      </c>
      <c r="AF156" s="1">
        <f>IF(AF87="x",'5'!$AV23/12,0)</f>
        <v>0</v>
      </c>
      <c r="AG156" s="1">
        <f>IF(AG87="x",'5'!$AV23/12,0)</f>
        <v>0</v>
      </c>
      <c r="AH156" s="1">
        <f>IF(AH87="x",'5'!$AV23/12,0)</f>
        <v>0</v>
      </c>
      <c r="AI156" s="1">
        <f>IF(AI87="x",'5'!$AV23/12,0)</f>
        <v>0</v>
      </c>
      <c r="AJ156" s="1">
        <f>IF(AJ87="x",'5'!$AV23/12,0)</f>
        <v>0</v>
      </c>
      <c r="AK156" s="1">
        <f>IF(AK87="x",'5'!$AV23/12,0)</f>
        <v>0</v>
      </c>
      <c r="AL156" s="1">
        <f>IF(AL87="x",'5'!$AV23/12,0)</f>
        <v>0</v>
      </c>
      <c r="AM156" s="1">
        <f>IF(AM87="x",'5'!$AV23/12,0)</f>
        <v>0</v>
      </c>
      <c r="AN156" s="1">
        <f>IF(AN87="x",'5'!$AV23/12,0)</f>
        <v>0</v>
      </c>
      <c r="AO156" s="1">
        <f>IF(AO87="x",'5'!$AV23/12,0)</f>
        <v>0</v>
      </c>
      <c r="AP156" s="1">
        <f>IF(AP87="x",'5'!$AV23/12,0)</f>
        <v>0</v>
      </c>
      <c r="AQ156" s="1">
        <f>IF(AQ87="x",'5'!$AV23/12,0)</f>
        <v>0</v>
      </c>
      <c r="AR156" s="1">
        <f>IF(AR87="x",'5'!$AV23/12,0)</f>
        <v>0</v>
      </c>
      <c r="AS156" s="1">
        <f>IF(AS87="x",'5'!$AV23/12,0)</f>
        <v>0</v>
      </c>
      <c r="AT156" s="1">
        <f>IF(AT87="x",'5'!$AV23/12,0)</f>
        <v>0</v>
      </c>
      <c r="AU156" s="1">
        <f>IF(AU87="x",'5'!$AV23/12,0)</f>
        <v>0</v>
      </c>
      <c r="AV156" s="1">
        <f>IF(AV87="x",'5'!$AV23/12,0)</f>
        <v>0</v>
      </c>
      <c r="AW156" s="1">
        <f>IF(AW87="x",'5'!$AV23/12,0)</f>
        <v>0</v>
      </c>
      <c r="AX156" s="1">
        <f>IF(AX87="x",'5'!$AV23/12,0)</f>
        <v>0</v>
      </c>
      <c r="AY156" s="1">
        <f>IF(AY87="x",'5'!$AV23/12,0)</f>
        <v>0</v>
      </c>
      <c r="AZ156" s="1">
        <f>IF(AZ87="x",'5'!$AV23/12,0)</f>
        <v>0</v>
      </c>
      <c r="BA156" s="1">
        <f>IF(BA87="x",'5'!$AV23/12,0)</f>
        <v>0</v>
      </c>
      <c r="BB156" s="1">
        <f>IF(BB87="x",'5'!$AV23/12,0)</f>
        <v>0</v>
      </c>
      <c r="BC156" s="1">
        <f>IF(BC87="x",'5'!$AV23/12,0)</f>
        <v>0</v>
      </c>
      <c r="BD156" s="1">
        <f>IF(BD87="x",'5'!$AV23/12,0)</f>
        <v>0</v>
      </c>
      <c r="BE156" s="1">
        <f>IF(BE87="x",'5'!$AV23/12,0)</f>
        <v>0</v>
      </c>
      <c r="BF156" s="1">
        <f>IF(BF87="x",'5'!$AV23/12,0)</f>
        <v>0</v>
      </c>
      <c r="BG156" s="1">
        <f>IF(BG87="x",'5'!$AV23/12,0)</f>
        <v>0</v>
      </c>
      <c r="BH156" s="1">
        <f>IF(BH87="x",'5'!$AV23/12,0)</f>
        <v>0</v>
      </c>
      <c r="BI156" s="1">
        <f>IF(BI87="x",'5'!$AV23/12,0)</f>
        <v>0</v>
      </c>
      <c r="BJ156" s="1">
        <f>IF(BJ87="x",'5'!$AV23/12,0)</f>
        <v>0</v>
      </c>
      <c r="BK156" s="1">
        <f>IF(BK87="x",'5'!$AV23/12,0)</f>
        <v>0</v>
      </c>
      <c r="BL156" s="1">
        <f>IF(BL87="x",'5'!$AV23/12,0)</f>
        <v>0</v>
      </c>
      <c r="BM156" s="1">
        <f>IF(BM87="x",'5'!$AV23/12,0)</f>
        <v>0</v>
      </c>
      <c r="BN156" s="1">
        <f>IF(BN87="x",'5'!$AV23/12,0)</f>
        <v>0</v>
      </c>
      <c r="BO156" s="1">
        <f>IF(BO87="x",'5'!$AV23/12,0)</f>
        <v>0</v>
      </c>
      <c r="BP156" s="1">
        <f>IF(BP87="x",'5'!$AV23/12,0)</f>
        <v>0</v>
      </c>
      <c r="BQ156" s="1">
        <f>IF(BQ87="x",'5'!$AV23/12,0)</f>
        <v>0</v>
      </c>
      <c r="BR156" s="1">
        <f>IF(BR87="x",'5'!$AV23/12,0)</f>
        <v>0</v>
      </c>
      <c r="BS156" s="1">
        <f>IF(BS87="x",'5'!$AV23/12,0)</f>
        <v>0</v>
      </c>
      <c r="BT156" s="1">
        <f>IF(BT87="x",'5'!$AV23/12,0)</f>
        <v>0</v>
      </c>
      <c r="BU156" s="1">
        <f>IF(BU87="x",'5'!$AV23/12,0)</f>
        <v>0</v>
      </c>
      <c r="BV156" s="1">
        <f>IF(BV87="x",'5'!$AV23/12,0)</f>
        <v>0</v>
      </c>
      <c r="BW156" s="1">
        <f>IF(BW87="x",'5'!$AV23/12,0)</f>
        <v>0</v>
      </c>
      <c r="BX156" s="1">
        <f>IF(BX87="x",'5'!$AV23/12,0)</f>
        <v>0</v>
      </c>
      <c r="BY156" s="1">
        <f>IF(BY87="x",'5'!$AV23/12,0)</f>
        <v>0</v>
      </c>
      <c r="BZ156" s="1">
        <f>IF(BZ87="x",'5'!$AV23/12,0)</f>
        <v>0</v>
      </c>
      <c r="CA156" s="1">
        <f>IF(CA87="x",'5'!$AV23/12,0)</f>
        <v>0</v>
      </c>
      <c r="CB156" s="1">
        <f>IF(CB87="x",'5'!$AV23/12,0)</f>
        <v>0</v>
      </c>
      <c r="CC156" s="1">
        <f>IF(CC87="x",'5'!$AV23/12,0)</f>
        <v>0</v>
      </c>
      <c r="CD156" s="1">
        <f>IF(CD87="x",'5'!$AV23/12,0)</f>
        <v>0</v>
      </c>
    </row>
    <row r="157" spans="1:82" x14ac:dyDescent="0.2">
      <c r="A157" s="1">
        <f>'5'!E24</f>
        <v>0</v>
      </c>
      <c r="B157" s="545"/>
      <c r="C157" s="545"/>
      <c r="D157" s="541"/>
      <c r="E157" s="541"/>
      <c r="F157" s="545">
        <f>'5'!AQ24</f>
        <v>0</v>
      </c>
      <c r="G157" s="541"/>
      <c r="H157" s="541"/>
      <c r="I157" s="541"/>
      <c r="J157" s="541"/>
      <c r="K157" s="1">
        <f>IF(K88="x",'5'!$AV24/12,0)</f>
        <v>0</v>
      </c>
      <c r="L157" s="1">
        <f>IF(L88="x",'5'!$AV24/12,0)</f>
        <v>0</v>
      </c>
      <c r="M157" s="1">
        <f>IF(M88="x",'5'!$AV24/12,0)</f>
        <v>0</v>
      </c>
      <c r="N157" s="1">
        <f>IF(N88="x",'5'!$AV24/12,0)</f>
        <v>0</v>
      </c>
      <c r="O157" s="1">
        <f>IF(O88="x",'5'!$AV24/12,0)</f>
        <v>0</v>
      </c>
      <c r="P157" s="1">
        <f>IF(P88="x",'5'!$AV24/12,0)</f>
        <v>0</v>
      </c>
      <c r="Q157" s="1">
        <f>IF(Q88="x",'5'!$AV24/12,0)</f>
        <v>0</v>
      </c>
      <c r="R157" s="1">
        <f>IF(R88="x",'5'!$AV24/12,0)</f>
        <v>0</v>
      </c>
      <c r="S157" s="1">
        <f>IF(S88="x",'5'!$AV24/12,0)</f>
        <v>0</v>
      </c>
      <c r="T157" s="1">
        <f>IF(T88="x",'5'!$AV24/12,0)</f>
        <v>0</v>
      </c>
      <c r="U157" s="1">
        <f>IF(U88="x",'5'!$AV24/12,0)</f>
        <v>0</v>
      </c>
      <c r="V157" s="1">
        <f>IF(V88="x",'5'!$AV24/12,0)</f>
        <v>0</v>
      </c>
      <c r="W157" s="1">
        <f>IF(W88="x",'5'!$AV24/12,0)</f>
        <v>0</v>
      </c>
      <c r="X157" s="1">
        <f>IF(X88="x",'5'!$AV24/12,0)</f>
        <v>0</v>
      </c>
      <c r="Y157" s="1">
        <f>IF(Y88="x",'5'!$AV24/12,0)</f>
        <v>0</v>
      </c>
      <c r="Z157" s="1">
        <f>IF(Z88="x",'5'!$AV24/12,0)</f>
        <v>0</v>
      </c>
      <c r="AA157" s="1">
        <f>IF(AA88="x",'5'!$AV24/12,0)</f>
        <v>0</v>
      </c>
      <c r="AB157" s="1">
        <f>IF(AB88="x",'5'!$AV24/12,0)</f>
        <v>0</v>
      </c>
      <c r="AC157" s="1">
        <f>IF(AC88="x",'5'!$AV24/12,0)</f>
        <v>0</v>
      </c>
      <c r="AD157" s="1">
        <f>IF(AD88="x",'5'!$AV24/12,0)</f>
        <v>0</v>
      </c>
      <c r="AE157" s="1">
        <f>IF(AE88="x",'5'!$AV24/12,0)</f>
        <v>0</v>
      </c>
      <c r="AF157" s="1">
        <f>IF(AF88="x",'5'!$AV24/12,0)</f>
        <v>0</v>
      </c>
      <c r="AG157" s="1">
        <f>IF(AG88="x",'5'!$AV24/12,0)</f>
        <v>0</v>
      </c>
      <c r="AH157" s="1">
        <f>IF(AH88="x",'5'!$AV24/12,0)</f>
        <v>0</v>
      </c>
      <c r="AI157" s="1">
        <f>IF(AI88="x",'5'!$AV24/12,0)</f>
        <v>0</v>
      </c>
      <c r="AJ157" s="1">
        <f>IF(AJ88="x",'5'!$AV24/12,0)</f>
        <v>0</v>
      </c>
      <c r="AK157" s="1">
        <f>IF(AK88="x",'5'!$AV24/12,0)</f>
        <v>0</v>
      </c>
      <c r="AL157" s="1">
        <f>IF(AL88="x",'5'!$AV24/12,0)</f>
        <v>0</v>
      </c>
      <c r="AM157" s="1">
        <f>IF(AM88="x",'5'!$AV24/12,0)</f>
        <v>0</v>
      </c>
      <c r="AN157" s="1">
        <f>IF(AN88="x",'5'!$AV24/12,0)</f>
        <v>0</v>
      </c>
      <c r="AO157" s="1">
        <f>IF(AO88="x",'5'!$AV24/12,0)</f>
        <v>0</v>
      </c>
      <c r="AP157" s="1">
        <f>IF(AP88="x",'5'!$AV24/12,0)</f>
        <v>0</v>
      </c>
      <c r="AQ157" s="1">
        <f>IF(AQ88="x",'5'!$AV24/12,0)</f>
        <v>0</v>
      </c>
      <c r="AR157" s="1">
        <f>IF(AR88="x",'5'!$AV24/12,0)</f>
        <v>0</v>
      </c>
      <c r="AS157" s="1">
        <f>IF(AS88="x",'5'!$AV24/12,0)</f>
        <v>0</v>
      </c>
      <c r="AT157" s="1">
        <f>IF(AT88="x",'5'!$AV24/12,0)</f>
        <v>0</v>
      </c>
      <c r="AU157" s="1">
        <f>IF(AU88="x",'5'!$AV24/12,0)</f>
        <v>0</v>
      </c>
      <c r="AV157" s="1">
        <f>IF(AV88="x",'5'!$AV24/12,0)</f>
        <v>0</v>
      </c>
      <c r="AW157" s="1">
        <f>IF(AW88="x",'5'!$AV24/12,0)</f>
        <v>0</v>
      </c>
      <c r="AX157" s="1">
        <f>IF(AX88="x",'5'!$AV24/12,0)</f>
        <v>0</v>
      </c>
      <c r="AY157" s="1">
        <f>IF(AY88="x",'5'!$AV24/12,0)</f>
        <v>0</v>
      </c>
      <c r="AZ157" s="1">
        <f>IF(AZ88="x",'5'!$AV24/12,0)</f>
        <v>0</v>
      </c>
      <c r="BA157" s="1">
        <f>IF(BA88="x",'5'!$AV24/12,0)</f>
        <v>0</v>
      </c>
      <c r="BB157" s="1">
        <f>IF(BB88="x",'5'!$AV24/12,0)</f>
        <v>0</v>
      </c>
      <c r="BC157" s="1">
        <f>IF(BC88="x",'5'!$AV24/12,0)</f>
        <v>0</v>
      </c>
      <c r="BD157" s="1">
        <f>IF(BD88="x",'5'!$AV24/12,0)</f>
        <v>0</v>
      </c>
      <c r="BE157" s="1">
        <f>IF(BE88="x",'5'!$AV24/12,0)</f>
        <v>0</v>
      </c>
      <c r="BF157" s="1">
        <f>IF(BF88="x",'5'!$AV24/12,0)</f>
        <v>0</v>
      </c>
      <c r="BG157" s="1">
        <f>IF(BG88="x",'5'!$AV24/12,0)</f>
        <v>0</v>
      </c>
      <c r="BH157" s="1">
        <f>IF(BH88="x",'5'!$AV24/12,0)</f>
        <v>0</v>
      </c>
      <c r="BI157" s="1">
        <f>IF(BI88="x",'5'!$AV24/12,0)</f>
        <v>0</v>
      </c>
      <c r="BJ157" s="1">
        <f>IF(BJ88="x",'5'!$AV24/12,0)</f>
        <v>0</v>
      </c>
      <c r="BK157" s="1">
        <f>IF(BK88="x",'5'!$AV24/12,0)</f>
        <v>0</v>
      </c>
      <c r="BL157" s="1">
        <f>IF(BL88="x",'5'!$AV24/12,0)</f>
        <v>0</v>
      </c>
      <c r="BM157" s="1">
        <f>IF(BM88="x",'5'!$AV24/12,0)</f>
        <v>0</v>
      </c>
      <c r="BN157" s="1">
        <f>IF(BN88="x",'5'!$AV24/12,0)</f>
        <v>0</v>
      </c>
      <c r="BO157" s="1">
        <f>IF(BO88="x",'5'!$AV24/12,0)</f>
        <v>0</v>
      </c>
      <c r="BP157" s="1">
        <f>IF(BP88="x",'5'!$AV24/12,0)</f>
        <v>0</v>
      </c>
      <c r="BQ157" s="1">
        <f>IF(BQ88="x",'5'!$AV24/12,0)</f>
        <v>0</v>
      </c>
      <c r="BR157" s="1">
        <f>IF(BR88="x",'5'!$AV24/12,0)</f>
        <v>0</v>
      </c>
      <c r="BS157" s="1">
        <f>IF(BS88="x",'5'!$AV24/12,0)</f>
        <v>0</v>
      </c>
      <c r="BT157" s="1">
        <f>IF(BT88="x",'5'!$AV24/12,0)</f>
        <v>0</v>
      </c>
      <c r="BU157" s="1">
        <f>IF(BU88="x",'5'!$AV24/12,0)</f>
        <v>0</v>
      </c>
      <c r="BV157" s="1">
        <f>IF(BV88="x",'5'!$AV24/12,0)</f>
        <v>0</v>
      </c>
      <c r="BW157" s="1">
        <f>IF(BW88="x",'5'!$AV24/12,0)</f>
        <v>0</v>
      </c>
      <c r="BX157" s="1">
        <f>IF(BX88="x",'5'!$AV24/12,0)</f>
        <v>0</v>
      </c>
      <c r="BY157" s="1">
        <f>IF(BY88="x",'5'!$AV24/12,0)</f>
        <v>0</v>
      </c>
      <c r="BZ157" s="1">
        <f>IF(BZ88="x",'5'!$AV24/12,0)</f>
        <v>0</v>
      </c>
      <c r="CA157" s="1">
        <f>IF(CA88="x",'5'!$AV24/12,0)</f>
        <v>0</v>
      </c>
      <c r="CB157" s="1">
        <f>IF(CB88="x",'5'!$AV24/12,0)</f>
        <v>0</v>
      </c>
      <c r="CC157" s="1">
        <f>IF(CC88="x",'5'!$AV24/12,0)</f>
        <v>0</v>
      </c>
      <c r="CD157" s="1">
        <f>IF(CD88="x",'5'!$AV24/12,0)</f>
        <v>0</v>
      </c>
    </row>
    <row r="158" spans="1:82" x14ac:dyDescent="0.2">
      <c r="A158" s="1">
        <f>'5'!E25</f>
        <v>0</v>
      </c>
      <c r="B158" s="545"/>
      <c r="C158" s="545"/>
      <c r="D158" s="541"/>
      <c r="E158" s="541"/>
      <c r="F158" s="545">
        <f>'5'!AQ25</f>
        <v>0</v>
      </c>
      <c r="G158" s="541"/>
      <c r="H158" s="541"/>
      <c r="I158" s="541"/>
      <c r="J158" s="541"/>
      <c r="K158" s="1">
        <f>IF(K89="x",'5'!$AV25/12,0)</f>
        <v>0</v>
      </c>
      <c r="L158" s="1">
        <f>IF(L89="x",'5'!$AV25/12,0)</f>
        <v>0</v>
      </c>
      <c r="M158" s="1">
        <f>IF(M89="x",'5'!$AV25/12,0)</f>
        <v>0</v>
      </c>
      <c r="N158" s="1">
        <f>IF(N89="x",'5'!$AV25/12,0)</f>
        <v>0</v>
      </c>
      <c r="O158" s="1">
        <f>IF(O89="x",'5'!$AV25/12,0)</f>
        <v>0</v>
      </c>
      <c r="P158" s="1">
        <f>IF(P89="x",'5'!$AV25/12,0)</f>
        <v>0</v>
      </c>
      <c r="Q158" s="1">
        <f>IF(Q89="x",'5'!$AV25/12,0)</f>
        <v>0</v>
      </c>
      <c r="R158" s="1">
        <f>IF(R89="x",'5'!$AV25/12,0)</f>
        <v>0</v>
      </c>
      <c r="S158" s="1">
        <f>IF(S89="x",'5'!$AV25/12,0)</f>
        <v>0</v>
      </c>
      <c r="T158" s="1">
        <f>IF(T89="x",'5'!$AV25/12,0)</f>
        <v>0</v>
      </c>
      <c r="U158" s="1">
        <f>IF(U89="x",'5'!$AV25/12,0)</f>
        <v>0</v>
      </c>
      <c r="V158" s="1">
        <f>IF(V89="x",'5'!$AV25/12,0)</f>
        <v>0</v>
      </c>
      <c r="W158" s="1">
        <f>IF(W89="x",'5'!$AV25/12,0)</f>
        <v>0</v>
      </c>
      <c r="X158" s="1">
        <f>IF(X89="x",'5'!$AV25/12,0)</f>
        <v>0</v>
      </c>
      <c r="Y158" s="1">
        <f>IF(Y89="x",'5'!$AV25/12,0)</f>
        <v>0</v>
      </c>
      <c r="Z158" s="1">
        <f>IF(Z89="x",'5'!$AV25/12,0)</f>
        <v>0</v>
      </c>
      <c r="AA158" s="1">
        <f>IF(AA89="x",'5'!$AV25/12,0)</f>
        <v>0</v>
      </c>
      <c r="AB158" s="1">
        <f>IF(AB89="x",'5'!$AV25/12,0)</f>
        <v>0</v>
      </c>
      <c r="AC158" s="1">
        <f>IF(AC89="x",'5'!$AV25/12,0)</f>
        <v>0</v>
      </c>
      <c r="AD158" s="1">
        <f>IF(AD89="x",'5'!$AV25/12,0)</f>
        <v>0</v>
      </c>
      <c r="AE158" s="1">
        <f>IF(AE89="x",'5'!$AV25/12,0)</f>
        <v>0</v>
      </c>
      <c r="AF158" s="1">
        <f>IF(AF89="x",'5'!$AV25/12,0)</f>
        <v>0</v>
      </c>
      <c r="AG158" s="1">
        <f>IF(AG89="x",'5'!$AV25/12,0)</f>
        <v>0</v>
      </c>
      <c r="AH158" s="1">
        <f>IF(AH89="x",'5'!$AV25/12,0)</f>
        <v>0</v>
      </c>
      <c r="AI158" s="1">
        <f>IF(AI89="x",'5'!$AV25/12,0)</f>
        <v>0</v>
      </c>
      <c r="AJ158" s="1">
        <f>IF(AJ89="x",'5'!$AV25/12,0)</f>
        <v>0</v>
      </c>
      <c r="AK158" s="1">
        <f>IF(AK89="x",'5'!$AV25/12,0)</f>
        <v>0</v>
      </c>
      <c r="AL158" s="1">
        <f>IF(AL89="x",'5'!$AV25/12,0)</f>
        <v>0</v>
      </c>
      <c r="AM158" s="1">
        <f>IF(AM89="x",'5'!$AV25/12,0)</f>
        <v>0</v>
      </c>
      <c r="AN158" s="1">
        <f>IF(AN89="x",'5'!$AV25/12,0)</f>
        <v>0</v>
      </c>
      <c r="AO158" s="1">
        <f>IF(AO89="x",'5'!$AV25/12,0)</f>
        <v>0</v>
      </c>
      <c r="AP158" s="1">
        <f>IF(AP89="x",'5'!$AV25/12,0)</f>
        <v>0</v>
      </c>
      <c r="AQ158" s="1">
        <f>IF(AQ89="x",'5'!$AV25/12,0)</f>
        <v>0</v>
      </c>
      <c r="AR158" s="1">
        <f>IF(AR89="x",'5'!$AV25/12,0)</f>
        <v>0</v>
      </c>
      <c r="AS158" s="1">
        <f>IF(AS89="x",'5'!$AV25/12,0)</f>
        <v>0</v>
      </c>
      <c r="AT158" s="1">
        <f>IF(AT89="x",'5'!$AV25/12,0)</f>
        <v>0</v>
      </c>
      <c r="AU158" s="1">
        <f>IF(AU89="x",'5'!$AV25/12,0)</f>
        <v>0</v>
      </c>
      <c r="AV158" s="1">
        <f>IF(AV89="x",'5'!$AV25/12,0)</f>
        <v>0</v>
      </c>
      <c r="AW158" s="1">
        <f>IF(AW89="x",'5'!$AV25/12,0)</f>
        <v>0</v>
      </c>
      <c r="AX158" s="1">
        <f>IF(AX89="x",'5'!$AV25/12,0)</f>
        <v>0</v>
      </c>
      <c r="AY158" s="1">
        <f>IF(AY89="x",'5'!$AV25/12,0)</f>
        <v>0</v>
      </c>
      <c r="AZ158" s="1">
        <f>IF(AZ89="x",'5'!$AV25/12,0)</f>
        <v>0</v>
      </c>
      <c r="BA158" s="1">
        <f>IF(BA89="x",'5'!$AV25/12,0)</f>
        <v>0</v>
      </c>
      <c r="BB158" s="1">
        <f>IF(BB89="x",'5'!$AV25/12,0)</f>
        <v>0</v>
      </c>
      <c r="BC158" s="1">
        <f>IF(BC89="x",'5'!$AV25/12,0)</f>
        <v>0</v>
      </c>
      <c r="BD158" s="1">
        <f>IF(BD89="x",'5'!$AV25/12,0)</f>
        <v>0</v>
      </c>
      <c r="BE158" s="1">
        <f>IF(BE89="x",'5'!$AV25/12,0)</f>
        <v>0</v>
      </c>
      <c r="BF158" s="1">
        <f>IF(BF89="x",'5'!$AV25/12,0)</f>
        <v>0</v>
      </c>
      <c r="BG158" s="1">
        <f>IF(BG89="x",'5'!$AV25/12,0)</f>
        <v>0</v>
      </c>
      <c r="BH158" s="1">
        <f>IF(BH89="x",'5'!$AV25/12,0)</f>
        <v>0</v>
      </c>
      <c r="BI158" s="1">
        <f>IF(BI89="x",'5'!$AV25/12,0)</f>
        <v>0</v>
      </c>
      <c r="BJ158" s="1">
        <f>IF(BJ89="x",'5'!$AV25/12,0)</f>
        <v>0</v>
      </c>
      <c r="BK158" s="1">
        <f>IF(BK89="x",'5'!$AV25/12,0)</f>
        <v>0</v>
      </c>
      <c r="BL158" s="1">
        <f>IF(BL89="x",'5'!$AV25/12,0)</f>
        <v>0</v>
      </c>
      <c r="BM158" s="1">
        <f>IF(BM89="x",'5'!$AV25/12,0)</f>
        <v>0</v>
      </c>
      <c r="BN158" s="1">
        <f>IF(BN89="x",'5'!$AV25/12,0)</f>
        <v>0</v>
      </c>
      <c r="BO158" s="1">
        <f>IF(BO89="x",'5'!$AV25/12,0)</f>
        <v>0</v>
      </c>
      <c r="BP158" s="1">
        <f>IF(BP89="x",'5'!$AV25/12,0)</f>
        <v>0</v>
      </c>
      <c r="BQ158" s="1">
        <f>IF(BQ89="x",'5'!$AV25/12,0)</f>
        <v>0</v>
      </c>
      <c r="BR158" s="1">
        <f>IF(BR89="x",'5'!$AV25/12,0)</f>
        <v>0</v>
      </c>
      <c r="BS158" s="1">
        <f>IF(BS89="x",'5'!$AV25/12,0)</f>
        <v>0</v>
      </c>
      <c r="BT158" s="1">
        <f>IF(BT89="x",'5'!$AV25/12,0)</f>
        <v>0</v>
      </c>
      <c r="BU158" s="1">
        <f>IF(BU89="x",'5'!$AV25/12,0)</f>
        <v>0</v>
      </c>
      <c r="BV158" s="1">
        <f>IF(BV89="x",'5'!$AV25/12,0)</f>
        <v>0</v>
      </c>
      <c r="BW158" s="1">
        <f>IF(BW89="x",'5'!$AV25/12,0)</f>
        <v>0</v>
      </c>
      <c r="BX158" s="1">
        <f>IF(BX89="x",'5'!$AV25/12,0)</f>
        <v>0</v>
      </c>
      <c r="BY158" s="1">
        <f>IF(BY89="x",'5'!$AV25/12,0)</f>
        <v>0</v>
      </c>
      <c r="BZ158" s="1">
        <f>IF(BZ89="x",'5'!$AV25/12,0)</f>
        <v>0</v>
      </c>
      <c r="CA158" s="1">
        <f>IF(CA89="x",'5'!$AV25/12,0)</f>
        <v>0</v>
      </c>
      <c r="CB158" s="1">
        <f>IF(CB89="x",'5'!$AV25/12,0)</f>
        <v>0</v>
      </c>
      <c r="CC158" s="1">
        <f>IF(CC89="x",'5'!$AV25/12,0)</f>
        <v>0</v>
      </c>
      <c r="CD158" s="1">
        <f>IF(CD89="x",'5'!$AV25/12,0)</f>
        <v>0</v>
      </c>
    </row>
    <row r="159" spans="1:82" x14ac:dyDescent="0.2">
      <c r="A159" s="1">
        <f>'5'!E26</f>
        <v>0</v>
      </c>
      <c r="B159" s="545"/>
      <c r="C159" s="545"/>
      <c r="D159" s="541"/>
      <c r="E159" s="541"/>
      <c r="F159" s="545">
        <f>'5'!AQ26</f>
        <v>0</v>
      </c>
      <c r="G159" s="541"/>
      <c r="H159" s="541"/>
      <c r="I159" s="541"/>
      <c r="J159" s="541"/>
      <c r="K159" s="1">
        <f>IF(K90="x",'5'!$AV26/12,0)</f>
        <v>0</v>
      </c>
      <c r="L159" s="1">
        <f>IF(L90="x",'5'!$AV26/12,0)</f>
        <v>0</v>
      </c>
      <c r="M159" s="1">
        <f>IF(M90="x",'5'!$AV26/12,0)</f>
        <v>0</v>
      </c>
      <c r="N159" s="1">
        <f>IF(N90="x",'5'!$AV26/12,0)</f>
        <v>0</v>
      </c>
      <c r="O159" s="1">
        <f>IF(O90="x",'5'!$AV26/12,0)</f>
        <v>0</v>
      </c>
      <c r="P159" s="1">
        <f>IF(P90="x",'5'!$AV26/12,0)</f>
        <v>0</v>
      </c>
      <c r="Q159" s="1">
        <f>IF(Q90="x",'5'!$AV26/12,0)</f>
        <v>0</v>
      </c>
      <c r="R159" s="1">
        <f>IF(R90="x",'5'!$AV26/12,0)</f>
        <v>0</v>
      </c>
      <c r="S159" s="1">
        <f>IF(S90="x",'5'!$AV26/12,0)</f>
        <v>0</v>
      </c>
      <c r="T159" s="1">
        <f>IF(T90="x",'5'!$AV26/12,0)</f>
        <v>0</v>
      </c>
      <c r="U159" s="1">
        <f>IF(U90="x",'5'!$AV26/12,0)</f>
        <v>0</v>
      </c>
      <c r="V159" s="1">
        <f>IF(V90="x",'5'!$AV26/12,0)</f>
        <v>0</v>
      </c>
      <c r="W159" s="1">
        <f>IF(W90="x",'5'!$AV26/12,0)</f>
        <v>0</v>
      </c>
      <c r="X159" s="1">
        <f>IF(X90="x",'5'!$AV26/12,0)</f>
        <v>0</v>
      </c>
      <c r="Y159" s="1">
        <f>IF(Y90="x",'5'!$AV26/12,0)</f>
        <v>0</v>
      </c>
      <c r="Z159" s="1">
        <f>IF(Z90="x",'5'!$AV26/12,0)</f>
        <v>0</v>
      </c>
      <c r="AA159" s="1">
        <f>IF(AA90="x",'5'!$AV26/12,0)</f>
        <v>0</v>
      </c>
      <c r="AB159" s="1">
        <f>IF(AB90="x",'5'!$AV26/12,0)</f>
        <v>0</v>
      </c>
      <c r="AC159" s="1">
        <f>IF(AC90="x",'5'!$AV26/12,0)</f>
        <v>0</v>
      </c>
      <c r="AD159" s="1">
        <f>IF(AD90="x",'5'!$AV26/12,0)</f>
        <v>0</v>
      </c>
      <c r="AE159" s="1">
        <f>IF(AE90="x",'5'!$AV26/12,0)</f>
        <v>0</v>
      </c>
      <c r="AF159" s="1">
        <f>IF(AF90="x",'5'!$AV26/12,0)</f>
        <v>0</v>
      </c>
      <c r="AG159" s="1">
        <f>IF(AG90="x",'5'!$AV26/12,0)</f>
        <v>0</v>
      </c>
      <c r="AH159" s="1">
        <f>IF(AH90="x",'5'!$AV26/12,0)</f>
        <v>0</v>
      </c>
      <c r="AI159" s="1">
        <f>IF(AI90="x",'5'!$AV26/12,0)</f>
        <v>0</v>
      </c>
      <c r="AJ159" s="1">
        <f>IF(AJ90="x",'5'!$AV26/12,0)</f>
        <v>0</v>
      </c>
      <c r="AK159" s="1">
        <f>IF(AK90="x",'5'!$AV26/12,0)</f>
        <v>0</v>
      </c>
      <c r="AL159" s="1">
        <f>IF(AL90="x",'5'!$AV26/12,0)</f>
        <v>0</v>
      </c>
      <c r="AM159" s="1">
        <f>IF(AM90="x",'5'!$AV26/12,0)</f>
        <v>0</v>
      </c>
      <c r="AN159" s="1">
        <f>IF(AN90="x",'5'!$AV26/12,0)</f>
        <v>0</v>
      </c>
      <c r="AO159" s="1">
        <f>IF(AO90="x",'5'!$AV26/12,0)</f>
        <v>0</v>
      </c>
      <c r="AP159" s="1">
        <f>IF(AP90="x",'5'!$AV26/12,0)</f>
        <v>0</v>
      </c>
      <c r="AQ159" s="1">
        <f>IF(AQ90="x",'5'!$AV26/12,0)</f>
        <v>0</v>
      </c>
      <c r="AR159" s="1">
        <f>IF(AR90="x",'5'!$AV26/12,0)</f>
        <v>0</v>
      </c>
      <c r="AS159" s="1">
        <f>IF(AS90="x",'5'!$AV26/12,0)</f>
        <v>0</v>
      </c>
      <c r="AT159" s="1">
        <f>IF(AT90="x",'5'!$AV26/12,0)</f>
        <v>0</v>
      </c>
      <c r="AU159" s="1">
        <f>IF(AU90="x",'5'!$AV26/12,0)</f>
        <v>0</v>
      </c>
      <c r="AV159" s="1">
        <f>IF(AV90="x",'5'!$AV26/12,0)</f>
        <v>0</v>
      </c>
      <c r="AW159" s="1">
        <f>IF(AW90="x",'5'!$AV26/12,0)</f>
        <v>0</v>
      </c>
      <c r="AX159" s="1">
        <f>IF(AX90="x",'5'!$AV26/12,0)</f>
        <v>0</v>
      </c>
      <c r="AY159" s="1">
        <f>IF(AY90="x",'5'!$AV26/12,0)</f>
        <v>0</v>
      </c>
      <c r="AZ159" s="1">
        <f>IF(AZ90="x",'5'!$AV26/12,0)</f>
        <v>0</v>
      </c>
      <c r="BA159" s="1">
        <f>IF(BA90="x",'5'!$AV26/12,0)</f>
        <v>0</v>
      </c>
      <c r="BB159" s="1">
        <f>IF(BB90="x",'5'!$AV26/12,0)</f>
        <v>0</v>
      </c>
      <c r="BC159" s="1">
        <f>IF(BC90="x",'5'!$AV26/12,0)</f>
        <v>0</v>
      </c>
      <c r="BD159" s="1">
        <f>IF(BD90="x",'5'!$AV26/12,0)</f>
        <v>0</v>
      </c>
      <c r="BE159" s="1">
        <f>IF(BE90="x",'5'!$AV26/12,0)</f>
        <v>0</v>
      </c>
      <c r="BF159" s="1">
        <f>IF(BF90="x",'5'!$AV26/12,0)</f>
        <v>0</v>
      </c>
      <c r="BG159" s="1">
        <f>IF(BG90="x",'5'!$AV26/12,0)</f>
        <v>0</v>
      </c>
      <c r="BH159" s="1">
        <f>IF(BH90="x",'5'!$AV26/12,0)</f>
        <v>0</v>
      </c>
      <c r="BI159" s="1">
        <f>IF(BI90="x",'5'!$AV26/12,0)</f>
        <v>0</v>
      </c>
      <c r="BJ159" s="1">
        <f>IF(BJ90="x",'5'!$AV26/12,0)</f>
        <v>0</v>
      </c>
      <c r="BK159" s="1">
        <f>IF(BK90="x",'5'!$AV26/12,0)</f>
        <v>0</v>
      </c>
      <c r="BL159" s="1">
        <f>IF(BL90="x",'5'!$AV26/12,0)</f>
        <v>0</v>
      </c>
      <c r="BM159" s="1">
        <f>IF(BM90="x",'5'!$AV26/12,0)</f>
        <v>0</v>
      </c>
      <c r="BN159" s="1">
        <f>IF(BN90="x",'5'!$AV26/12,0)</f>
        <v>0</v>
      </c>
      <c r="BO159" s="1">
        <f>IF(BO90="x",'5'!$AV26/12,0)</f>
        <v>0</v>
      </c>
      <c r="BP159" s="1">
        <f>IF(BP90="x",'5'!$AV26/12,0)</f>
        <v>0</v>
      </c>
      <c r="BQ159" s="1">
        <f>IF(BQ90="x",'5'!$AV26/12,0)</f>
        <v>0</v>
      </c>
      <c r="BR159" s="1">
        <f>IF(BR90="x",'5'!$AV26/12,0)</f>
        <v>0</v>
      </c>
      <c r="BS159" s="1">
        <f>IF(BS90="x",'5'!$AV26/12,0)</f>
        <v>0</v>
      </c>
      <c r="BT159" s="1">
        <f>IF(BT90="x",'5'!$AV26/12,0)</f>
        <v>0</v>
      </c>
      <c r="BU159" s="1">
        <f>IF(BU90="x",'5'!$AV26/12,0)</f>
        <v>0</v>
      </c>
      <c r="BV159" s="1">
        <f>IF(BV90="x",'5'!$AV26/12,0)</f>
        <v>0</v>
      </c>
      <c r="BW159" s="1">
        <f>IF(BW90="x",'5'!$AV26/12,0)</f>
        <v>0</v>
      </c>
      <c r="BX159" s="1">
        <f>IF(BX90="x",'5'!$AV26/12,0)</f>
        <v>0</v>
      </c>
      <c r="BY159" s="1">
        <f>IF(BY90="x",'5'!$AV26/12,0)</f>
        <v>0</v>
      </c>
      <c r="BZ159" s="1">
        <f>IF(BZ90="x",'5'!$AV26/12,0)</f>
        <v>0</v>
      </c>
      <c r="CA159" s="1">
        <f>IF(CA90="x",'5'!$AV26/12,0)</f>
        <v>0</v>
      </c>
      <c r="CB159" s="1">
        <f>IF(CB90="x",'5'!$AV26/12,0)</f>
        <v>0</v>
      </c>
      <c r="CC159" s="1">
        <f>IF(CC90="x",'5'!$AV26/12,0)</f>
        <v>0</v>
      </c>
      <c r="CD159" s="1">
        <f>IF(CD90="x",'5'!$AV26/12,0)</f>
        <v>0</v>
      </c>
    </row>
    <row r="160" spans="1:82" x14ac:dyDescent="0.2">
      <c r="A160" s="1">
        <f>'5'!E27</f>
        <v>0</v>
      </c>
      <c r="B160" s="545"/>
      <c r="C160" s="545"/>
      <c r="D160" s="541"/>
      <c r="E160" s="541"/>
      <c r="F160" s="545">
        <f>'5'!AQ27</f>
        <v>0</v>
      </c>
      <c r="G160" s="541"/>
      <c r="H160" s="541"/>
      <c r="I160" s="541"/>
      <c r="J160" s="541"/>
      <c r="K160" s="1">
        <f>IF(K91="x",'5'!$AV27/12,0)</f>
        <v>0</v>
      </c>
      <c r="L160" s="1">
        <f>IF(L91="x",'5'!$AV27/12,0)</f>
        <v>0</v>
      </c>
      <c r="M160" s="1">
        <f>IF(M91="x",'5'!$AV27/12,0)</f>
        <v>0</v>
      </c>
      <c r="N160" s="1">
        <f>IF(N91="x",'5'!$AV27/12,0)</f>
        <v>0</v>
      </c>
      <c r="O160" s="1">
        <f>IF(O91="x",'5'!$AV27/12,0)</f>
        <v>0</v>
      </c>
      <c r="P160" s="1">
        <f>IF(P91="x",'5'!$AV27/12,0)</f>
        <v>0</v>
      </c>
      <c r="Q160" s="1">
        <f>IF(Q91="x",'5'!$AV27/12,0)</f>
        <v>0</v>
      </c>
      <c r="R160" s="1">
        <f>IF(R91="x",'5'!$AV27/12,0)</f>
        <v>0</v>
      </c>
      <c r="S160" s="1">
        <f>IF(S91="x",'5'!$AV27/12,0)</f>
        <v>0</v>
      </c>
      <c r="T160" s="1">
        <f>IF(T91="x",'5'!$AV27/12,0)</f>
        <v>0</v>
      </c>
      <c r="U160" s="1">
        <f>IF(U91="x",'5'!$AV27/12,0)</f>
        <v>0</v>
      </c>
      <c r="V160" s="1">
        <f>IF(V91="x",'5'!$AV27/12,0)</f>
        <v>0</v>
      </c>
      <c r="W160" s="1">
        <f>IF(W91="x",'5'!$AV27/12,0)</f>
        <v>0</v>
      </c>
      <c r="X160" s="1">
        <f>IF(X91="x",'5'!$AV27/12,0)</f>
        <v>0</v>
      </c>
      <c r="Y160" s="1">
        <f>IF(Y91="x",'5'!$AV27/12,0)</f>
        <v>0</v>
      </c>
      <c r="Z160" s="1">
        <f>IF(Z91="x",'5'!$AV27/12,0)</f>
        <v>0</v>
      </c>
      <c r="AA160" s="1">
        <f>IF(AA91="x",'5'!$AV27/12,0)</f>
        <v>0</v>
      </c>
      <c r="AB160" s="1">
        <f>IF(AB91="x",'5'!$AV27/12,0)</f>
        <v>0</v>
      </c>
      <c r="AC160" s="1">
        <f>IF(AC91="x",'5'!$AV27/12,0)</f>
        <v>0</v>
      </c>
      <c r="AD160" s="1">
        <f>IF(AD91="x",'5'!$AV27/12,0)</f>
        <v>0</v>
      </c>
      <c r="AE160" s="1">
        <f>IF(AE91="x",'5'!$AV27/12,0)</f>
        <v>0</v>
      </c>
      <c r="AF160" s="1">
        <f>IF(AF91="x",'5'!$AV27/12,0)</f>
        <v>0</v>
      </c>
      <c r="AG160" s="1">
        <f>IF(AG91="x",'5'!$AV27/12,0)</f>
        <v>0</v>
      </c>
      <c r="AH160" s="1">
        <f>IF(AH91="x",'5'!$AV27/12,0)</f>
        <v>0</v>
      </c>
      <c r="AI160" s="1">
        <f>IF(AI91="x",'5'!$AV27/12,0)</f>
        <v>0</v>
      </c>
      <c r="AJ160" s="1">
        <f>IF(AJ91="x",'5'!$AV27/12,0)</f>
        <v>0</v>
      </c>
      <c r="AK160" s="1">
        <f>IF(AK91="x",'5'!$AV27/12,0)</f>
        <v>0</v>
      </c>
      <c r="AL160" s="1">
        <f>IF(AL91="x",'5'!$AV27/12,0)</f>
        <v>0</v>
      </c>
      <c r="AM160" s="1">
        <f>IF(AM91="x",'5'!$AV27/12,0)</f>
        <v>0</v>
      </c>
      <c r="AN160" s="1">
        <f>IF(AN91="x",'5'!$AV27/12,0)</f>
        <v>0</v>
      </c>
      <c r="AO160" s="1">
        <f>IF(AO91="x",'5'!$AV27/12,0)</f>
        <v>0</v>
      </c>
      <c r="AP160" s="1">
        <f>IF(AP91="x",'5'!$AV27/12,0)</f>
        <v>0</v>
      </c>
      <c r="AQ160" s="1">
        <f>IF(AQ91="x",'5'!$AV27/12,0)</f>
        <v>0</v>
      </c>
      <c r="AR160" s="1">
        <f>IF(AR91="x",'5'!$AV27/12,0)</f>
        <v>0</v>
      </c>
      <c r="AS160" s="1">
        <f>IF(AS91="x",'5'!$AV27/12,0)</f>
        <v>0</v>
      </c>
      <c r="AT160" s="1">
        <f>IF(AT91="x",'5'!$AV27/12,0)</f>
        <v>0</v>
      </c>
      <c r="AU160" s="1">
        <f>IF(AU91="x",'5'!$AV27/12,0)</f>
        <v>0</v>
      </c>
      <c r="AV160" s="1">
        <f>IF(AV91="x",'5'!$AV27/12,0)</f>
        <v>0</v>
      </c>
      <c r="AW160" s="1">
        <f>IF(AW91="x",'5'!$AV27/12,0)</f>
        <v>0</v>
      </c>
      <c r="AX160" s="1">
        <f>IF(AX91="x",'5'!$AV27/12,0)</f>
        <v>0</v>
      </c>
      <c r="AY160" s="1">
        <f>IF(AY91="x",'5'!$AV27/12,0)</f>
        <v>0</v>
      </c>
      <c r="AZ160" s="1">
        <f>IF(AZ91="x",'5'!$AV27/12,0)</f>
        <v>0</v>
      </c>
      <c r="BA160" s="1">
        <f>IF(BA91="x",'5'!$AV27/12,0)</f>
        <v>0</v>
      </c>
      <c r="BB160" s="1">
        <f>IF(BB91="x",'5'!$AV27/12,0)</f>
        <v>0</v>
      </c>
      <c r="BC160" s="1">
        <f>IF(BC91="x",'5'!$AV27/12,0)</f>
        <v>0</v>
      </c>
      <c r="BD160" s="1">
        <f>IF(BD91="x",'5'!$AV27/12,0)</f>
        <v>0</v>
      </c>
      <c r="BE160" s="1">
        <f>IF(BE91="x",'5'!$AV27/12,0)</f>
        <v>0</v>
      </c>
      <c r="BF160" s="1">
        <f>IF(BF91="x",'5'!$AV27/12,0)</f>
        <v>0</v>
      </c>
      <c r="BG160" s="1">
        <f>IF(BG91="x",'5'!$AV27/12,0)</f>
        <v>0</v>
      </c>
      <c r="BH160" s="1">
        <f>IF(BH91="x",'5'!$AV27/12,0)</f>
        <v>0</v>
      </c>
      <c r="BI160" s="1">
        <f>IF(BI91="x",'5'!$AV27/12,0)</f>
        <v>0</v>
      </c>
      <c r="BJ160" s="1">
        <f>IF(BJ91="x",'5'!$AV27/12,0)</f>
        <v>0</v>
      </c>
      <c r="BK160" s="1">
        <f>IF(BK91="x",'5'!$AV27/12,0)</f>
        <v>0</v>
      </c>
      <c r="BL160" s="1">
        <f>IF(BL91="x",'5'!$AV27/12,0)</f>
        <v>0</v>
      </c>
      <c r="BM160" s="1">
        <f>IF(BM91="x",'5'!$AV27/12,0)</f>
        <v>0</v>
      </c>
      <c r="BN160" s="1">
        <f>IF(BN91="x",'5'!$AV27/12,0)</f>
        <v>0</v>
      </c>
      <c r="BO160" s="1">
        <f>IF(BO91="x",'5'!$AV27/12,0)</f>
        <v>0</v>
      </c>
      <c r="BP160" s="1">
        <f>IF(BP91="x",'5'!$AV27/12,0)</f>
        <v>0</v>
      </c>
      <c r="BQ160" s="1">
        <f>IF(BQ91="x",'5'!$AV27/12,0)</f>
        <v>0</v>
      </c>
      <c r="BR160" s="1">
        <f>IF(BR91="x",'5'!$AV27/12,0)</f>
        <v>0</v>
      </c>
      <c r="BS160" s="1">
        <f>IF(BS91="x",'5'!$AV27/12,0)</f>
        <v>0</v>
      </c>
      <c r="BT160" s="1">
        <f>IF(BT91="x",'5'!$AV27/12,0)</f>
        <v>0</v>
      </c>
      <c r="BU160" s="1">
        <f>IF(BU91="x",'5'!$AV27/12,0)</f>
        <v>0</v>
      </c>
      <c r="BV160" s="1">
        <f>IF(BV91="x",'5'!$AV27/12,0)</f>
        <v>0</v>
      </c>
      <c r="BW160" s="1">
        <f>IF(BW91="x",'5'!$AV27/12,0)</f>
        <v>0</v>
      </c>
      <c r="BX160" s="1">
        <f>IF(BX91="x",'5'!$AV27/12,0)</f>
        <v>0</v>
      </c>
      <c r="BY160" s="1">
        <f>IF(BY91="x",'5'!$AV27/12,0)</f>
        <v>0</v>
      </c>
      <c r="BZ160" s="1">
        <f>IF(BZ91="x",'5'!$AV27/12,0)</f>
        <v>0</v>
      </c>
      <c r="CA160" s="1">
        <f>IF(CA91="x",'5'!$AV27/12,0)</f>
        <v>0</v>
      </c>
      <c r="CB160" s="1">
        <f>IF(CB91="x",'5'!$AV27/12,0)</f>
        <v>0</v>
      </c>
      <c r="CC160" s="1">
        <f>IF(CC91="x",'5'!$AV27/12,0)</f>
        <v>0</v>
      </c>
      <c r="CD160" s="1">
        <f>IF(CD91="x",'5'!$AV27/12,0)</f>
        <v>0</v>
      </c>
    </row>
    <row r="161" spans="1:82" x14ac:dyDescent="0.2">
      <c r="A161" s="1">
        <f>'5'!E28</f>
        <v>0</v>
      </c>
      <c r="B161" s="545"/>
      <c r="C161" s="545"/>
      <c r="D161" s="541"/>
      <c r="E161" s="541"/>
      <c r="F161" s="545">
        <f>'5'!AQ28</f>
        <v>0</v>
      </c>
      <c r="G161" s="541"/>
      <c r="H161" s="541"/>
      <c r="I161" s="541"/>
      <c r="J161" s="541"/>
      <c r="K161" s="1">
        <f>IF(K92="x",'5'!$AV28/12,0)</f>
        <v>0</v>
      </c>
      <c r="L161" s="1">
        <f>IF(L92="x",'5'!$AV28/12,0)</f>
        <v>0</v>
      </c>
      <c r="M161" s="1">
        <f>IF(M92="x",'5'!$AV28/12,0)</f>
        <v>0</v>
      </c>
      <c r="N161" s="1">
        <f>IF(N92="x",'5'!$AV28/12,0)</f>
        <v>0</v>
      </c>
      <c r="O161" s="1">
        <f>IF(O92="x",'5'!$AV28/12,0)</f>
        <v>0</v>
      </c>
      <c r="P161" s="1">
        <f>IF(P92="x",'5'!$AV28/12,0)</f>
        <v>0</v>
      </c>
      <c r="Q161" s="1">
        <f>IF(Q92="x",'5'!$AV28/12,0)</f>
        <v>0</v>
      </c>
      <c r="R161" s="1">
        <f>IF(R92="x",'5'!$AV28/12,0)</f>
        <v>0</v>
      </c>
      <c r="S161" s="1">
        <f>IF(S92="x",'5'!$AV28/12,0)</f>
        <v>0</v>
      </c>
      <c r="T161" s="1">
        <f>IF(T92="x",'5'!$AV28/12,0)</f>
        <v>0</v>
      </c>
      <c r="U161" s="1">
        <f>IF(U92="x",'5'!$AV28/12,0)</f>
        <v>0</v>
      </c>
      <c r="V161" s="1">
        <f>IF(V92="x",'5'!$AV28/12,0)</f>
        <v>0</v>
      </c>
      <c r="W161" s="1">
        <f>IF(W92="x",'5'!$AV28/12,0)</f>
        <v>0</v>
      </c>
      <c r="X161" s="1">
        <f>IF(X92="x",'5'!$AV28/12,0)</f>
        <v>0</v>
      </c>
      <c r="Y161" s="1">
        <f>IF(Y92="x",'5'!$AV28/12,0)</f>
        <v>0</v>
      </c>
      <c r="Z161" s="1">
        <f>IF(Z92="x",'5'!$AV28/12,0)</f>
        <v>0</v>
      </c>
      <c r="AA161" s="1">
        <f>IF(AA92="x",'5'!$AV28/12,0)</f>
        <v>0</v>
      </c>
      <c r="AB161" s="1">
        <f>IF(AB92="x",'5'!$AV28/12,0)</f>
        <v>0</v>
      </c>
      <c r="AC161" s="1">
        <f>IF(AC92="x",'5'!$AV28/12,0)</f>
        <v>0</v>
      </c>
      <c r="AD161" s="1">
        <f>IF(AD92="x",'5'!$AV28/12,0)</f>
        <v>0</v>
      </c>
      <c r="AE161" s="1">
        <f>IF(AE92="x",'5'!$AV28/12,0)</f>
        <v>0</v>
      </c>
      <c r="AF161" s="1">
        <f>IF(AF92="x",'5'!$AV28/12,0)</f>
        <v>0</v>
      </c>
      <c r="AG161" s="1">
        <f>IF(AG92="x",'5'!$AV28/12,0)</f>
        <v>0</v>
      </c>
      <c r="AH161" s="1">
        <f>IF(AH92="x",'5'!$AV28/12,0)</f>
        <v>0</v>
      </c>
      <c r="AI161" s="1">
        <f>IF(AI92="x",'5'!$AV28/12,0)</f>
        <v>0</v>
      </c>
      <c r="AJ161" s="1">
        <f>IF(AJ92="x",'5'!$AV28/12,0)</f>
        <v>0</v>
      </c>
      <c r="AK161" s="1">
        <f>IF(AK92="x",'5'!$AV28/12,0)</f>
        <v>0</v>
      </c>
      <c r="AL161" s="1">
        <f>IF(AL92="x",'5'!$AV28/12,0)</f>
        <v>0</v>
      </c>
      <c r="AM161" s="1">
        <f>IF(AM92="x",'5'!$AV28/12,0)</f>
        <v>0</v>
      </c>
      <c r="AN161" s="1">
        <f>IF(AN92="x",'5'!$AV28/12,0)</f>
        <v>0</v>
      </c>
      <c r="AO161" s="1">
        <f>IF(AO92="x",'5'!$AV28/12,0)</f>
        <v>0</v>
      </c>
      <c r="AP161" s="1">
        <f>IF(AP92="x",'5'!$AV28/12,0)</f>
        <v>0</v>
      </c>
      <c r="AQ161" s="1">
        <f>IF(AQ92="x",'5'!$AV28/12,0)</f>
        <v>0</v>
      </c>
      <c r="AR161" s="1">
        <f>IF(AR92="x",'5'!$AV28/12,0)</f>
        <v>0</v>
      </c>
      <c r="AS161" s="1">
        <f>IF(AS92="x",'5'!$AV28/12,0)</f>
        <v>0</v>
      </c>
      <c r="AT161" s="1">
        <f>IF(AT92="x",'5'!$AV28/12,0)</f>
        <v>0</v>
      </c>
      <c r="AU161" s="1">
        <f>IF(AU92="x",'5'!$AV28/12,0)</f>
        <v>0</v>
      </c>
      <c r="AV161" s="1">
        <f>IF(AV92="x",'5'!$AV28/12,0)</f>
        <v>0</v>
      </c>
      <c r="AW161" s="1">
        <f>IF(AW92="x",'5'!$AV28/12,0)</f>
        <v>0</v>
      </c>
      <c r="AX161" s="1">
        <f>IF(AX92="x",'5'!$AV28/12,0)</f>
        <v>0</v>
      </c>
      <c r="AY161" s="1">
        <f>IF(AY92="x",'5'!$AV28/12,0)</f>
        <v>0</v>
      </c>
      <c r="AZ161" s="1">
        <f>IF(AZ92="x",'5'!$AV28/12,0)</f>
        <v>0</v>
      </c>
      <c r="BA161" s="1">
        <f>IF(BA92="x",'5'!$AV28/12,0)</f>
        <v>0</v>
      </c>
      <c r="BB161" s="1">
        <f>IF(BB92="x",'5'!$AV28/12,0)</f>
        <v>0</v>
      </c>
      <c r="BC161" s="1">
        <f>IF(BC92="x",'5'!$AV28/12,0)</f>
        <v>0</v>
      </c>
      <c r="BD161" s="1">
        <f>IF(BD92="x",'5'!$AV28/12,0)</f>
        <v>0</v>
      </c>
      <c r="BE161" s="1">
        <f>IF(BE92="x",'5'!$AV28/12,0)</f>
        <v>0</v>
      </c>
      <c r="BF161" s="1">
        <f>IF(BF92="x",'5'!$AV28/12,0)</f>
        <v>0</v>
      </c>
      <c r="BG161" s="1">
        <f>IF(BG92="x",'5'!$AV28/12,0)</f>
        <v>0</v>
      </c>
      <c r="BH161" s="1">
        <f>IF(BH92="x",'5'!$AV28/12,0)</f>
        <v>0</v>
      </c>
      <c r="BI161" s="1">
        <f>IF(BI92="x",'5'!$AV28/12,0)</f>
        <v>0</v>
      </c>
      <c r="BJ161" s="1">
        <f>IF(BJ92="x",'5'!$AV28/12,0)</f>
        <v>0</v>
      </c>
      <c r="BK161" s="1">
        <f>IF(BK92="x",'5'!$AV28/12,0)</f>
        <v>0</v>
      </c>
      <c r="BL161" s="1">
        <f>IF(BL92="x",'5'!$AV28/12,0)</f>
        <v>0</v>
      </c>
      <c r="BM161" s="1">
        <f>IF(BM92="x",'5'!$AV28/12,0)</f>
        <v>0</v>
      </c>
      <c r="BN161" s="1">
        <f>IF(BN92="x",'5'!$AV28/12,0)</f>
        <v>0</v>
      </c>
      <c r="BO161" s="1">
        <f>IF(BO92="x",'5'!$AV28/12,0)</f>
        <v>0</v>
      </c>
      <c r="BP161" s="1">
        <f>IF(BP92="x",'5'!$AV28/12,0)</f>
        <v>0</v>
      </c>
      <c r="BQ161" s="1">
        <f>IF(BQ92="x",'5'!$AV28/12,0)</f>
        <v>0</v>
      </c>
      <c r="BR161" s="1">
        <f>IF(BR92="x",'5'!$AV28/12,0)</f>
        <v>0</v>
      </c>
      <c r="BS161" s="1">
        <f>IF(BS92="x",'5'!$AV28/12,0)</f>
        <v>0</v>
      </c>
      <c r="BT161" s="1">
        <f>IF(BT92="x",'5'!$AV28/12,0)</f>
        <v>0</v>
      </c>
      <c r="BU161" s="1">
        <f>IF(BU92="x",'5'!$AV28/12,0)</f>
        <v>0</v>
      </c>
      <c r="BV161" s="1">
        <f>IF(BV92="x",'5'!$AV28/12,0)</f>
        <v>0</v>
      </c>
      <c r="BW161" s="1">
        <f>IF(BW92="x",'5'!$AV28/12,0)</f>
        <v>0</v>
      </c>
      <c r="BX161" s="1">
        <f>IF(BX92="x",'5'!$AV28/12,0)</f>
        <v>0</v>
      </c>
      <c r="BY161" s="1">
        <f>IF(BY92="x",'5'!$AV28/12,0)</f>
        <v>0</v>
      </c>
      <c r="BZ161" s="1">
        <f>IF(BZ92="x",'5'!$AV28/12,0)</f>
        <v>0</v>
      </c>
      <c r="CA161" s="1">
        <f>IF(CA92="x",'5'!$AV28/12,0)</f>
        <v>0</v>
      </c>
      <c r="CB161" s="1">
        <f>IF(CB92="x",'5'!$AV28/12,0)</f>
        <v>0</v>
      </c>
      <c r="CC161" s="1">
        <f>IF(CC92="x",'5'!$AV28/12,0)</f>
        <v>0</v>
      </c>
      <c r="CD161" s="1">
        <f>IF(CD92="x",'5'!$AV28/12,0)</f>
        <v>0</v>
      </c>
    </row>
    <row r="162" spans="1:82" x14ac:dyDescent="0.2">
      <c r="A162" s="1">
        <f>'5'!E29</f>
        <v>0</v>
      </c>
      <c r="B162" s="545"/>
      <c r="C162" s="545"/>
      <c r="D162" s="541"/>
      <c r="E162" s="541"/>
      <c r="F162" s="545">
        <f>'5'!AQ29</f>
        <v>0</v>
      </c>
      <c r="G162" s="541"/>
      <c r="H162" s="541"/>
      <c r="I162" s="541"/>
      <c r="J162" s="541"/>
      <c r="K162" s="1">
        <f>IF(K93="x",'5'!$AV29/12,0)</f>
        <v>0</v>
      </c>
      <c r="L162" s="1">
        <f>IF(L93="x",'5'!$AV29/12,0)</f>
        <v>0</v>
      </c>
      <c r="M162" s="1">
        <f>IF(M93="x",'5'!$AV29/12,0)</f>
        <v>0</v>
      </c>
      <c r="N162" s="1">
        <f>IF(N93="x",'5'!$AV29/12,0)</f>
        <v>0</v>
      </c>
      <c r="O162" s="1">
        <f>IF(O93="x",'5'!$AV29/12,0)</f>
        <v>0</v>
      </c>
      <c r="P162" s="1">
        <f>IF(P93="x",'5'!$AV29/12,0)</f>
        <v>0</v>
      </c>
      <c r="Q162" s="1">
        <f>IF(Q93="x",'5'!$AV29/12,0)</f>
        <v>0</v>
      </c>
      <c r="R162" s="1">
        <f>IF(R93="x",'5'!$AV29/12,0)</f>
        <v>0</v>
      </c>
      <c r="S162" s="1">
        <f>IF(S93="x",'5'!$AV29/12,0)</f>
        <v>0</v>
      </c>
      <c r="T162" s="1">
        <f>IF(T93="x",'5'!$AV29/12,0)</f>
        <v>0</v>
      </c>
      <c r="U162" s="1">
        <f>IF(U93="x",'5'!$AV29/12,0)</f>
        <v>0</v>
      </c>
      <c r="V162" s="1">
        <f>IF(V93="x",'5'!$AV29/12,0)</f>
        <v>0</v>
      </c>
      <c r="W162" s="1">
        <f>IF(W93="x",'5'!$AV29/12,0)</f>
        <v>0</v>
      </c>
      <c r="X162" s="1">
        <f>IF(X93="x",'5'!$AV29/12,0)</f>
        <v>0</v>
      </c>
      <c r="Y162" s="1">
        <f>IF(Y93="x",'5'!$AV29/12,0)</f>
        <v>0</v>
      </c>
      <c r="Z162" s="1">
        <f>IF(Z93="x",'5'!$AV29/12,0)</f>
        <v>0</v>
      </c>
      <c r="AA162" s="1">
        <f>IF(AA93="x",'5'!$AV29/12,0)</f>
        <v>0</v>
      </c>
      <c r="AB162" s="1">
        <f>IF(AB93="x",'5'!$AV29/12,0)</f>
        <v>0</v>
      </c>
      <c r="AC162" s="1">
        <f>IF(AC93="x",'5'!$AV29/12,0)</f>
        <v>0</v>
      </c>
      <c r="AD162" s="1">
        <f>IF(AD93="x",'5'!$AV29/12,0)</f>
        <v>0</v>
      </c>
      <c r="AE162" s="1">
        <f>IF(AE93="x",'5'!$AV29/12,0)</f>
        <v>0</v>
      </c>
      <c r="AF162" s="1">
        <f>IF(AF93="x",'5'!$AV29/12,0)</f>
        <v>0</v>
      </c>
      <c r="AG162" s="1">
        <f>IF(AG93="x",'5'!$AV29/12,0)</f>
        <v>0</v>
      </c>
      <c r="AH162" s="1">
        <f>IF(AH93="x",'5'!$AV29/12,0)</f>
        <v>0</v>
      </c>
      <c r="AI162" s="1">
        <f>IF(AI93="x",'5'!$AV29/12,0)</f>
        <v>0</v>
      </c>
      <c r="AJ162" s="1">
        <f>IF(AJ93="x",'5'!$AV29/12,0)</f>
        <v>0</v>
      </c>
      <c r="AK162" s="1">
        <f>IF(AK93="x",'5'!$AV29/12,0)</f>
        <v>0</v>
      </c>
      <c r="AL162" s="1">
        <f>IF(AL93="x",'5'!$AV29/12,0)</f>
        <v>0</v>
      </c>
      <c r="AM162" s="1">
        <f>IF(AM93="x",'5'!$AV29/12,0)</f>
        <v>0</v>
      </c>
      <c r="AN162" s="1">
        <f>IF(AN93="x",'5'!$AV29/12,0)</f>
        <v>0</v>
      </c>
      <c r="AO162" s="1">
        <f>IF(AO93="x",'5'!$AV29/12,0)</f>
        <v>0</v>
      </c>
      <c r="AP162" s="1">
        <f>IF(AP93="x",'5'!$AV29/12,0)</f>
        <v>0</v>
      </c>
      <c r="AQ162" s="1">
        <f>IF(AQ93="x",'5'!$AV29/12,0)</f>
        <v>0</v>
      </c>
      <c r="AR162" s="1">
        <f>IF(AR93="x",'5'!$AV29/12,0)</f>
        <v>0</v>
      </c>
      <c r="AS162" s="1">
        <f>IF(AS93="x",'5'!$AV29/12,0)</f>
        <v>0</v>
      </c>
      <c r="AT162" s="1">
        <f>IF(AT93="x",'5'!$AV29/12,0)</f>
        <v>0</v>
      </c>
      <c r="AU162" s="1">
        <f>IF(AU93="x",'5'!$AV29/12,0)</f>
        <v>0</v>
      </c>
      <c r="AV162" s="1">
        <f>IF(AV93="x",'5'!$AV29/12,0)</f>
        <v>0</v>
      </c>
      <c r="AW162" s="1">
        <f>IF(AW93="x",'5'!$AV29/12,0)</f>
        <v>0</v>
      </c>
      <c r="AX162" s="1">
        <f>IF(AX93="x",'5'!$AV29/12,0)</f>
        <v>0</v>
      </c>
      <c r="AY162" s="1">
        <f>IF(AY93="x",'5'!$AV29/12,0)</f>
        <v>0</v>
      </c>
      <c r="AZ162" s="1">
        <f>IF(AZ93="x",'5'!$AV29/12,0)</f>
        <v>0</v>
      </c>
      <c r="BA162" s="1">
        <f>IF(BA93="x",'5'!$AV29/12,0)</f>
        <v>0</v>
      </c>
      <c r="BB162" s="1">
        <f>IF(BB93="x",'5'!$AV29/12,0)</f>
        <v>0</v>
      </c>
      <c r="BC162" s="1">
        <f>IF(BC93="x",'5'!$AV29/12,0)</f>
        <v>0</v>
      </c>
      <c r="BD162" s="1">
        <f>IF(BD93="x",'5'!$AV29/12,0)</f>
        <v>0</v>
      </c>
      <c r="BE162" s="1">
        <f>IF(BE93="x",'5'!$AV29/12,0)</f>
        <v>0</v>
      </c>
      <c r="BF162" s="1">
        <f>IF(BF93="x",'5'!$AV29/12,0)</f>
        <v>0</v>
      </c>
      <c r="BG162" s="1">
        <f>IF(BG93="x",'5'!$AV29/12,0)</f>
        <v>0</v>
      </c>
      <c r="BH162" s="1">
        <f>IF(BH93="x",'5'!$AV29/12,0)</f>
        <v>0</v>
      </c>
      <c r="BI162" s="1">
        <f>IF(BI93="x",'5'!$AV29/12,0)</f>
        <v>0</v>
      </c>
      <c r="BJ162" s="1">
        <f>IF(BJ93="x",'5'!$AV29/12,0)</f>
        <v>0</v>
      </c>
      <c r="BK162" s="1">
        <f>IF(BK93="x",'5'!$AV29/12,0)</f>
        <v>0</v>
      </c>
      <c r="BL162" s="1">
        <f>IF(BL93="x",'5'!$AV29/12,0)</f>
        <v>0</v>
      </c>
      <c r="BM162" s="1">
        <f>IF(BM93="x",'5'!$AV29/12,0)</f>
        <v>0</v>
      </c>
      <c r="BN162" s="1">
        <f>IF(BN93="x",'5'!$AV29/12,0)</f>
        <v>0</v>
      </c>
      <c r="BO162" s="1">
        <f>IF(BO93="x",'5'!$AV29/12,0)</f>
        <v>0</v>
      </c>
      <c r="BP162" s="1">
        <f>IF(BP93="x",'5'!$AV29/12,0)</f>
        <v>0</v>
      </c>
      <c r="BQ162" s="1">
        <f>IF(BQ93="x",'5'!$AV29/12,0)</f>
        <v>0</v>
      </c>
      <c r="BR162" s="1">
        <f>IF(BR93="x",'5'!$AV29/12,0)</f>
        <v>0</v>
      </c>
      <c r="BS162" s="1">
        <f>IF(BS93="x",'5'!$AV29/12,0)</f>
        <v>0</v>
      </c>
      <c r="BT162" s="1">
        <f>IF(BT93="x",'5'!$AV29/12,0)</f>
        <v>0</v>
      </c>
      <c r="BU162" s="1">
        <f>IF(BU93="x",'5'!$AV29/12,0)</f>
        <v>0</v>
      </c>
      <c r="BV162" s="1">
        <f>IF(BV93="x",'5'!$AV29/12,0)</f>
        <v>0</v>
      </c>
      <c r="BW162" s="1">
        <f>IF(BW93="x",'5'!$AV29/12,0)</f>
        <v>0</v>
      </c>
      <c r="BX162" s="1">
        <f>IF(BX93="x",'5'!$AV29/12,0)</f>
        <v>0</v>
      </c>
      <c r="BY162" s="1">
        <f>IF(BY93="x",'5'!$AV29/12,0)</f>
        <v>0</v>
      </c>
      <c r="BZ162" s="1">
        <f>IF(BZ93="x",'5'!$AV29/12,0)</f>
        <v>0</v>
      </c>
      <c r="CA162" s="1">
        <f>IF(CA93="x",'5'!$AV29/12,0)</f>
        <v>0</v>
      </c>
      <c r="CB162" s="1">
        <f>IF(CB93="x",'5'!$AV29/12,0)</f>
        <v>0</v>
      </c>
      <c r="CC162" s="1">
        <f>IF(CC93="x",'5'!$AV29/12,0)</f>
        <v>0</v>
      </c>
      <c r="CD162" s="1">
        <f>IF(CD93="x",'5'!$AV29/12,0)</f>
        <v>0</v>
      </c>
    </row>
    <row r="163" spans="1:82" x14ac:dyDescent="0.2">
      <c r="A163" s="1">
        <f>'5'!E30</f>
        <v>0</v>
      </c>
      <c r="B163" s="545"/>
      <c r="C163" s="545"/>
      <c r="D163" s="541"/>
      <c r="E163" s="541"/>
      <c r="F163" s="545">
        <f>'5'!AQ30</f>
        <v>0</v>
      </c>
      <c r="G163" s="541"/>
      <c r="H163" s="541"/>
      <c r="I163" s="541"/>
      <c r="J163" s="541"/>
      <c r="K163" s="1">
        <f>IF(K94="x",'5'!$AV30/12,0)</f>
        <v>0</v>
      </c>
      <c r="L163" s="1">
        <f>IF(L94="x",'5'!$AV30/12,0)</f>
        <v>0</v>
      </c>
      <c r="M163" s="1">
        <f>IF(M94="x",'5'!$AV30/12,0)</f>
        <v>0</v>
      </c>
      <c r="N163" s="1">
        <f>IF(N94="x",'5'!$AV30/12,0)</f>
        <v>0</v>
      </c>
      <c r="O163" s="1">
        <f>IF(O94="x",'5'!$AV30/12,0)</f>
        <v>0</v>
      </c>
      <c r="P163" s="1">
        <f>IF(P94="x",'5'!$AV30/12,0)</f>
        <v>0</v>
      </c>
      <c r="Q163" s="1">
        <f>IF(Q94="x",'5'!$AV30/12,0)</f>
        <v>0</v>
      </c>
      <c r="R163" s="1">
        <f>IF(R94="x",'5'!$AV30/12,0)</f>
        <v>0</v>
      </c>
      <c r="S163" s="1">
        <f>IF(S94="x",'5'!$AV30/12,0)</f>
        <v>0</v>
      </c>
      <c r="T163" s="1">
        <f>IF(T94="x",'5'!$AV30/12,0)</f>
        <v>0</v>
      </c>
      <c r="U163" s="1">
        <f>IF(U94="x",'5'!$AV30/12,0)</f>
        <v>0</v>
      </c>
      <c r="V163" s="1">
        <f>IF(V94="x",'5'!$AV30/12,0)</f>
        <v>0</v>
      </c>
      <c r="W163" s="1">
        <f>IF(W94="x",'5'!$AV30/12,0)</f>
        <v>0</v>
      </c>
      <c r="X163" s="1">
        <f>IF(X94="x",'5'!$AV30/12,0)</f>
        <v>0</v>
      </c>
      <c r="Y163" s="1">
        <f>IF(Y94="x",'5'!$AV30/12,0)</f>
        <v>0</v>
      </c>
      <c r="Z163" s="1">
        <f>IF(Z94="x",'5'!$AV30/12,0)</f>
        <v>0</v>
      </c>
      <c r="AA163" s="1">
        <f>IF(AA94="x",'5'!$AV30/12,0)</f>
        <v>0</v>
      </c>
      <c r="AB163" s="1">
        <f>IF(AB94="x",'5'!$AV30/12,0)</f>
        <v>0</v>
      </c>
      <c r="AC163" s="1">
        <f>IF(AC94="x",'5'!$AV30/12,0)</f>
        <v>0</v>
      </c>
      <c r="AD163" s="1">
        <f>IF(AD94="x",'5'!$AV30/12,0)</f>
        <v>0</v>
      </c>
      <c r="AE163" s="1">
        <f>IF(AE94="x",'5'!$AV30/12,0)</f>
        <v>0</v>
      </c>
      <c r="AF163" s="1">
        <f>IF(AF94="x",'5'!$AV30/12,0)</f>
        <v>0</v>
      </c>
      <c r="AG163" s="1">
        <f>IF(AG94="x",'5'!$AV30/12,0)</f>
        <v>0</v>
      </c>
      <c r="AH163" s="1">
        <f>IF(AH94="x",'5'!$AV30/12,0)</f>
        <v>0</v>
      </c>
      <c r="AI163" s="1">
        <f>IF(AI94="x",'5'!$AV30/12,0)</f>
        <v>0</v>
      </c>
      <c r="AJ163" s="1">
        <f>IF(AJ94="x",'5'!$AV30/12,0)</f>
        <v>0</v>
      </c>
      <c r="AK163" s="1">
        <f>IF(AK94="x",'5'!$AV30/12,0)</f>
        <v>0</v>
      </c>
      <c r="AL163" s="1">
        <f>IF(AL94="x",'5'!$AV30/12,0)</f>
        <v>0</v>
      </c>
      <c r="AM163" s="1">
        <f>IF(AM94="x",'5'!$AV30/12,0)</f>
        <v>0</v>
      </c>
      <c r="AN163" s="1">
        <f>IF(AN94="x",'5'!$AV30/12,0)</f>
        <v>0</v>
      </c>
      <c r="AO163" s="1">
        <f>IF(AO94="x",'5'!$AV30/12,0)</f>
        <v>0</v>
      </c>
      <c r="AP163" s="1">
        <f>IF(AP94="x",'5'!$AV30/12,0)</f>
        <v>0</v>
      </c>
      <c r="AQ163" s="1">
        <f>IF(AQ94="x",'5'!$AV30/12,0)</f>
        <v>0</v>
      </c>
      <c r="AR163" s="1">
        <f>IF(AR94="x",'5'!$AV30/12,0)</f>
        <v>0</v>
      </c>
      <c r="AS163" s="1">
        <f>IF(AS94="x",'5'!$AV30/12,0)</f>
        <v>0</v>
      </c>
      <c r="AT163" s="1">
        <f>IF(AT94="x",'5'!$AV30/12,0)</f>
        <v>0</v>
      </c>
      <c r="AU163" s="1">
        <f>IF(AU94="x",'5'!$AV30/12,0)</f>
        <v>0</v>
      </c>
      <c r="AV163" s="1">
        <f>IF(AV94="x",'5'!$AV30/12,0)</f>
        <v>0</v>
      </c>
      <c r="AW163" s="1">
        <f>IF(AW94="x",'5'!$AV30/12,0)</f>
        <v>0</v>
      </c>
      <c r="AX163" s="1">
        <f>IF(AX94="x",'5'!$AV30/12,0)</f>
        <v>0</v>
      </c>
      <c r="AY163" s="1">
        <f>IF(AY94="x",'5'!$AV30/12,0)</f>
        <v>0</v>
      </c>
      <c r="AZ163" s="1">
        <f>IF(AZ94="x",'5'!$AV30/12,0)</f>
        <v>0</v>
      </c>
      <c r="BA163" s="1">
        <f>IF(BA94="x",'5'!$AV30/12,0)</f>
        <v>0</v>
      </c>
      <c r="BB163" s="1">
        <f>IF(BB94="x",'5'!$AV30/12,0)</f>
        <v>0</v>
      </c>
      <c r="BC163" s="1">
        <f>IF(BC94="x",'5'!$AV30/12,0)</f>
        <v>0</v>
      </c>
      <c r="BD163" s="1">
        <f>IF(BD94="x",'5'!$AV30/12,0)</f>
        <v>0</v>
      </c>
      <c r="BE163" s="1">
        <f>IF(BE94="x",'5'!$AV30/12,0)</f>
        <v>0</v>
      </c>
      <c r="BF163" s="1">
        <f>IF(BF94="x",'5'!$AV30/12,0)</f>
        <v>0</v>
      </c>
      <c r="BG163" s="1">
        <f>IF(BG94="x",'5'!$AV30/12,0)</f>
        <v>0</v>
      </c>
      <c r="BH163" s="1">
        <f>IF(BH94="x",'5'!$AV30/12,0)</f>
        <v>0</v>
      </c>
      <c r="BI163" s="1">
        <f>IF(BI94="x",'5'!$AV30/12,0)</f>
        <v>0</v>
      </c>
      <c r="BJ163" s="1">
        <f>IF(BJ94="x",'5'!$AV30/12,0)</f>
        <v>0</v>
      </c>
      <c r="BK163" s="1">
        <f>IF(BK94="x",'5'!$AV30/12,0)</f>
        <v>0</v>
      </c>
      <c r="BL163" s="1">
        <f>IF(BL94="x",'5'!$AV30/12,0)</f>
        <v>0</v>
      </c>
      <c r="BM163" s="1">
        <f>IF(BM94="x",'5'!$AV30/12,0)</f>
        <v>0</v>
      </c>
      <c r="BN163" s="1">
        <f>IF(BN94="x",'5'!$AV30/12,0)</f>
        <v>0</v>
      </c>
      <c r="BO163" s="1">
        <f>IF(BO94="x",'5'!$AV30/12,0)</f>
        <v>0</v>
      </c>
      <c r="BP163" s="1">
        <f>IF(BP94="x",'5'!$AV30/12,0)</f>
        <v>0</v>
      </c>
      <c r="BQ163" s="1">
        <f>IF(BQ94="x",'5'!$AV30/12,0)</f>
        <v>0</v>
      </c>
      <c r="BR163" s="1">
        <f>IF(BR94="x",'5'!$AV30/12,0)</f>
        <v>0</v>
      </c>
      <c r="BS163" s="1">
        <f>IF(BS94="x",'5'!$AV30/12,0)</f>
        <v>0</v>
      </c>
      <c r="BT163" s="1">
        <f>IF(BT94="x",'5'!$AV30/12,0)</f>
        <v>0</v>
      </c>
      <c r="BU163" s="1">
        <f>IF(BU94="x",'5'!$AV30/12,0)</f>
        <v>0</v>
      </c>
      <c r="BV163" s="1">
        <f>IF(BV94="x",'5'!$AV30/12,0)</f>
        <v>0</v>
      </c>
      <c r="BW163" s="1">
        <f>IF(BW94="x",'5'!$AV30/12,0)</f>
        <v>0</v>
      </c>
      <c r="BX163" s="1">
        <f>IF(BX94="x",'5'!$AV30/12,0)</f>
        <v>0</v>
      </c>
      <c r="BY163" s="1">
        <f>IF(BY94="x",'5'!$AV30/12,0)</f>
        <v>0</v>
      </c>
      <c r="BZ163" s="1">
        <f>IF(BZ94="x",'5'!$AV30/12,0)</f>
        <v>0</v>
      </c>
      <c r="CA163" s="1">
        <f>IF(CA94="x",'5'!$AV30/12,0)</f>
        <v>0</v>
      </c>
      <c r="CB163" s="1">
        <f>IF(CB94="x",'5'!$AV30/12,0)</f>
        <v>0</v>
      </c>
      <c r="CC163" s="1">
        <f>IF(CC94="x",'5'!$AV30/12,0)</f>
        <v>0</v>
      </c>
      <c r="CD163" s="1">
        <f>IF(CD94="x",'5'!$AV30/12,0)</f>
        <v>0</v>
      </c>
    </row>
    <row r="164" spans="1:82" x14ac:dyDescent="0.2">
      <c r="A164" s="1">
        <f>'5'!E31</f>
        <v>0</v>
      </c>
      <c r="B164" s="545"/>
      <c r="C164" s="545"/>
      <c r="D164" s="541"/>
      <c r="E164" s="541"/>
      <c r="F164" s="545">
        <f>'5'!AQ31</f>
        <v>0</v>
      </c>
      <c r="G164" s="541"/>
      <c r="H164" s="541"/>
      <c r="I164" s="541"/>
      <c r="J164" s="541"/>
      <c r="K164" s="1">
        <f>IF(K95="x",'5'!$AV31/12,0)</f>
        <v>0</v>
      </c>
      <c r="L164" s="1">
        <f>IF(L95="x",'5'!$AV31/12,0)</f>
        <v>0</v>
      </c>
      <c r="M164" s="1">
        <f>IF(M95="x",'5'!$AV31/12,0)</f>
        <v>0</v>
      </c>
      <c r="N164" s="1">
        <f>IF(N95="x",'5'!$AV31/12,0)</f>
        <v>0</v>
      </c>
      <c r="O164" s="1">
        <f>IF(O95="x",'5'!$AV31/12,0)</f>
        <v>0</v>
      </c>
      <c r="P164" s="1">
        <f>IF(P95="x",'5'!$AV31/12,0)</f>
        <v>0</v>
      </c>
      <c r="Q164" s="1">
        <f>IF(Q95="x",'5'!$AV31/12,0)</f>
        <v>0</v>
      </c>
      <c r="R164" s="1">
        <f>IF(R95="x",'5'!$AV31/12,0)</f>
        <v>0</v>
      </c>
      <c r="S164" s="1">
        <f>IF(S95="x",'5'!$AV31/12,0)</f>
        <v>0</v>
      </c>
      <c r="T164" s="1">
        <f>IF(T95="x",'5'!$AV31/12,0)</f>
        <v>0</v>
      </c>
      <c r="U164" s="1">
        <f>IF(U95="x",'5'!$AV31/12,0)</f>
        <v>0</v>
      </c>
      <c r="V164" s="1">
        <f>IF(V95="x",'5'!$AV31/12,0)</f>
        <v>0</v>
      </c>
      <c r="W164" s="1">
        <f>IF(W95="x",'5'!$AV31/12,0)</f>
        <v>0</v>
      </c>
      <c r="X164" s="1">
        <f>IF(X95="x",'5'!$AV31/12,0)</f>
        <v>0</v>
      </c>
      <c r="Y164" s="1">
        <f>IF(Y95="x",'5'!$AV31/12,0)</f>
        <v>0</v>
      </c>
      <c r="Z164" s="1">
        <f>IF(Z95="x",'5'!$AV31/12,0)</f>
        <v>0</v>
      </c>
      <c r="AA164" s="1">
        <f>IF(AA95="x",'5'!$AV31/12,0)</f>
        <v>0</v>
      </c>
      <c r="AB164" s="1">
        <f>IF(AB95="x",'5'!$AV31/12,0)</f>
        <v>0</v>
      </c>
      <c r="AC164" s="1">
        <f>IF(AC95="x",'5'!$AV31/12,0)</f>
        <v>0</v>
      </c>
      <c r="AD164" s="1">
        <f>IF(AD95="x",'5'!$AV31/12,0)</f>
        <v>0</v>
      </c>
      <c r="AE164" s="1">
        <f>IF(AE95="x",'5'!$AV31/12,0)</f>
        <v>0</v>
      </c>
      <c r="AF164" s="1">
        <f>IF(AF95="x",'5'!$AV31/12,0)</f>
        <v>0</v>
      </c>
      <c r="AG164" s="1">
        <f>IF(AG95="x",'5'!$AV31/12,0)</f>
        <v>0</v>
      </c>
      <c r="AH164" s="1">
        <f>IF(AH95="x",'5'!$AV31/12,0)</f>
        <v>0</v>
      </c>
      <c r="AI164" s="1">
        <f>IF(AI95="x",'5'!$AV31/12,0)</f>
        <v>0</v>
      </c>
      <c r="AJ164" s="1">
        <f>IF(AJ95="x",'5'!$AV31/12,0)</f>
        <v>0</v>
      </c>
      <c r="AK164" s="1">
        <f>IF(AK95="x",'5'!$AV31/12,0)</f>
        <v>0</v>
      </c>
      <c r="AL164" s="1">
        <f>IF(AL95="x",'5'!$AV31/12,0)</f>
        <v>0</v>
      </c>
      <c r="AM164" s="1">
        <f>IF(AM95="x",'5'!$AV31/12,0)</f>
        <v>0</v>
      </c>
      <c r="AN164" s="1">
        <f>IF(AN95="x",'5'!$AV31/12,0)</f>
        <v>0</v>
      </c>
      <c r="AO164" s="1">
        <f>IF(AO95="x",'5'!$AV31/12,0)</f>
        <v>0</v>
      </c>
      <c r="AP164" s="1">
        <f>IF(AP95="x",'5'!$AV31/12,0)</f>
        <v>0</v>
      </c>
      <c r="AQ164" s="1">
        <f>IF(AQ95="x",'5'!$AV31/12,0)</f>
        <v>0</v>
      </c>
      <c r="AR164" s="1">
        <f>IF(AR95="x",'5'!$AV31/12,0)</f>
        <v>0</v>
      </c>
      <c r="AS164" s="1">
        <f>IF(AS95="x",'5'!$AV31/12,0)</f>
        <v>0</v>
      </c>
      <c r="AT164" s="1">
        <f>IF(AT95="x",'5'!$AV31/12,0)</f>
        <v>0</v>
      </c>
      <c r="AU164" s="1">
        <f>IF(AU95="x",'5'!$AV31/12,0)</f>
        <v>0</v>
      </c>
      <c r="AV164" s="1">
        <f>IF(AV95="x",'5'!$AV31/12,0)</f>
        <v>0</v>
      </c>
      <c r="AW164" s="1">
        <f>IF(AW95="x",'5'!$AV31/12,0)</f>
        <v>0</v>
      </c>
      <c r="AX164" s="1">
        <f>IF(AX95="x",'5'!$AV31/12,0)</f>
        <v>0</v>
      </c>
      <c r="AY164" s="1">
        <f>IF(AY95="x",'5'!$AV31/12,0)</f>
        <v>0</v>
      </c>
      <c r="AZ164" s="1">
        <f>IF(AZ95="x",'5'!$AV31/12,0)</f>
        <v>0</v>
      </c>
      <c r="BA164" s="1">
        <f>IF(BA95="x",'5'!$AV31/12,0)</f>
        <v>0</v>
      </c>
      <c r="BB164" s="1">
        <f>IF(BB95="x",'5'!$AV31/12,0)</f>
        <v>0</v>
      </c>
      <c r="BC164" s="1">
        <f>IF(BC95="x",'5'!$AV31/12,0)</f>
        <v>0</v>
      </c>
      <c r="BD164" s="1">
        <f>IF(BD95="x",'5'!$AV31/12,0)</f>
        <v>0</v>
      </c>
      <c r="BE164" s="1">
        <f>IF(BE95="x",'5'!$AV31/12,0)</f>
        <v>0</v>
      </c>
      <c r="BF164" s="1">
        <f>IF(BF95="x",'5'!$AV31/12,0)</f>
        <v>0</v>
      </c>
      <c r="BG164" s="1">
        <f>IF(BG95="x",'5'!$AV31/12,0)</f>
        <v>0</v>
      </c>
      <c r="BH164" s="1">
        <f>IF(BH95="x",'5'!$AV31/12,0)</f>
        <v>0</v>
      </c>
      <c r="BI164" s="1">
        <f>IF(BI95="x",'5'!$AV31/12,0)</f>
        <v>0</v>
      </c>
      <c r="BJ164" s="1">
        <f>IF(BJ95="x",'5'!$AV31/12,0)</f>
        <v>0</v>
      </c>
      <c r="BK164" s="1">
        <f>IF(BK95="x",'5'!$AV31/12,0)</f>
        <v>0</v>
      </c>
      <c r="BL164" s="1">
        <f>IF(BL95="x",'5'!$AV31/12,0)</f>
        <v>0</v>
      </c>
      <c r="BM164" s="1">
        <f>IF(BM95="x",'5'!$AV31/12,0)</f>
        <v>0</v>
      </c>
      <c r="BN164" s="1">
        <f>IF(BN95="x",'5'!$AV31/12,0)</f>
        <v>0</v>
      </c>
      <c r="BO164" s="1">
        <f>IF(BO95="x",'5'!$AV31/12,0)</f>
        <v>0</v>
      </c>
      <c r="BP164" s="1">
        <f>IF(BP95="x",'5'!$AV31/12,0)</f>
        <v>0</v>
      </c>
      <c r="BQ164" s="1">
        <f>IF(BQ95="x",'5'!$AV31/12,0)</f>
        <v>0</v>
      </c>
      <c r="BR164" s="1">
        <f>IF(BR95="x",'5'!$AV31/12,0)</f>
        <v>0</v>
      </c>
      <c r="BS164" s="1">
        <f>IF(BS95="x",'5'!$AV31/12,0)</f>
        <v>0</v>
      </c>
      <c r="BT164" s="1">
        <f>IF(BT95="x",'5'!$AV31/12,0)</f>
        <v>0</v>
      </c>
      <c r="BU164" s="1">
        <f>IF(BU95="x",'5'!$AV31/12,0)</f>
        <v>0</v>
      </c>
      <c r="BV164" s="1">
        <f>IF(BV95="x",'5'!$AV31/12,0)</f>
        <v>0</v>
      </c>
      <c r="BW164" s="1">
        <f>IF(BW95="x",'5'!$AV31/12,0)</f>
        <v>0</v>
      </c>
      <c r="BX164" s="1">
        <f>IF(BX95="x",'5'!$AV31/12,0)</f>
        <v>0</v>
      </c>
      <c r="BY164" s="1">
        <f>IF(BY95="x",'5'!$AV31/12,0)</f>
        <v>0</v>
      </c>
      <c r="BZ164" s="1">
        <f>IF(BZ95="x",'5'!$AV31/12,0)</f>
        <v>0</v>
      </c>
      <c r="CA164" s="1">
        <f>IF(CA95="x",'5'!$AV31/12,0)</f>
        <v>0</v>
      </c>
      <c r="CB164" s="1">
        <f>IF(CB95="x",'5'!$AV31/12,0)</f>
        <v>0</v>
      </c>
      <c r="CC164" s="1">
        <f>IF(CC95="x",'5'!$AV31/12,0)</f>
        <v>0</v>
      </c>
      <c r="CD164" s="1">
        <f>IF(CD95="x",'5'!$AV31/12,0)</f>
        <v>0</v>
      </c>
    </row>
    <row r="165" spans="1:82" x14ac:dyDescent="0.2">
      <c r="A165" s="1">
        <f>'5'!E32</f>
        <v>0</v>
      </c>
      <c r="B165" s="545"/>
      <c r="C165" s="545"/>
      <c r="D165" s="541"/>
      <c r="E165" s="541"/>
      <c r="F165" s="545">
        <f>'5'!AQ32</f>
        <v>0</v>
      </c>
      <c r="G165" s="541"/>
      <c r="H165" s="541"/>
      <c r="I165" s="541"/>
      <c r="J165" s="541"/>
      <c r="K165" s="1">
        <f>IF(K96="x",'5'!$AV32/12,0)</f>
        <v>0</v>
      </c>
      <c r="L165" s="1">
        <f>IF(L96="x",'5'!$AV32/12,0)</f>
        <v>0</v>
      </c>
      <c r="M165" s="1">
        <f>IF(M96="x",'5'!$AV32/12,0)</f>
        <v>0</v>
      </c>
      <c r="N165" s="1">
        <f>IF(N96="x",'5'!$AV32/12,0)</f>
        <v>0</v>
      </c>
      <c r="O165" s="1">
        <f>IF(O96="x",'5'!$AV32/12,0)</f>
        <v>0</v>
      </c>
      <c r="P165" s="1">
        <f>IF(P96="x",'5'!$AV32/12,0)</f>
        <v>0</v>
      </c>
      <c r="Q165" s="1">
        <f>IF(Q96="x",'5'!$AV32/12,0)</f>
        <v>0</v>
      </c>
      <c r="R165" s="1">
        <f>IF(R96="x",'5'!$AV32/12,0)</f>
        <v>0</v>
      </c>
      <c r="S165" s="1">
        <f>IF(S96="x",'5'!$AV32/12,0)</f>
        <v>0</v>
      </c>
      <c r="T165" s="1">
        <f>IF(T96="x",'5'!$AV32/12,0)</f>
        <v>0</v>
      </c>
      <c r="U165" s="1">
        <f>IF(U96="x",'5'!$AV32/12,0)</f>
        <v>0</v>
      </c>
      <c r="V165" s="1">
        <f>IF(V96="x",'5'!$AV32/12,0)</f>
        <v>0</v>
      </c>
      <c r="W165" s="1">
        <f>IF(W96="x",'5'!$AV32/12,0)</f>
        <v>0</v>
      </c>
      <c r="X165" s="1">
        <f>IF(X96="x",'5'!$AV32/12,0)</f>
        <v>0</v>
      </c>
      <c r="Y165" s="1">
        <f>IF(Y96="x",'5'!$AV32/12,0)</f>
        <v>0</v>
      </c>
      <c r="Z165" s="1">
        <f>IF(Z96="x",'5'!$AV32/12,0)</f>
        <v>0</v>
      </c>
      <c r="AA165" s="1">
        <f>IF(AA96="x",'5'!$AV32/12,0)</f>
        <v>0</v>
      </c>
      <c r="AB165" s="1">
        <f>IF(AB96="x",'5'!$AV32/12,0)</f>
        <v>0</v>
      </c>
      <c r="AC165" s="1">
        <f>IF(AC96="x",'5'!$AV32/12,0)</f>
        <v>0</v>
      </c>
      <c r="AD165" s="1">
        <f>IF(AD96="x",'5'!$AV32/12,0)</f>
        <v>0</v>
      </c>
      <c r="AE165" s="1">
        <f>IF(AE96="x",'5'!$AV32/12,0)</f>
        <v>0</v>
      </c>
      <c r="AF165" s="1">
        <f>IF(AF96="x",'5'!$AV32/12,0)</f>
        <v>0</v>
      </c>
      <c r="AG165" s="1">
        <f>IF(AG96="x",'5'!$AV32/12,0)</f>
        <v>0</v>
      </c>
      <c r="AH165" s="1">
        <f>IF(AH96="x",'5'!$AV32/12,0)</f>
        <v>0</v>
      </c>
      <c r="AI165" s="1">
        <f>IF(AI96="x",'5'!$AV32/12,0)</f>
        <v>0</v>
      </c>
      <c r="AJ165" s="1">
        <f>IF(AJ96="x",'5'!$AV32/12,0)</f>
        <v>0</v>
      </c>
      <c r="AK165" s="1">
        <f>IF(AK96="x",'5'!$AV32/12,0)</f>
        <v>0</v>
      </c>
      <c r="AL165" s="1">
        <f>IF(AL96="x",'5'!$AV32/12,0)</f>
        <v>0</v>
      </c>
      <c r="AM165" s="1">
        <f>IF(AM96="x",'5'!$AV32/12,0)</f>
        <v>0</v>
      </c>
      <c r="AN165" s="1">
        <f>IF(AN96="x",'5'!$AV32/12,0)</f>
        <v>0</v>
      </c>
      <c r="AO165" s="1">
        <f>IF(AO96="x",'5'!$AV32/12,0)</f>
        <v>0</v>
      </c>
      <c r="AP165" s="1">
        <f>IF(AP96="x",'5'!$AV32/12,0)</f>
        <v>0</v>
      </c>
      <c r="AQ165" s="1">
        <f>IF(AQ96="x",'5'!$AV32/12,0)</f>
        <v>0</v>
      </c>
      <c r="AR165" s="1">
        <f>IF(AR96="x",'5'!$AV32/12,0)</f>
        <v>0</v>
      </c>
      <c r="AS165" s="1">
        <f>IF(AS96="x",'5'!$AV32/12,0)</f>
        <v>0</v>
      </c>
      <c r="AT165" s="1">
        <f>IF(AT96="x",'5'!$AV32/12,0)</f>
        <v>0</v>
      </c>
      <c r="AU165" s="1">
        <f>IF(AU96="x",'5'!$AV32/12,0)</f>
        <v>0</v>
      </c>
      <c r="AV165" s="1">
        <f>IF(AV96="x",'5'!$AV32/12,0)</f>
        <v>0</v>
      </c>
      <c r="AW165" s="1">
        <f>IF(AW96="x",'5'!$AV32/12,0)</f>
        <v>0</v>
      </c>
      <c r="AX165" s="1">
        <f>IF(AX96="x",'5'!$AV32/12,0)</f>
        <v>0</v>
      </c>
      <c r="AY165" s="1">
        <f>IF(AY96="x",'5'!$AV32/12,0)</f>
        <v>0</v>
      </c>
      <c r="AZ165" s="1">
        <f>IF(AZ96="x",'5'!$AV32/12,0)</f>
        <v>0</v>
      </c>
      <c r="BA165" s="1">
        <f>IF(BA96="x",'5'!$AV32/12,0)</f>
        <v>0</v>
      </c>
      <c r="BB165" s="1">
        <f>IF(BB96="x",'5'!$AV32/12,0)</f>
        <v>0</v>
      </c>
      <c r="BC165" s="1">
        <f>IF(BC96="x",'5'!$AV32/12,0)</f>
        <v>0</v>
      </c>
      <c r="BD165" s="1">
        <f>IF(BD96="x",'5'!$AV32/12,0)</f>
        <v>0</v>
      </c>
      <c r="BE165" s="1">
        <f>IF(BE96="x",'5'!$AV32/12,0)</f>
        <v>0</v>
      </c>
      <c r="BF165" s="1">
        <f>IF(BF96="x",'5'!$AV32/12,0)</f>
        <v>0</v>
      </c>
      <c r="BG165" s="1">
        <f>IF(BG96="x",'5'!$AV32/12,0)</f>
        <v>0</v>
      </c>
      <c r="BH165" s="1">
        <f>IF(BH96="x",'5'!$AV32/12,0)</f>
        <v>0</v>
      </c>
      <c r="BI165" s="1">
        <f>IF(BI96="x",'5'!$AV32/12,0)</f>
        <v>0</v>
      </c>
      <c r="BJ165" s="1">
        <f>IF(BJ96="x",'5'!$AV32/12,0)</f>
        <v>0</v>
      </c>
      <c r="BK165" s="1">
        <f>IF(BK96="x",'5'!$AV32/12,0)</f>
        <v>0</v>
      </c>
      <c r="BL165" s="1">
        <f>IF(BL96="x",'5'!$AV32/12,0)</f>
        <v>0</v>
      </c>
      <c r="BM165" s="1">
        <f>IF(BM96="x",'5'!$AV32/12,0)</f>
        <v>0</v>
      </c>
      <c r="BN165" s="1">
        <f>IF(BN96="x",'5'!$AV32/12,0)</f>
        <v>0</v>
      </c>
      <c r="BO165" s="1">
        <f>IF(BO96="x",'5'!$AV32/12,0)</f>
        <v>0</v>
      </c>
      <c r="BP165" s="1">
        <f>IF(BP96="x",'5'!$AV32/12,0)</f>
        <v>0</v>
      </c>
      <c r="BQ165" s="1">
        <f>IF(BQ96="x",'5'!$AV32/12,0)</f>
        <v>0</v>
      </c>
      <c r="BR165" s="1">
        <f>IF(BR96="x",'5'!$AV32/12,0)</f>
        <v>0</v>
      </c>
      <c r="BS165" s="1">
        <f>IF(BS96="x",'5'!$AV32/12,0)</f>
        <v>0</v>
      </c>
      <c r="BT165" s="1">
        <f>IF(BT96="x",'5'!$AV32/12,0)</f>
        <v>0</v>
      </c>
      <c r="BU165" s="1">
        <f>IF(BU96="x",'5'!$AV32/12,0)</f>
        <v>0</v>
      </c>
      <c r="BV165" s="1">
        <f>IF(BV96="x",'5'!$AV32/12,0)</f>
        <v>0</v>
      </c>
      <c r="BW165" s="1">
        <f>IF(BW96="x",'5'!$AV32/12,0)</f>
        <v>0</v>
      </c>
      <c r="BX165" s="1">
        <f>IF(BX96="x",'5'!$AV32/12,0)</f>
        <v>0</v>
      </c>
      <c r="BY165" s="1">
        <f>IF(BY96="x",'5'!$AV32/12,0)</f>
        <v>0</v>
      </c>
      <c r="BZ165" s="1">
        <f>IF(BZ96="x",'5'!$AV32/12,0)</f>
        <v>0</v>
      </c>
      <c r="CA165" s="1">
        <f>IF(CA96="x",'5'!$AV32/12,0)</f>
        <v>0</v>
      </c>
      <c r="CB165" s="1">
        <f>IF(CB96="x",'5'!$AV32/12,0)</f>
        <v>0</v>
      </c>
      <c r="CC165" s="1">
        <f>IF(CC96="x",'5'!$AV32/12,0)</f>
        <v>0</v>
      </c>
      <c r="CD165" s="1">
        <f>IF(CD96="x",'5'!$AV32/12,0)</f>
        <v>0</v>
      </c>
    </row>
    <row r="166" spans="1:82" x14ac:dyDescent="0.2">
      <c r="A166" s="1">
        <f>'5'!E33</f>
        <v>0</v>
      </c>
      <c r="B166" s="545"/>
      <c r="C166" s="545"/>
      <c r="D166" s="541"/>
      <c r="E166" s="541"/>
      <c r="F166" s="545">
        <f>'5'!AQ33</f>
        <v>0</v>
      </c>
      <c r="G166" s="541"/>
      <c r="H166" s="541"/>
      <c r="I166" s="541"/>
      <c r="J166" s="541"/>
      <c r="K166" s="1">
        <f>IF(K97="x",'5'!$AV33/12,0)</f>
        <v>0</v>
      </c>
      <c r="L166" s="1">
        <f>IF(L97="x",'5'!$AV33/12,0)</f>
        <v>0</v>
      </c>
      <c r="M166" s="1">
        <f>IF(M97="x",'5'!$AV33/12,0)</f>
        <v>0</v>
      </c>
      <c r="N166" s="1">
        <f>IF(N97="x",'5'!$AV33/12,0)</f>
        <v>0</v>
      </c>
      <c r="O166" s="1">
        <f>IF(O97="x",'5'!$AV33/12,0)</f>
        <v>0</v>
      </c>
      <c r="P166" s="1">
        <f>IF(P97="x",'5'!$AV33/12,0)</f>
        <v>0</v>
      </c>
      <c r="Q166" s="1">
        <f>IF(Q97="x",'5'!$AV33/12,0)</f>
        <v>0</v>
      </c>
      <c r="R166" s="1">
        <f>IF(R97="x",'5'!$AV33/12,0)</f>
        <v>0</v>
      </c>
      <c r="S166" s="1">
        <f>IF(S97="x",'5'!$AV33/12,0)</f>
        <v>0</v>
      </c>
      <c r="T166" s="1">
        <f>IF(T97="x",'5'!$AV33/12,0)</f>
        <v>0</v>
      </c>
      <c r="U166" s="1">
        <f>IF(U97="x",'5'!$AV33/12,0)</f>
        <v>0</v>
      </c>
      <c r="V166" s="1">
        <f>IF(V97="x",'5'!$AV33/12,0)</f>
        <v>0</v>
      </c>
      <c r="W166" s="1">
        <f>IF(W97="x",'5'!$AV33/12,0)</f>
        <v>0</v>
      </c>
      <c r="X166" s="1">
        <f>IF(X97="x",'5'!$AV33/12,0)</f>
        <v>0</v>
      </c>
      <c r="Y166" s="1">
        <f>IF(Y97="x",'5'!$AV33/12,0)</f>
        <v>0</v>
      </c>
      <c r="Z166" s="1">
        <f>IF(Z97="x",'5'!$AV33/12,0)</f>
        <v>0</v>
      </c>
      <c r="AA166" s="1">
        <f>IF(AA97="x",'5'!$AV33/12,0)</f>
        <v>0</v>
      </c>
      <c r="AB166" s="1">
        <f>IF(AB97="x",'5'!$AV33/12,0)</f>
        <v>0</v>
      </c>
      <c r="AC166" s="1">
        <f>IF(AC97="x",'5'!$AV33/12,0)</f>
        <v>0</v>
      </c>
      <c r="AD166" s="1">
        <f>IF(AD97="x",'5'!$AV33/12,0)</f>
        <v>0</v>
      </c>
      <c r="AE166" s="1">
        <f>IF(AE97="x",'5'!$AV33/12,0)</f>
        <v>0</v>
      </c>
      <c r="AF166" s="1">
        <f>IF(AF97="x",'5'!$AV33/12,0)</f>
        <v>0</v>
      </c>
      <c r="AG166" s="1">
        <f>IF(AG97="x",'5'!$AV33/12,0)</f>
        <v>0</v>
      </c>
      <c r="AH166" s="1">
        <f>IF(AH97="x",'5'!$AV33/12,0)</f>
        <v>0</v>
      </c>
      <c r="AI166" s="1">
        <f>IF(AI97="x",'5'!$AV33/12,0)</f>
        <v>0</v>
      </c>
      <c r="AJ166" s="1">
        <f>IF(AJ97="x",'5'!$AV33/12,0)</f>
        <v>0</v>
      </c>
      <c r="AK166" s="1">
        <f>IF(AK97="x",'5'!$AV33/12,0)</f>
        <v>0</v>
      </c>
      <c r="AL166" s="1">
        <f>IF(AL97="x",'5'!$AV33/12,0)</f>
        <v>0</v>
      </c>
      <c r="AM166" s="1">
        <f>IF(AM97="x",'5'!$AV33/12,0)</f>
        <v>0</v>
      </c>
      <c r="AN166" s="1">
        <f>IF(AN97="x",'5'!$AV33/12,0)</f>
        <v>0</v>
      </c>
      <c r="AO166" s="1">
        <f>IF(AO97="x",'5'!$AV33/12,0)</f>
        <v>0</v>
      </c>
      <c r="AP166" s="1">
        <f>IF(AP97="x",'5'!$AV33/12,0)</f>
        <v>0</v>
      </c>
      <c r="AQ166" s="1">
        <f>IF(AQ97="x",'5'!$AV33/12,0)</f>
        <v>0</v>
      </c>
      <c r="AR166" s="1">
        <f>IF(AR97="x",'5'!$AV33/12,0)</f>
        <v>0</v>
      </c>
      <c r="AS166" s="1">
        <f>IF(AS97="x",'5'!$AV33/12,0)</f>
        <v>0</v>
      </c>
      <c r="AT166" s="1">
        <f>IF(AT97="x",'5'!$AV33/12,0)</f>
        <v>0</v>
      </c>
      <c r="AU166" s="1">
        <f>IF(AU97="x",'5'!$AV33/12,0)</f>
        <v>0</v>
      </c>
      <c r="AV166" s="1">
        <f>IF(AV97="x",'5'!$AV33/12,0)</f>
        <v>0</v>
      </c>
      <c r="AW166" s="1">
        <f>IF(AW97="x",'5'!$AV33/12,0)</f>
        <v>0</v>
      </c>
      <c r="AX166" s="1">
        <f>IF(AX97="x",'5'!$AV33/12,0)</f>
        <v>0</v>
      </c>
      <c r="AY166" s="1">
        <f>IF(AY97="x",'5'!$AV33/12,0)</f>
        <v>0</v>
      </c>
      <c r="AZ166" s="1">
        <f>IF(AZ97="x",'5'!$AV33/12,0)</f>
        <v>0</v>
      </c>
      <c r="BA166" s="1">
        <f>IF(BA97="x",'5'!$AV33/12,0)</f>
        <v>0</v>
      </c>
      <c r="BB166" s="1">
        <f>IF(BB97="x",'5'!$AV33/12,0)</f>
        <v>0</v>
      </c>
      <c r="BC166" s="1">
        <f>IF(BC97="x",'5'!$AV33/12,0)</f>
        <v>0</v>
      </c>
      <c r="BD166" s="1">
        <f>IF(BD97="x",'5'!$AV33/12,0)</f>
        <v>0</v>
      </c>
      <c r="BE166" s="1">
        <f>IF(BE97="x",'5'!$AV33/12,0)</f>
        <v>0</v>
      </c>
      <c r="BF166" s="1">
        <f>IF(BF97="x",'5'!$AV33/12,0)</f>
        <v>0</v>
      </c>
      <c r="BG166" s="1">
        <f>IF(BG97="x",'5'!$AV33/12,0)</f>
        <v>0</v>
      </c>
      <c r="BH166" s="1">
        <f>IF(BH97="x",'5'!$AV33/12,0)</f>
        <v>0</v>
      </c>
      <c r="BI166" s="1">
        <f>IF(BI97="x",'5'!$AV33/12,0)</f>
        <v>0</v>
      </c>
      <c r="BJ166" s="1">
        <f>IF(BJ97="x",'5'!$AV33/12,0)</f>
        <v>0</v>
      </c>
      <c r="BK166" s="1">
        <f>IF(BK97="x",'5'!$AV33/12,0)</f>
        <v>0</v>
      </c>
      <c r="BL166" s="1">
        <f>IF(BL97="x",'5'!$AV33/12,0)</f>
        <v>0</v>
      </c>
      <c r="BM166" s="1">
        <f>IF(BM97="x",'5'!$AV33/12,0)</f>
        <v>0</v>
      </c>
      <c r="BN166" s="1">
        <f>IF(BN97="x",'5'!$AV33/12,0)</f>
        <v>0</v>
      </c>
      <c r="BO166" s="1">
        <f>IF(BO97="x",'5'!$AV33/12,0)</f>
        <v>0</v>
      </c>
      <c r="BP166" s="1">
        <f>IF(BP97="x",'5'!$AV33/12,0)</f>
        <v>0</v>
      </c>
      <c r="BQ166" s="1">
        <f>IF(BQ97="x",'5'!$AV33/12,0)</f>
        <v>0</v>
      </c>
      <c r="BR166" s="1">
        <f>IF(BR97="x",'5'!$AV33/12,0)</f>
        <v>0</v>
      </c>
      <c r="BS166" s="1">
        <f>IF(BS97="x",'5'!$AV33/12,0)</f>
        <v>0</v>
      </c>
      <c r="BT166" s="1">
        <f>IF(BT97="x",'5'!$AV33/12,0)</f>
        <v>0</v>
      </c>
      <c r="BU166" s="1">
        <f>IF(BU97="x",'5'!$AV33/12,0)</f>
        <v>0</v>
      </c>
      <c r="BV166" s="1">
        <f>IF(BV97="x",'5'!$AV33/12,0)</f>
        <v>0</v>
      </c>
      <c r="BW166" s="1">
        <f>IF(BW97="x",'5'!$AV33/12,0)</f>
        <v>0</v>
      </c>
      <c r="BX166" s="1">
        <f>IF(BX97="x",'5'!$AV33/12,0)</f>
        <v>0</v>
      </c>
      <c r="BY166" s="1">
        <f>IF(BY97="x",'5'!$AV33/12,0)</f>
        <v>0</v>
      </c>
      <c r="BZ166" s="1">
        <f>IF(BZ97="x",'5'!$AV33/12,0)</f>
        <v>0</v>
      </c>
      <c r="CA166" s="1">
        <f>IF(CA97="x",'5'!$AV33/12,0)</f>
        <v>0</v>
      </c>
      <c r="CB166" s="1">
        <f>IF(CB97="x",'5'!$AV33/12,0)</f>
        <v>0</v>
      </c>
      <c r="CC166" s="1">
        <f>IF(CC97="x",'5'!$AV33/12,0)</f>
        <v>0</v>
      </c>
      <c r="CD166" s="1">
        <f>IF(CD97="x",'5'!$AV33/12,0)</f>
        <v>0</v>
      </c>
    </row>
    <row r="167" spans="1:82" x14ac:dyDescent="0.2">
      <c r="A167" s="1">
        <f>'5'!E34</f>
        <v>0</v>
      </c>
      <c r="B167" s="545"/>
      <c r="C167" s="545"/>
      <c r="D167" s="541"/>
      <c r="E167" s="541"/>
      <c r="F167" s="545">
        <f>'5'!AQ34</f>
        <v>0</v>
      </c>
      <c r="G167" s="541"/>
      <c r="H167" s="541"/>
      <c r="I167" s="541"/>
      <c r="J167" s="541"/>
      <c r="K167" s="1">
        <f>IF(K98="x",'5'!$AV34/12,0)</f>
        <v>0</v>
      </c>
      <c r="L167" s="1">
        <f>IF(L98="x",'5'!$AV34/12,0)</f>
        <v>0</v>
      </c>
      <c r="M167" s="1">
        <f>IF(M98="x",'5'!$AV34/12,0)</f>
        <v>0</v>
      </c>
      <c r="N167" s="1">
        <f>IF(N98="x",'5'!$AV34/12,0)</f>
        <v>0</v>
      </c>
      <c r="O167" s="1">
        <f>IF(O98="x",'5'!$AV34/12,0)</f>
        <v>0</v>
      </c>
      <c r="P167" s="1">
        <f>IF(P98="x",'5'!$AV34/12,0)</f>
        <v>0</v>
      </c>
      <c r="Q167" s="1">
        <f>IF(Q98="x",'5'!$AV34/12,0)</f>
        <v>0</v>
      </c>
      <c r="R167" s="1">
        <f>IF(R98="x",'5'!$AV34/12,0)</f>
        <v>0</v>
      </c>
      <c r="S167" s="1">
        <f>IF(S98="x",'5'!$AV34/12,0)</f>
        <v>0</v>
      </c>
      <c r="T167" s="1">
        <f>IF(T98="x",'5'!$AV34/12,0)</f>
        <v>0</v>
      </c>
      <c r="U167" s="1">
        <f>IF(U98="x",'5'!$AV34/12,0)</f>
        <v>0</v>
      </c>
      <c r="V167" s="1">
        <f>IF(V98="x",'5'!$AV34/12,0)</f>
        <v>0</v>
      </c>
      <c r="W167" s="1">
        <f>IF(W98="x",'5'!$AV34/12,0)</f>
        <v>0</v>
      </c>
      <c r="X167" s="1">
        <f>IF(X98="x",'5'!$AV34/12,0)</f>
        <v>0</v>
      </c>
      <c r="Y167" s="1">
        <f>IF(Y98="x",'5'!$AV34/12,0)</f>
        <v>0</v>
      </c>
      <c r="Z167" s="1">
        <f>IF(Z98="x",'5'!$AV34/12,0)</f>
        <v>0</v>
      </c>
      <c r="AA167" s="1">
        <f>IF(AA98="x",'5'!$AV34/12,0)</f>
        <v>0</v>
      </c>
      <c r="AB167" s="1">
        <f>IF(AB98="x",'5'!$AV34/12,0)</f>
        <v>0</v>
      </c>
      <c r="AC167" s="1">
        <f>IF(AC98="x",'5'!$AV34/12,0)</f>
        <v>0</v>
      </c>
      <c r="AD167" s="1">
        <f>IF(AD98="x",'5'!$AV34/12,0)</f>
        <v>0</v>
      </c>
      <c r="AE167" s="1">
        <f>IF(AE98="x",'5'!$AV34/12,0)</f>
        <v>0</v>
      </c>
      <c r="AF167" s="1">
        <f>IF(AF98="x",'5'!$AV34/12,0)</f>
        <v>0</v>
      </c>
      <c r="AG167" s="1">
        <f>IF(AG98="x",'5'!$AV34/12,0)</f>
        <v>0</v>
      </c>
      <c r="AH167" s="1">
        <f>IF(AH98="x",'5'!$AV34/12,0)</f>
        <v>0</v>
      </c>
      <c r="AI167" s="1">
        <f>IF(AI98="x",'5'!$AV34/12,0)</f>
        <v>0</v>
      </c>
      <c r="AJ167" s="1">
        <f>IF(AJ98="x",'5'!$AV34/12,0)</f>
        <v>0</v>
      </c>
      <c r="AK167" s="1">
        <f>IF(AK98="x",'5'!$AV34/12,0)</f>
        <v>0</v>
      </c>
      <c r="AL167" s="1">
        <f>IF(AL98="x",'5'!$AV34/12,0)</f>
        <v>0</v>
      </c>
      <c r="AM167" s="1">
        <f>IF(AM98="x",'5'!$AV34/12,0)</f>
        <v>0</v>
      </c>
      <c r="AN167" s="1">
        <f>IF(AN98="x",'5'!$AV34/12,0)</f>
        <v>0</v>
      </c>
      <c r="AO167" s="1">
        <f>IF(AO98="x",'5'!$AV34/12,0)</f>
        <v>0</v>
      </c>
      <c r="AP167" s="1">
        <f>IF(AP98="x",'5'!$AV34/12,0)</f>
        <v>0</v>
      </c>
      <c r="AQ167" s="1">
        <f>IF(AQ98="x",'5'!$AV34/12,0)</f>
        <v>0</v>
      </c>
      <c r="AR167" s="1">
        <f>IF(AR98="x",'5'!$AV34/12,0)</f>
        <v>0</v>
      </c>
      <c r="AS167" s="1">
        <f>IF(AS98="x",'5'!$AV34/12,0)</f>
        <v>0</v>
      </c>
      <c r="AT167" s="1">
        <f>IF(AT98="x",'5'!$AV34/12,0)</f>
        <v>0</v>
      </c>
      <c r="AU167" s="1">
        <f>IF(AU98="x",'5'!$AV34/12,0)</f>
        <v>0</v>
      </c>
      <c r="AV167" s="1">
        <f>IF(AV98="x",'5'!$AV34/12,0)</f>
        <v>0</v>
      </c>
      <c r="AW167" s="1">
        <f>IF(AW98="x",'5'!$AV34/12,0)</f>
        <v>0</v>
      </c>
      <c r="AX167" s="1">
        <f>IF(AX98="x",'5'!$AV34/12,0)</f>
        <v>0</v>
      </c>
      <c r="AY167" s="1">
        <f>IF(AY98="x",'5'!$AV34/12,0)</f>
        <v>0</v>
      </c>
      <c r="AZ167" s="1">
        <f>IF(AZ98="x",'5'!$AV34/12,0)</f>
        <v>0</v>
      </c>
      <c r="BA167" s="1">
        <f>IF(BA98="x",'5'!$AV34/12,0)</f>
        <v>0</v>
      </c>
      <c r="BB167" s="1">
        <f>IF(BB98="x",'5'!$AV34/12,0)</f>
        <v>0</v>
      </c>
      <c r="BC167" s="1">
        <f>IF(BC98="x",'5'!$AV34/12,0)</f>
        <v>0</v>
      </c>
      <c r="BD167" s="1">
        <f>IF(BD98="x",'5'!$AV34/12,0)</f>
        <v>0</v>
      </c>
      <c r="BE167" s="1">
        <f>IF(BE98="x",'5'!$AV34/12,0)</f>
        <v>0</v>
      </c>
      <c r="BF167" s="1">
        <f>IF(BF98="x",'5'!$AV34/12,0)</f>
        <v>0</v>
      </c>
      <c r="BG167" s="1">
        <f>IF(BG98="x",'5'!$AV34/12,0)</f>
        <v>0</v>
      </c>
      <c r="BH167" s="1">
        <f>IF(BH98="x",'5'!$AV34/12,0)</f>
        <v>0</v>
      </c>
      <c r="BI167" s="1">
        <f>IF(BI98="x",'5'!$AV34/12,0)</f>
        <v>0</v>
      </c>
      <c r="BJ167" s="1">
        <f>IF(BJ98="x",'5'!$AV34/12,0)</f>
        <v>0</v>
      </c>
      <c r="BK167" s="1">
        <f>IF(BK98="x",'5'!$AV34/12,0)</f>
        <v>0</v>
      </c>
      <c r="BL167" s="1">
        <f>IF(BL98="x",'5'!$AV34/12,0)</f>
        <v>0</v>
      </c>
      <c r="BM167" s="1">
        <f>IF(BM98="x",'5'!$AV34/12,0)</f>
        <v>0</v>
      </c>
      <c r="BN167" s="1">
        <f>IF(BN98="x",'5'!$AV34/12,0)</f>
        <v>0</v>
      </c>
      <c r="BO167" s="1">
        <f>IF(BO98="x",'5'!$AV34/12,0)</f>
        <v>0</v>
      </c>
      <c r="BP167" s="1">
        <f>IF(BP98="x",'5'!$AV34/12,0)</f>
        <v>0</v>
      </c>
      <c r="BQ167" s="1">
        <f>IF(BQ98="x",'5'!$AV34/12,0)</f>
        <v>0</v>
      </c>
      <c r="BR167" s="1">
        <f>IF(BR98="x",'5'!$AV34/12,0)</f>
        <v>0</v>
      </c>
      <c r="BS167" s="1">
        <f>IF(BS98="x",'5'!$AV34/12,0)</f>
        <v>0</v>
      </c>
      <c r="BT167" s="1">
        <f>IF(BT98="x",'5'!$AV34/12,0)</f>
        <v>0</v>
      </c>
      <c r="BU167" s="1">
        <f>IF(BU98="x",'5'!$AV34/12,0)</f>
        <v>0</v>
      </c>
      <c r="BV167" s="1">
        <f>IF(BV98="x",'5'!$AV34/12,0)</f>
        <v>0</v>
      </c>
      <c r="BW167" s="1">
        <f>IF(BW98="x",'5'!$AV34/12,0)</f>
        <v>0</v>
      </c>
      <c r="BX167" s="1">
        <f>IF(BX98="x",'5'!$AV34/12,0)</f>
        <v>0</v>
      </c>
      <c r="BY167" s="1">
        <f>IF(BY98="x",'5'!$AV34/12,0)</f>
        <v>0</v>
      </c>
      <c r="BZ167" s="1">
        <f>IF(BZ98="x",'5'!$AV34/12,0)</f>
        <v>0</v>
      </c>
      <c r="CA167" s="1">
        <f>IF(CA98="x",'5'!$AV34/12,0)</f>
        <v>0</v>
      </c>
      <c r="CB167" s="1">
        <f>IF(CB98="x",'5'!$AV34/12,0)</f>
        <v>0</v>
      </c>
      <c r="CC167" s="1">
        <f>IF(CC98="x",'5'!$AV34/12,0)</f>
        <v>0</v>
      </c>
      <c r="CD167" s="1">
        <f>IF(CD98="x",'5'!$AV34/12,0)</f>
        <v>0</v>
      </c>
    </row>
    <row r="168" spans="1:82" x14ac:dyDescent="0.2">
      <c r="A168" s="1">
        <f>'5'!E35</f>
        <v>0</v>
      </c>
      <c r="B168" s="545"/>
      <c r="C168" s="545"/>
      <c r="D168" s="541"/>
      <c r="E168" s="541"/>
      <c r="F168" s="545">
        <f>'5'!AQ35</f>
        <v>0</v>
      </c>
      <c r="G168" s="541"/>
      <c r="H168" s="541"/>
      <c r="I168" s="541"/>
      <c r="J168" s="541"/>
      <c r="K168" s="1">
        <f>IF(K99="x",'5'!$AV35/12,0)</f>
        <v>0</v>
      </c>
      <c r="L168" s="1">
        <f>IF(L99="x",'5'!$AV35/12,0)</f>
        <v>0</v>
      </c>
      <c r="M168" s="1">
        <f>IF(M99="x",'5'!$AV35/12,0)</f>
        <v>0</v>
      </c>
      <c r="N168" s="1">
        <f>IF(N99="x",'5'!$AV35/12,0)</f>
        <v>0</v>
      </c>
      <c r="O168" s="1">
        <f>IF(O99="x",'5'!$AV35/12,0)</f>
        <v>0</v>
      </c>
      <c r="P168" s="1">
        <f>IF(P99="x",'5'!$AV35/12,0)</f>
        <v>0</v>
      </c>
      <c r="Q168" s="1">
        <f>IF(Q99="x",'5'!$AV35/12,0)</f>
        <v>0</v>
      </c>
      <c r="R168" s="1">
        <f>IF(R99="x",'5'!$AV35/12,0)</f>
        <v>0</v>
      </c>
      <c r="S168" s="1">
        <f>IF(S99="x",'5'!$AV35/12,0)</f>
        <v>0</v>
      </c>
      <c r="T168" s="1">
        <f>IF(T99="x",'5'!$AV35/12,0)</f>
        <v>0</v>
      </c>
      <c r="U168" s="1">
        <f>IF(U99="x",'5'!$AV35/12,0)</f>
        <v>0</v>
      </c>
      <c r="V168" s="1">
        <f>IF(V99="x",'5'!$AV35/12,0)</f>
        <v>0</v>
      </c>
      <c r="W168" s="1">
        <f>IF(W99="x",'5'!$AV35/12,0)</f>
        <v>0</v>
      </c>
      <c r="X168" s="1">
        <f>IF(X99="x",'5'!$AV35/12,0)</f>
        <v>0</v>
      </c>
      <c r="Y168" s="1">
        <f>IF(Y99="x",'5'!$AV35/12,0)</f>
        <v>0</v>
      </c>
      <c r="Z168" s="1">
        <f>IF(Z99="x",'5'!$AV35/12,0)</f>
        <v>0</v>
      </c>
      <c r="AA168" s="1">
        <f>IF(AA99="x",'5'!$AV35/12,0)</f>
        <v>0</v>
      </c>
      <c r="AB168" s="1">
        <f>IF(AB99="x",'5'!$AV35/12,0)</f>
        <v>0</v>
      </c>
      <c r="AC168" s="1">
        <f>IF(AC99="x",'5'!$AV35/12,0)</f>
        <v>0</v>
      </c>
      <c r="AD168" s="1">
        <f>IF(AD99="x",'5'!$AV35/12,0)</f>
        <v>0</v>
      </c>
      <c r="AE168" s="1">
        <f>IF(AE99="x",'5'!$AV35/12,0)</f>
        <v>0</v>
      </c>
      <c r="AF168" s="1">
        <f>IF(AF99="x",'5'!$AV35/12,0)</f>
        <v>0</v>
      </c>
      <c r="AG168" s="1">
        <f>IF(AG99="x",'5'!$AV35/12,0)</f>
        <v>0</v>
      </c>
      <c r="AH168" s="1">
        <f>IF(AH99="x",'5'!$AV35/12,0)</f>
        <v>0</v>
      </c>
      <c r="AI168" s="1">
        <f>IF(AI99="x",'5'!$AV35/12,0)</f>
        <v>0</v>
      </c>
      <c r="AJ168" s="1">
        <f>IF(AJ99="x",'5'!$AV35/12,0)</f>
        <v>0</v>
      </c>
      <c r="AK168" s="1">
        <f>IF(AK99="x",'5'!$AV35/12,0)</f>
        <v>0</v>
      </c>
      <c r="AL168" s="1">
        <f>IF(AL99="x",'5'!$AV35/12,0)</f>
        <v>0</v>
      </c>
      <c r="AM168" s="1">
        <f>IF(AM99="x",'5'!$AV35/12,0)</f>
        <v>0</v>
      </c>
      <c r="AN168" s="1">
        <f>IF(AN99="x",'5'!$AV35/12,0)</f>
        <v>0</v>
      </c>
      <c r="AO168" s="1">
        <f>IF(AO99="x",'5'!$AV35/12,0)</f>
        <v>0</v>
      </c>
      <c r="AP168" s="1">
        <f>IF(AP99="x",'5'!$AV35/12,0)</f>
        <v>0</v>
      </c>
      <c r="AQ168" s="1">
        <f>IF(AQ99="x",'5'!$AV35/12,0)</f>
        <v>0</v>
      </c>
      <c r="AR168" s="1">
        <f>IF(AR99="x",'5'!$AV35/12,0)</f>
        <v>0</v>
      </c>
      <c r="AS168" s="1">
        <f>IF(AS99="x",'5'!$AV35/12,0)</f>
        <v>0</v>
      </c>
      <c r="AT168" s="1">
        <f>IF(AT99="x",'5'!$AV35/12,0)</f>
        <v>0</v>
      </c>
      <c r="AU168" s="1">
        <f>IF(AU99="x",'5'!$AV35/12,0)</f>
        <v>0</v>
      </c>
      <c r="AV168" s="1">
        <f>IF(AV99="x",'5'!$AV35/12,0)</f>
        <v>0</v>
      </c>
      <c r="AW168" s="1">
        <f>IF(AW99="x",'5'!$AV35/12,0)</f>
        <v>0</v>
      </c>
      <c r="AX168" s="1">
        <f>IF(AX99="x",'5'!$AV35/12,0)</f>
        <v>0</v>
      </c>
      <c r="AY168" s="1">
        <f>IF(AY99="x",'5'!$AV35/12,0)</f>
        <v>0</v>
      </c>
      <c r="AZ168" s="1">
        <f>IF(AZ99="x",'5'!$AV35/12,0)</f>
        <v>0</v>
      </c>
      <c r="BA168" s="1">
        <f>IF(BA99="x",'5'!$AV35/12,0)</f>
        <v>0</v>
      </c>
      <c r="BB168" s="1">
        <f>IF(BB99="x",'5'!$AV35/12,0)</f>
        <v>0</v>
      </c>
      <c r="BC168" s="1">
        <f>IF(BC99="x",'5'!$AV35/12,0)</f>
        <v>0</v>
      </c>
      <c r="BD168" s="1">
        <f>IF(BD99="x",'5'!$AV35/12,0)</f>
        <v>0</v>
      </c>
      <c r="BE168" s="1">
        <f>IF(BE99="x",'5'!$AV35/12,0)</f>
        <v>0</v>
      </c>
      <c r="BF168" s="1">
        <f>IF(BF99="x",'5'!$AV35/12,0)</f>
        <v>0</v>
      </c>
      <c r="BG168" s="1">
        <f>IF(BG99="x",'5'!$AV35/12,0)</f>
        <v>0</v>
      </c>
      <c r="BH168" s="1">
        <f>IF(BH99="x",'5'!$AV35/12,0)</f>
        <v>0</v>
      </c>
      <c r="BI168" s="1">
        <f>IF(BI99="x",'5'!$AV35/12,0)</f>
        <v>0</v>
      </c>
      <c r="BJ168" s="1">
        <f>IF(BJ99="x",'5'!$AV35/12,0)</f>
        <v>0</v>
      </c>
      <c r="BK168" s="1">
        <f>IF(BK99="x",'5'!$AV35/12,0)</f>
        <v>0</v>
      </c>
      <c r="BL168" s="1">
        <f>IF(BL99="x",'5'!$AV35/12,0)</f>
        <v>0</v>
      </c>
      <c r="BM168" s="1">
        <f>IF(BM99="x",'5'!$AV35/12,0)</f>
        <v>0</v>
      </c>
      <c r="BN168" s="1">
        <f>IF(BN99="x",'5'!$AV35/12,0)</f>
        <v>0</v>
      </c>
      <c r="BO168" s="1">
        <f>IF(BO99="x",'5'!$AV35/12,0)</f>
        <v>0</v>
      </c>
      <c r="BP168" s="1">
        <f>IF(BP99="x",'5'!$AV35/12,0)</f>
        <v>0</v>
      </c>
      <c r="BQ168" s="1">
        <f>IF(BQ99="x",'5'!$AV35/12,0)</f>
        <v>0</v>
      </c>
      <c r="BR168" s="1">
        <f>IF(BR99="x",'5'!$AV35/12,0)</f>
        <v>0</v>
      </c>
      <c r="BS168" s="1">
        <f>IF(BS99="x",'5'!$AV35/12,0)</f>
        <v>0</v>
      </c>
      <c r="BT168" s="1">
        <f>IF(BT99="x",'5'!$AV35/12,0)</f>
        <v>0</v>
      </c>
      <c r="BU168" s="1">
        <f>IF(BU99="x",'5'!$AV35/12,0)</f>
        <v>0</v>
      </c>
      <c r="BV168" s="1">
        <f>IF(BV99="x",'5'!$AV35/12,0)</f>
        <v>0</v>
      </c>
      <c r="BW168" s="1">
        <f>IF(BW99="x",'5'!$AV35/12,0)</f>
        <v>0</v>
      </c>
      <c r="BX168" s="1">
        <f>IF(BX99="x",'5'!$AV35/12,0)</f>
        <v>0</v>
      </c>
      <c r="BY168" s="1">
        <f>IF(BY99="x",'5'!$AV35/12,0)</f>
        <v>0</v>
      </c>
      <c r="BZ168" s="1">
        <f>IF(BZ99="x",'5'!$AV35/12,0)</f>
        <v>0</v>
      </c>
      <c r="CA168" s="1">
        <f>IF(CA99="x",'5'!$AV35/12,0)</f>
        <v>0</v>
      </c>
      <c r="CB168" s="1">
        <f>IF(CB99="x",'5'!$AV35/12,0)</f>
        <v>0</v>
      </c>
      <c r="CC168" s="1">
        <f>IF(CC99="x",'5'!$AV35/12,0)</f>
        <v>0</v>
      </c>
      <c r="CD168" s="1">
        <f>IF(CD99="x",'5'!$AV35/12,0)</f>
        <v>0</v>
      </c>
    </row>
    <row r="169" spans="1:82" x14ac:dyDescent="0.2">
      <c r="A169" s="1">
        <f>'5'!E36</f>
        <v>0</v>
      </c>
      <c r="B169" s="545"/>
      <c r="C169" s="545"/>
      <c r="D169" s="541"/>
      <c r="E169" s="541"/>
      <c r="F169" s="545">
        <f>'5'!AQ36</f>
        <v>0</v>
      </c>
      <c r="G169" s="541"/>
      <c r="H169" s="541"/>
      <c r="I169" s="541"/>
      <c r="J169" s="541"/>
      <c r="K169" s="1">
        <f>IF(K100="x",'5'!$AV36/12,0)</f>
        <v>0</v>
      </c>
      <c r="L169" s="1">
        <f>IF(L100="x",'5'!$AV36/12,0)</f>
        <v>0</v>
      </c>
      <c r="M169" s="1">
        <f>IF(M100="x",'5'!$AV36/12,0)</f>
        <v>0</v>
      </c>
      <c r="N169" s="1">
        <f>IF(N100="x",'5'!$AV36/12,0)</f>
        <v>0</v>
      </c>
      <c r="O169" s="1">
        <f>IF(O100="x",'5'!$AV36/12,0)</f>
        <v>0</v>
      </c>
      <c r="P169" s="1">
        <f>IF(P100="x",'5'!$AV36/12,0)</f>
        <v>0</v>
      </c>
      <c r="Q169" s="1">
        <f>IF(Q100="x",'5'!$AV36/12,0)</f>
        <v>0</v>
      </c>
      <c r="R169" s="1">
        <f>IF(R100="x",'5'!$AV36/12,0)</f>
        <v>0</v>
      </c>
      <c r="S169" s="1">
        <f>IF(S100="x",'5'!$AV36/12,0)</f>
        <v>0</v>
      </c>
      <c r="T169" s="1">
        <f>IF(T100="x",'5'!$AV36/12,0)</f>
        <v>0</v>
      </c>
      <c r="U169" s="1">
        <f>IF(U100="x",'5'!$AV36/12,0)</f>
        <v>0</v>
      </c>
      <c r="V169" s="1">
        <f>IF(V100="x",'5'!$AV36/12,0)</f>
        <v>0</v>
      </c>
      <c r="W169" s="1">
        <f>IF(W100="x",'5'!$AV36/12,0)</f>
        <v>0</v>
      </c>
      <c r="X169" s="1">
        <f>IF(X100="x",'5'!$AV36/12,0)</f>
        <v>0</v>
      </c>
      <c r="Y169" s="1">
        <f>IF(Y100="x",'5'!$AV36/12,0)</f>
        <v>0</v>
      </c>
      <c r="Z169" s="1">
        <f>IF(Z100="x",'5'!$AV36/12,0)</f>
        <v>0</v>
      </c>
      <c r="AA169" s="1">
        <f>IF(AA100="x",'5'!$AV36/12,0)</f>
        <v>0</v>
      </c>
      <c r="AB169" s="1">
        <f>IF(AB100="x",'5'!$AV36/12,0)</f>
        <v>0</v>
      </c>
      <c r="AC169" s="1">
        <f>IF(AC100="x",'5'!$AV36/12,0)</f>
        <v>0</v>
      </c>
      <c r="AD169" s="1">
        <f>IF(AD100="x",'5'!$AV36/12,0)</f>
        <v>0</v>
      </c>
      <c r="AE169" s="1">
        <f>IF(AE100="x",'5'!$AV36/12,0)</f>
        <v>0</v>
      </c>
      <c r="AF169" s="1">
        <f>IF(AF100="x",'5'!$AV36/12,0)</f>
        <v>0</v>
      </c>
      <c r="AG169" s="1">
        <f>IF(AG100="x",'5'!$AV36/12,0)</f>
        <v>0</v>
      </c>
      <c r="AH169" s="1">
        <f>IF(AH100="x",'5'!$AV36/12,0)</f>
        <v>0</v>
      </c>
      <c r="AI169" s="1">
        <f>IF(AI100="x",'5'!$AV36/12,0)</f>
        <v>0</v>
      </c>
      <c r="AJ169" s="1">
        <f>IF(AJ100="x",'5'!$AV36/12,0)</f>
        <v>0</v>
      </c>
      <c r="AK169" s="1">
        <f>IF(AK100="x",'5'!$AV36/12,0)</f>
        <v>0</v>
      </c>
      <c r="AL169" s="1">
        <f>IF(AL100="x",'5'!$AV36/12,0)</f>
        <v>0</v>
      </c>
      <c r="AM169" s="1">
        <f>IF(AM100="x",'5'!$AV36/12,0)</f>
        <v>0</v>
      </c>
      <c r="AN169" s="1">
        <f>IF(AN100="x",'5'!$AV36/12,0)</f>
        <v>0</v>
      </c>
      <c r="AO169" s="1">
        <f>IF(AO100="x",'5'!$AV36/12,0)</f>
        <v>0</v>
      </c>
      <c r="AP169" s="1">
        <f>IF(AP100="x",'5'!$AV36/12,0)</f>
        <v>0</v>
      </c>
      <c r="AQ169" s="1">
        <f>IF(AQ100="x",'5'!$AV36/12,0)</f>
        <v>0</v>
      </c>
      <c r="AR169" s="1">
        <f>IF(AR100="x",'5'!$AV36/12,0)</f>
        <v>0</v>
      </c>
      <c r="AS169" s="1">
        <f>IF(AS100="x",'5'!$AV36/12,0)</f>
        <v>0</v>
      </c>
      <c r="AT169" s="1">
        <f>IF(AT100="x",'5'!$AV36/12,0)</f>
        <v>0</v>
      </c>
      <c r="AU169" s="1">
        <f>IF(AU100="x",'5'!$AV36/12,0)</f>
        <v>0</v>
      </c>
      <c r="AV169" s="1">
        <f>IF(AV100="x",'5'!$AV36/12,0)</f>
        <v>0</v>
      </c>
      <c r="AW169" s="1">
        <f>IF(AW100="x",'5'!$AV36/12,0)</f>
        <v>0</v>
      </c>
      <c r="AX169" s="1">
        <f>IF(AX100="x",'5'!$AV36/12,0)</f>
        <v>0</v>
      </c>
      <c r="AY169" s="1">
        <f>IF(AY100="x",'5'!$AV36/12,0)</f>
        <v>0</v>
      </c>
      <c r="AZ169" s="1">
        <f>IF(AZ100="x",'5'!$AV36/12,0)</f>
        <v>0</v>
      </c>
      <c r="BA169" s="1">
        <f>IF(BA100="x",'5'!$AV36/12,0)</f>
        <v>0</v>
      </c>
      <c r="BB169" s="1">
        <f>IF(BB100="x",'5'!$AV36/12,0)</f>
        <v>0</v>
      </c>
      <c r="BC169" s="1">
        <f>IF(BC100="x",'5'!$AV36/12,0)</f>
        <v>0</v>
      </c>
      <c r="BD169" s="1">
        <f>IF(BD100="x",'5'!$AV36/12,0)</f>
        <v>0</v>
      </c>
      <c r="BE169" s="1">
        <f>IF(BE100="x",'5'!$AV36/12,0)</f>
        <v>0</v>
      </c>
      <c r="BF169" s="1">
        <f>IF(BF100="x",'5'!$AV36/12,0)</f>
        <v>0</v>
      </c>
      <c r="BG169" s="1">
        <f>IF(BG100="x",'5'!$AV36/12,0)</f>
        <v>0</v>
      </c>
      <c r="BH169" s="1">
        <f>IF(BH100="x",'5'!$AV36/12,0)</f>
        <v>0</v>
      </c>
      <c r="BI169" s="1">
        <f>IF(BI100="x",'5'!$AV36/12,0)</f>
        <v>0</v>
      </c>
      <c r="BJ169" s="1">
        <f>IF(BJ100="x",'5'!$AV36/12,0)</f>
        <v>0</v>
      </c>
      <c r="BK169" s="1">
        <f>IF(BK100="x",'5'!$AV36/12,0)</f>
        <v>0</v>
      </c>
      <c r="BL169" s="1">
        <f>IF(BL100="x",'5'!$AV36/12,0)</f>
        <v>0</v>
      </c>
      <c r="BM169" s="1">
        <f>IF(BM100="x",'5'!$AV36/12,0)</f>
        <v>0</v>
      </c>
      <c r="BN169" s="1">
        <f>IF(BN100="x",'5'!$AV36/12,0)</f>
        <v>0</v>
      </c>
      <c r="BO169" s="1">
        <f>IF(BO100="x",'5'!$AV36/12,0)</f>
        <v>0</v>
      </c>
      <c r="BP169" s="1">
        <f>IF(BP100="x",'5'!$AV36/12,0)</f>
        <v>0</v>
      </c>
      <c r="BQ169" s="1">
        <f>IF(BQ100="x",'5'!$AV36/12,0)</f>
        <v>0</v>
      </c>
      <c r="BR169" s="1">
        <f>IF(BR100="x",'5'!$AV36/12,0)</f>
        <v>0</v>
      </c>
      <c r="BS169" s="1">
        <f>IF(BS100="x",'5'!$AV36/12,0)</f>
        <v>0</v>
      </c>
      <c r="BT169" s="1">
        <f>IF(BT100="x",'5'!$AV36/12,0)</f>
        <v>0</v>
      </c>
      <c r="BU169" s="1">
        <f>IF(BU100="x",'5'!$AV36/12,0)</f>
        <v>0</v>
      </c>
      <c r="BV169" s="1">
        <f>IF(BV100="x",'5'!$AV36/12,0)</f>
        <v>0</v>
      </c>
      <c r="BW169" s="1">
        <f>IF(BW100="x",'5'!$AV36/12,0)</f>
        <v>0</v>
      </c>
      <c r="BX169" s="1">
        <f>IF(BX100="x",'5'!$AV36/12,0)</f>
        <v>0</v>
      </c>
      <c r="BY169" s="1">
        <f>IF(BY100="x",'5'!$AV36/12,0)</f>
        <v>0</v>
      </c>
      <c r="BZ169" s="1">
        <f>IF(BZ100="x",'5'!$AV36/12,0)</f>
        <v>0</v>
      </c>
      <c r="CA169" s="1">
        <f>IF(CA100="x",'5'!$AV36/12,0)</f>
        <v>0</v>
      </c>
      <c r="CB169" s="1">
        <f>IF(CB100="x",'5'!$AV36/12,0)</f>
        <v>0</v>
      </c>
      <c r="CC169" s="1">
        <f>IF(CC100="x",'5'!$AV36/12,0)</f>
        <v>0</v>
      </c>
      <c r="CD169" s="1">
        <f>IF(CD100="x",'5'!$AV36/12,0)</f>
        <v>0</v>
      </c>
    </row>
    <row r="170" spans="1:82" x14ac:dyDescent="0.2">
      <c r="A170" s="1">
        <f>'5'!E37</f>
        <v>0</v>
      </c>
      <c r="B170" s="545"/>
      <c r="C170" s="545"/>
      <c r="D170" s="541"/>
      <c r="E170" s="541"/>
      <c r="F170" s="545">
        <f>'5'!AQ37</f>
        <v>0</v>
      </c>
      <c r="G170" s="541"/>
      <c r="H170" s="541"/>
      <c r="I170" s="541"/>
      <c r="J170" s="541"/>
      <c r="K170" s="1">
        <f>IF(K101="x",'5'!$AV37/12,0)</f>
        <v>0</v>
      </c>
      <c r="L170" s="1">
        <f>IF(L101="x",'5'!$AV37/12,0)</f>
        <v>0</v>
      </c>
      <c r="M170" s="1">
        <f>IF(M101="x",'5'!$AV37/12,0)</f>
        <v>0</v>
      </c>
      <c r="N170" s="1">
        <f>IF(N101="x",'5'!$AV37/12,0)</f>
        <v>0</v>
      </c>
      <c r="O170" s="1">
        <f>IF(O101="x",'5'!$AV37/12,0)</f>
        <v>0</v>
      </c>
      <c r="P170" s="1">
        <f>IF(P101="x",'5'!$AV37/12,0)</f>
        <v>0</v>
      </c>
      <c r="Q170" s="1">
        <f>IF(Q101="x",'5'!$AV37/12,0)</f>
        <v>0</v>
      </c>
      <c r="R170" s="1">
        <f>IF(R101="x",'5'!$AV37/12,0)</f>
        <v>0</v>
      </c>
      <c r="S170" s="1">
        <f>IF(S101="x",'5'!$AV37/12,0)</f>
        <v>0</v>
      </c>
      <c r="T170" s="1">
        <f>IF(T101="x",'5'!$AV37/12,0)</f>
        <v>0</v>
      </c>
      <c r="U170" s="1">
        <f>IF(U101="x",'5'!$AV37/12,0)</f>
        <v>0</v>
      </c>
      <c r="V170" s="1">
        <f>IF(V101="x",'5'!$AV37/12,0)</f>
        <v>0</v>
      </c>
      <c r="W170" s="1">
        <f>IF(W101="x",'5'!$AV37/12,0)</f>
        <v>0</v>
      </c>
      <c r="X170" s="1">
        <f>IF(X101="x",'5'!$AV37/12,0)</f>
        <v>0</v>
      </c>
      <c r="Y170" s="1">
        <f>IF(Y101="x",'5'!$AV37/12,0)</f>
        <v>0</v>
      </c>
      <c r="Z170" s="1">
        <f>IF(Z101="x",'5'!$AV37/12,0)</f>
        <v>0</v>
      </c>
      <c r="AA170" s="1">
        <f>IF(AA101="x",'5'!$AV37/12,0)</f>
        <v>0</v>
      </c>
      <c r="AB170" s="1">
        <f>IF(AB101="x",'5'!$AV37/12,0)</f>
        <v>0</v>
      </c>
      <c r="AC170" s="1">
        <f>IF(AC101="x",'5'!$AV37/12,0)</f>
        <v>0</v>
      </c>
      <c r="AD170" s="1">
        <f>IF(AD101="x",'5'!$AV37/12,0)</f>
        <v>0</v>
      </c>
      <c r="AE170" s="1">
        <f>IF(AE101="x",'5'!$AV37/12,0)</f>
        <v>0</v>
      </c>
      <c r="AF170" s="1">
        <f>IF(AF101="x",'5'!$AV37/12,0)</f>
        <v>0</v>
      </c>
      <c r="AG170" s="1">
        <f>IF(AG101="x",'5'!$AV37/12,0)</f>
        <v>0</v>
      </c>
      <c r="AH170" s="1">
        <f>IF(AH101="x",'5'!$AV37/12,0)</f>
        <v>0</v>
      </c>
      <c r="AI170" s="1">
        <f>IF(AI101="x",'5'!$AV37/12,0)</f>
        <v>0</v>
      </c>
      <c r="AJ170" s="1">
        <f>IF(AJ101="x",'5'!$AV37/12,0)</f>
        <v>0</v>
      </c>
      <c r="AK170" s="1">
        <f>IF(AK101="x",'5'!$AV37/12,0)</f>
        <v>0</v>
      </c>
      <c r="AL170" s="1">
        <f>IF(AL101="x",'5'!$AV37/12,0)</f>
        <v>0</v>
      </c>
      <c r="AM170" s="1">
        <f>IF(AM101="x",'5'!$AV37/12,0)</f>
        <v>0</v>
      </c>
      <c r="AN170" s="1">
        <f>IF(AN101="x",'5'!$AV37/12,0)</f>
        <v>0</v>
      </c>
      <c r="AO170" s="1">
        <f>IF(AO101="x",'5'!$AV37/12,0)</f>
        <v>0</v>
      </c>
      <c r="AP170" s="1">
        <f>IF(AP101="x",'5'!$AV37/12,0)</f>
        <v>0</v>
      </c>
      <c r="AQ170" s="1">
        <f>IF(AQ101="x",'5'!$AV37/12,0)</f>
        <v>0</v>
      </c>
      <c r="AR170" s="1">
        <f>IF(AR101="x",'5'!$AV37/12,0)</f>
        <v>0</v>
      </c>
      <c r="AS170" s="1">
        <f>IF(AS101="x",'5'!$AV37/12,0)</f>
        <v>0</v>
      </c>
      <c r="AT170" s="1">
        <f>IF(AT101="x",'5'!$AV37/12,0)</f>
        <v>0</v>
      </c>
      <c r="AU170" s="1">
        <f>IF(AU101="x",'5'!$AV37/12,0)</f>
        <v>0</v>
      </c>
      <c r="AV170" s="1">
        <f>IF(AV101="x",'5'!$AV37/12,0)</f>
        <v>0</v>
      </c>
      <c r="AW170" s="1">
        <f>IF(AW101="x",'5'!$AV37/12,0)</f>
        <v>0</v>
      </c>
      <c r="AX170" s="1">
        <f>IF(AX101="x",'5'!$AV37/12,0)</f>
        <v>0</v>
      </c>
      <c r="AY170" s="1">
        <f>IF(AY101="x",'5'!$AV37/12,0)</f>
        <v>0</v>
      </c>
      <c r="AZ170" s="1">
        <f>IF(AZ101="x",'5'!$AV37/12,0)</f>
        <v>0</v>
      </c>
      <c r="BA170" s="1">
        <f>IF(BA101="x",'5'!$AV37/12,0)</f>
        <v>0</v>
      </c>
      <c r="BB170" s="1">
        <f>IF(BB101="x",'5'!$AV37/12,0)</f>
        <v>0</v>
      </c>
      <c r="BC170" s="1">
        <f>IF(BC101="x",'5'!$AV37/12,0)</f>
        <v>0</v>
      </c>
      <c r="BD170" s="1">
        <f>IF(BD101="x",'5'!$AV37/12,0)</f>
        <v>0</v>
      </c>
      <c r="BE170" s="1">
        <f>IF(BE101="x",'5'!$AV37/12,0)</f>
        <v>0</v>
      </c>
      <c r="BF170" s="1">
        <f>IF(BF101="x",'5'!$AV37/12,0)</f>
        <v>0</v>
      </c>
      <c r="BG170" s="1">
        <f>IF(BG101="x",'5'!$AV37/12,0)</f>
        <v>0</v>
      </c>
      <c r="BH170" s="1">
        <f>IF(BH101="x",'5'!$AV37/12,0)</f>
        <v>0</v>
      </c>
      <c r="BI170" s="1">
        <f>IF(BI101="x",'5'!$AV37/12,0)</f>
        <v>0</v>
      </c>
      <c r="BJ170" s="1">
        <f>IF(BJ101="x",'5'!$AV37/12,0)</f>
        <v>0</v>
      </c>
      <c r="BK170" s="1">
        <f>IF(BK101="x",'5'!$AV37/12,0)</f>
        <v>0</v>
      </c>
      <c r="BL170" s="1">
        <f>IF(BL101="x",'5'!$AV37/12,0)</f>
        <v>0</v>
      </c>
      <c r="BM170" s="1">
        <f>IF(BM101="x",'5'!$AV37/12,0)</f>
        <v>0</v>
      </c>
      <c r="BN170" s="1">
        <f>IF(BN101="x",'5'!$AV37/12,0)</f>
        <v>0</v>
      </c>
      <c r="BO170" s="1">
        <f>IF(BO101="x",'5'!$AV37/12,0)</f>
        <v>0</v>
      </c>
      <c r="BP170" s="1">
        <f>IF(BP101="x",'5'!$AV37/12,0)</f>
        <v>0</v>
      </c>
      <c r="BQ170" s="1">
        <f>IF(BQ101="x",'5'!$AV37/12,0)</f>
        <v>0</v>
      </c>
      <c r="BR170" s="1">
        <f>IF(BR101="x",'5'!$AV37/12,0)</f>
        <v>0</v>
      </c>
      <c r="BS170" s="1">
        <f>IF(BS101="x",'5'!$AV37/12,0)</f>
        <v>0</v>
      </c>
      <c r="BT170" s="1">
        <f>IF(BT101="x",'5'!$AV37/12,0)</f>
        <v>0</v>
      </c>
      <c r="BU170" s="1">
        <f>IF(BU101="x",'5'!$AV37/12,0)</f>
        <v>0</v>
      </c>
      <c r="BV170" s="1">
        <f>IF(BV101="x",'5'!$AV37/12,0)</f>
        <v>0</v>
      </c>
      <c r="BW170" s="1">
        <f>IF(BW101="x",'5'!$AV37/12,0)</f>
        <v>0</v>
      </c>
      <c r="BX170" s="1">
        <f>IF(BX101="x",'5'!$AV37/12,0)</f>
        <v>0</v>
      </c>
      <c r="BY170" s="1">
        <f>IF(BY101="x",'5'!$AV37/12,0)</f>
        <v>0</v>
      </c>
      <c r="BZ170" s="1">
        <f>IF(BZ101="x",'5'!$AV37/12,0)</f>
        <v>0</v>
      </c>
      <c r="CA170" s="1">
        <f>IF(CA101="x",'5'!$AV37/12,0)</f>
        <v>0</v>
      </c>
      <c r="CB170" s="1">
        <f>IF(CB101="x",'5'!$AV37/12,0)</f>
        <v>0</v>
      </c>
      <c r="CC170" s="1">
        <f>IF(CC101="x",'5'!$AV37/12,0)</f>
        <v>0</v>
      </c>
      <c r="CD170" s="1">
        <f>IF(CD101="x",'5'!$AV37/12,0)</f>
        <v>0</v>
      </c>
    </row>
    <row r="171" spans="1:82" x14ac:dyDescent="0.2">
      <c r="A171" s="1">
        <f>'5'!E38</f>
        <v>0</v>
      </c>
      <c r="B171" s="545"/>
      <c r="C171" s="545"/>
      <c r="D171" s="541"/>
      <c r="E171" s="541"/>
      <c r="F171" s="545">
        <f>'5'!AQ38</f>
        <v>0</v>
      </c>
      <c r="G171" s="541"/>
      <c r="H171" s="541"/>
      <c r="I171" s="541"/>
      <c r="J171" s="541"/>
      <c r="K171" s="1">
        <f>IF(K102="x",'5'!$AV38/12,0)</f>
        <v>0</v>
      </c>
      <c r="L171" s="1">
        <f>IF(L102="x",'5'!$AV38/12,0)</f>
        <v>0</v>
      </c>
      <c r="M171" s="1">
        <f>IF(M102="x",'5'!$AV38/12,0)</f>
        <v>0</v>
      </c>
      <c r="N171" s="1">
        <f>IF(N102="x",'5'!$AV38/12,0)</f>
        <v>0</v>
      </c>
      <c r="O171" s="1">
        <f>IF(O102="x",'5'!$AV38/12,0)</f>
        <v>0</v>
      </c>
      <c r="P171" s="1">
        <f>IF(P102="x",'5'!$AV38/12,0)</f>
        <v>0</v>
      </c>
      <c r="Q171" s="1">
        <f>IF(Q102="x",'5'!$AV38/12,0)</f>
        <v>0</v>
      </c>
      <c r="R171" s="1">
        <f>IF(R102="x",'5'!$AV38/12,0)</f>
        <v>0</v>
      </c>
      <c r="S171" s="1">
        <f>IF(S102="x",'5'!$AV38/12,0)</f>
        <v>0</v>
      </c>
      <c r="T171" s="1">
        <f>IF(T102="x",'5'!$AV38/12,0)</f>
        <v>0</v>
      </c>
      <c r="U171" s="1">
        <f>IF(U102="x",'5'!$AV38/12,0)</f>
        <v>0</v>
      </c>
      <c r="V171" s="1">
        <f>IF(V102="x",'5'!$AV38/12,0)</f>
        <v>0</v>
      </c>
      <c r="W171" s="1">
        <f>IF(W102="x",'5'!$AV38/12,0)</f>
        <v>0</v>
      </c>
      <c r="X171" s="1">
        <f>IF(X102="x",'5'!$AV38/12,0)</f>
        <v>0</v>
      </c>
      <c r="Y171" s="1">
        <f>IF(Y102="x",'5'!$AV38/12,0)</f>
        <v>0</v>
      </c>
      <c r="Z171" s="1">
        <f>IF(Z102="x",'5'!$AV38/12,0)</f>
        <v>0</v>
      </c>
      <c r="AA171" s="1">
        <f>IF(AA102="x",'5'!$AV38/12,0)</f>
        <v>0</v>
      </c>
      <c r="AB171" s="1">
        <f>IF(AB102="x",'5'!$AV38/12,0)</f>
        <v>0</v>
      </c>
      <c r="AC171" s="1">
        <f>IF(AC102="x",'5'!$AV38/12,0)</f>
        <v>0</v>
      </c>
      <c r="AD171" s="1">
        <f>IF(AD102="x",'5'!$AV38/12,0)</f>
        <v>0</v>
      </c>
      <c r="AE171" s="1">
        <f>IF(AE102="x",'5'!$AV38/12,0)</f>
        <v>0</v>
      </c>
      <c r="AF171" s="1">
        <f>IF(AF102="x",'5'!$AV38/12,0)</f>
        <v>0</v>
      </c>
      <c r="AG171" s="1">
        <f>IF(AG102="x",'5'!$AV38/12,0)</f>
        <v>0</v>
      </c>
      <c r="AH171" s="1">
        <f>IF(AH102="x",'5'!$AV38/12,0)</f>
        <v>0</v>
      </c>
      <c r="AI171" s="1">
        <f>IF(AI102="x",'5'!$AV38/12,0)</f>
        <v>0</v>
      </c>
      <c r="AJ171" s="1">
        <f>IF(AJ102="x",'5'!$AV38/12,0)</f>
        <v>0</v>
      </c>
      <c r="AK171" s="1">
        <f>IF(AK102="x",'5'!$AV38/12,0)</f>
        <v>0</v>
      </c>
      <c r="AL171" s="1">
        <f>IF(AL102="x",'5'!$AV38/12,0)</f>
        <v>0</v>
      </c>
      <c r="AM171" s="1">
        <f>IF(AM102="x",'5'!$AV38/12,0)</f>
        <v>0</v>
      </c>
      <c r="AN171" s="1">
        <f>IF(AN102="x",'5'!$AV38/12,0)</f>
        <v>0</v>
      </c>
      <c r="AO171" s="1">
        <f>IF(AO102="x",'5'!$AV38/12,0)</f>
        <v>0</v>
      </c>
      <c r="AP171" s="1">
        <f>IF(AP102="x",'5'!$AV38/12,0)</f>
        <v>0</v>
      </c>
      <c r="AQ171" s="1">
        <f>IF(AQ102="x",'5'!$AV38/12,0)</f>
        <v>0</v>
      </c>
      <c r="AR171" s="1">
        <f>IF(AR102="x",'5'!$AV38/12,0)</f>
        <v>0</v>
      </c>
      <c r="AS171" s="1">
        <f>IF(AS102="x",'5'!$AV38/12,0)</f>
        <v>0</v>
      </c>
      <c r="AT171" s="1">
        <f>IF(AT102="x",'5'!$AV38/12,0)</f>
        <v>0</v>
      </c>
      <c r="AU171" s="1">
        <f>IF(AU102="x",'5'!$AV38/12,0)</f>
        <v>0</v>
      </c>
      <c r="AV171" s="1">
        <f>IF(AV102="x",'5'!$AV38/12,0)</f>
        <v>0</v>
      </c>
      <c r="AW171" s="1">
        <f>IF(AW102="x",'5'!$AV38/12,0)</f>
        <v>0</v>
      </c>
      <c r="AX171" s="1">
        <f>IF(AX102="x",'5'!$AV38/12,0)</f>
        <v>0</v>
      </c>
      <c r="AY171" s="1">
        <f>IF(AY102="x",'5'!$AV38/12,0)</f>
        <v>0</v>
      </c>
      <c r="AZ171" s="1">
        <f>IF(AZ102="x",'5'!$AV38/12,0)</f>
        <v>0</v>
      </c>
      <c r="BA171" s="1">
        <f>IF(BA102="x",'5'!$AV38/12,0)</f>
        <v>0</v>
      </c>
      <c r="BB171" s="1">
        <f>IF(BB102="x",'5'!$AV38/12,0)</f>
        <v>0</v>
      </c>
      <c r="BC171" s="1">
        <f>IF(BC102="x",'5'!$AV38/12,0)</f>
        <v>0</v>
      </c>
      <c r="BD171" s="1">
        <f>IF(BD102="x",'5'!$AV38/12,0)</f>
        <v>0</v>
      </c>
      <c r="BE171" s="1">
        <f>IF(BE102="x",'5'!$AV38/12,0)</f>
        <v>0</v>
      </c>
      <c r="BF171" s="1">
        <f>IF(BF102="x",'5'!$AV38/12,0)</f>
        <v>0</v>
      </c>
      <c r="BG171" s="1">
        <f>IF(BG102="x",'5'!$AV38/12,0)</f>
        <v>0</v>
      </c>
      <c r="BH171" s="1">
        <f>IF(BH102="x",'5'!$AV38/12,0)</f>
        <v>0</v>
      </c>
      <c r="BI171" s="1">
        <f>IF(BI102="x",'5'!$AV38/12,0)</f>
        <v>0</v>
      </c>
      <c r="BJ171" s="1">
        <f>IF(BJ102="x",'5'!$AV38/12,0)</f>
        <v>0</v>
      </c>
      <c r="BK171" s="1">
        <f>IF(BK102="x",'5'!$AV38/12,0)</f>
        <v>0</v>
      </c>
      <c r="BL171" s="1">
        <f>IF(BL102="x",'5'!$AV38/12,0)</f>
        <v>0</v>
      </c>
      <c r="BM171" s="1">
        <f>IF(BM102="x",'5'!$AV38/12,0)</f>
        <v>0</v>
      </c>
      <c r="BN171" s="1">
        <f>IF(BN102="x",'5'!$AV38/12,0)</f>
        <v>0</v>
      </c>
      <c r="BO171" s="1">
        <f>IF(BO102="x",'5'!$AV38/12,0)</f>
        <v>0</v>
      </c>
      <c r="BP171" s="1">
        <f>IF(BP102="x",'5'!$AV38/12,0)</f>
        <v>0</v>
      </c>
      <c r="BQ171" s="1">
        <f>IF(BQ102="x",'5'!$AV38/12,0)</f>
        <v>0</v>
      </c>
      <c r="BR171" s="1">
        <f>IF(BR102="x",'5'!$AV38/12,0)</f>
        <v>0</v>
      </c>
      <c r="BS171" s="1">
        <f>IF(BS102="x",'5'!$AV38/12,0)</f>
        <v>0</v>
      </c>
      <c r="BT171" s="1">
        <f>IF(BT102="x",'5'!$AV38/12,0)</f>
        <v>0</v>
      </c>
      <c r="BU171" s="1">
        <f>IF(BU102="x",'5'!$AV38/12,0)</f>
        <v>0</v>
      </c>
      <c r="BV171" s="1">
        <f>IF(BV102="x",'5'!$AV38/12,0)</f>
        <v>0</v>
      </c>
      <c r="BW171" s="1">
        <f>IF(BW102="x",'5'!$AV38/12,0)</f>
        <v>0</v>
      </c>
      <c r="BX171" s="1">
        <f>IF(BX102="x",'5'!$AV38/12,0)</f>
        <v>0</v>
      </c>
      <c r="BY171" s="1">
        <f>IF(BY102="x",'5'!$AV38/12,0)</f>
        <v>0</v>
      </c>
      <c r="BZ171" s="1">
        <f>IF(BZ102="x",'5'!$AV38/12,0)</f>
        <v>0</v>
      </c>
      <c r="CA171" s="1">
        <f>IF(CA102="x",'5'!$AV38/12,0)</f>
        <v>0</v>
      </c>
      <c r="CB171" s="1">
        <f>IF(CB102="x",'5'!$AV38/12,0)</f>
        <v>0</v>
      </c>
      <c r="CC171" s="1">
        <f>IF(CC102="x",'5'!$AV38/12,0)</f>
        <v>0</v>
      </c>
      <c r="CD171" s="1">
        <f>IF(CD102="x",'5'!$AV38/12,0)</f>
        <v>0</v>
      </c>
    </row>
    <row r="172" spans="1:82" x14ac:dyDescent="0.2">
      <c r="A172" s="1">
        <f>'5'!E39</f>
        <v>0</v>
      </c>
      <c r="B172" s="545"/>
      <c r="C172" s="545"/>
      <c r="D172" s="541"/>
      <c r="E172" s="541"/>
      <c r="F172" s="545">
        <f>'5'!AQ39</f>
        <v>0</v>
      </c>
      <c r="G172" s="541"/>
      <c r="H172" s="541"/>
      <c r="I172" s="541"/>
      <c r="J172" s="541"/>
      <c r="K172" s="1">
        <f>IF(K103="x",'5'!$AV39/12,0)</f>
        <v>0</v>
      </c>
      <c r="L172" s="1">
        <f>IF(L103="x",'5'!$AV39/12,0)</f>
        <v>0</v>
      </c>
      <c r="M172" s="1">
        <f>IF(M103="x",'5'!$AV39/12,0)</f>
        <v>0</v>
      </c>
      <c r="N172" s="1">
        <f>IF(N103="x",'5'!$AV39/12,0)</f>
        <v>0</v>
      </c>
      <c r="O172" s="1">
        <f>IF(O103="x",'5'!$AV39/12,0)</f>
        <v>0</v>
      </c>
      <c r="P172" s="1">
        <f>IF(P103="x",'5'!$AV39/12,0)</f>
        <v>0</v>
      </c>
      <c r="Q172" s="1">
        <f>IF(Q103="x",'5'!$AV39/12,0)</f>
        <v>0</v>
      </c>
      <c r="R172" s="1">
        <f>IF(R103="x",'5'!$AV39/12,0)</f>
        <v>0</v>
      </c>
      <c r="S172" s="1">
        <f>IF(S103="x",'5'!$AV39/12,0)</f>
        <v>0</v>
      </c>
      <c r="T172" s="1">
        <f>IF(T103="x",'5'!$AV39/12,0)</f>
        <v>0</v>
      </c>
      <c r="U172" s="1">
        <f>IF(U103="x",'5'!$AV39/12,0)</f>
        <v>0</v>
      </c>
      <c r="V172" s="1">
        <f>IF(V103="x",'5'!$AV39/12,0)</f>
        <v>0</v>
      </c>
      <c r="W172" s="1">
        <f>IF(W103="x",'5'!$AV39/12,0)</f>
        <v>0</v>
      </c>
      <c r="X172" s="1">
        <f>IF(X103="x",'5'!$AV39/12,0)</f>
        <v>0</v>
      </c>
      <c r="Y172" s="1">
        <f>IF(Y103="x",'5'!$AV39/12,0)</f>
        <v>0</v>
      </c>
      <c r="Z172" s="1">
        <f>IF(Z103="x",'5'!$AV39/12,0)</f>
        <v>0</v>
      </c>
      <c r="AA172" s="1">
        <f>IF(AA103="x",'5'!$AV39/12,0)</f>
        <v>0</v>
      </c>
      <c r="AB172" s="1">
        <f>IF(AB103="x",'5'!$AV39/12,0)</f>
        <v>0</v>
      </c>
      <c r="AC172" s="1">
        <f>IF(AC103="x",'5'!$AV39/12,0)</f>
        <v>0</v>
      </c>
      <c r="AD172" s="1">
        <f>IF(AD103="x",'5'!$AV39/12,0)</f>
        <v>0</v>
      </c>
      <c r="AE172" s="1">
        <f>IF(AE103="x",'5'!$AV39/12,0)</f>
        <v>0</v>
      </c>
      <c r="AF172" s="1">
        <f>IF(AF103="x",'5'!$AV39/12,0)</f>
        <v>0</v>
      </c>
      <c r="AG172" s="1">
        <f>IF(AG103="x",'5'!$AV39/12,0)</f>
        <v>0</v>
      </c>
      <c r="AH172" s="1">
        <f>IF(AH103="x",'5'!$AV39/12,0)</f>
        <v>0</v>
      </c>
      <c r="AI172" s="1">
        <f>IF(AI103="x",'5'!$AV39/12,0)</f>
        <v>0</v>
      </c>
      <c r="AJ172" s="1">
        <f>IF(AJ103="x",'5'!$AV39/12,0)</f>
        <v>0</v>
      </c>
      <c r="AK172" s="1">
        <f>IF(AK103="x",'5'!$AV39/12,0)</f>
        <v>0</v>
      </c>
      <c r="AL172" s="1">
        <f>IF(AL103="x",'5'!$AV39/12,0)</f>
        <v>0</v>
      </c>
      <c r="AM172" s="1">
        <f>IF(AM103="x",'5'!$AV39/12,0)</f>
        <v>0</v>
      </c>
      <c r="AN172" s="1">
        <f>IF(AN103="x",'5'!$AV39/12,0)</f>
        <v>0</v>
      </c>
      <c r="AO172" s="1">
        <f>IF(AO103="x",'5'!$AV39/12,0)</f>
        <v>0</v>
      </c>
      <c r="AP172" s="1">
        <f>IF(AP103="x",'5'!$AV39/12,0)</f>
        <v>0</v>
      </c>
      <c r="AQ172" s="1">
        <f>IF(AQ103="x",'5'!$AV39/12,0)</f>
        <v>0</v>
      </c>
      <c r="AR172" s="1">
        <f>IF(AR103="x",'5'!$AV39/12,0)</f>
        <v>0</v>
      </c>
      <c r="AS172" s="1">
        <f>IF(AS103="x",'5'!$AV39/12,0)</f>
        <v>0</v>
      </c>
      <c r="AT172" s="1">
        <f>IF(AT103="x",'5'!$AV39/12,0)</f>
        <v>0</v>
      </c>
      <c r="AU172" s="1">
        <f>IF(AU103="x",'5'!$AV39/12,0)</f>
        <v>0</v>
      </c>
      <c r="AV172" s="1">
        <f>IF(AV103="x",'5'!$AV39/12,0)</f>
        <v>0</v>
      </c>
      <c r="AW172" s="1">
        <f>IF(AW103="x",'5'!$AV39/12,0)</f>
        <v>0</v>
      </c>
      <c r="AX172" s="1">
        <f>IF(AX103="x",'5'!$AV39/12,0)</f>
        <v>0</v>
      </c>
      <c r="AY172" s="1">
        <f>IF(AY103="x",'5'!$AV39/12,0)</f>
        <v>0</v>
      </c>
      <c r="AZ172" s="1">
        <f>IF(AZ103="x",'5'!$AV39/12,0)</f>
        <v>0</v>
      </c>
      <c r="BA172" s="1">
        <f>IF(BA103="x",'5'!$AV39/12,0)</f>
        <v>0</v>
      </c>
      <c r="BB172" s="1">
        <f>IF(BB103="x",'5'!$AV39/12,0)</f>
        <v>0</v>
      </c>
      <c r="BC172" s="1">
        <f>IF(BC103="x",'5'!$AV39/12,0)</f>
        <v>0</v>
      </c>
      <c r="BD172" s="1">
        <f>IF(BD103="x",'5'!$AV39/12,0)</f>
        <v>0</v>
      </c>
      <c r="BE172" s="1">
        <f>IF(BE103="x",'5'!$AV39/12,0)</f>
        <v>0</v>
      </c>
      <c r="BF172" s="1">
        <f>IF(BF103="x",'5'!$AV39/12,0)</f>
        <v>0</v>
      </c>
      <c r="BG172" s="1">
        <f>IF(BG103="x",'5'!$AV39/12,0)</f>
        <v>0</v>
      </c>
      <c r="BH172" s="1">
        <f>IF(BH103="x",'5'!$AV39/12,0)</f>
        <v>0</v>
      </c>
      <c r="BI172" s="1">
        <f>IF(BI103="x",'5'!$AV39/12,0)</f>
        <v>0</v>
      </c>
      <c r="BJ172" s="1">
        <f>IF(BJ103="x",'5'!$AV39/12,0)</f>
        <v>0</v>
      </c>
      <c r="BK172" s="1">
        <f>IF(BK103="x",'5'!$AV39/12,0)</f>
        <v>0</v>
      </c>
      <c r="BL172" s="1">
        <f>IF(BL103="x",'5'!$AV39/12,0)</f>
        <v>0</v>
      </c>
      <c r="BM172" s="1">
        <f>IF(BM103="x",'5'!$AV39/12,0)</f>
        <v>0</v>
      </c>
      <c r="BN172" s="1">
        <f>IF(BN103="x",'5'!$AV39/12,0)</f>
        <v>0</v>
      </c>
      <c r="BO172" s="1">
        <f>IF(BO103="x",'5'!$AV39/12,0)</f>
        <v>0</v>
      </c>
      <c r="BP172" s="1">
        <f>IF(BP103="x",'5'!$AV39/12,0)</f>
        <v>0</v>
      </c>
      <c r="BQ172" s="1">
        <f>IF(BQ103="x",'5'!$AV39/12,0)</f>
        <v>0</v>
      </c>
      <c r="BR172" s="1">
        <f>IF(BR103="x",'5'!$AV39/12,0)</f>
        <v>0</v>
      </c>
      <c r="BS172" s="1">
        <f>IF(BS103="x",'5'!$AV39/12,0)</f>
        <v>0</v>
      </c>
      <c r="BT172" s="1">
        <f>IF(BT103="x",'5'!$AV39/12,0)</f>
        <v>0</v>
      </c>
      <c r="BU172" s="1">
        <f>IF(BU103="x",'5'!$AV39/12,0)</f>
        <v>0</v>
      </c>
      <c r="BV172" s="1">
        <f>IF(BV103="x",'5'!$AV39/12,0)</f>
        <v>0</v>
      </c>
      <c r="BW172" s="1">
        <f>IF(BW103="x",'5'!$AV39/12,0)</f>
        <v>0</v>
      </c>
      <c r="BX172" s="1">
        <f>IF(BX103="x",'5'!$AV39/12,0)</f>
        <v>0</v>
      </c>
      <c r="BY172" s="1">
        <f>IF(BY103="x",'5'!$AV39/12,0)</f>
        <v>0</v>
      </c>
      <c r="BZ172" s="1">
        <f>IF(BZ103="x",'5'!$AV39/12,0)</f>
        <v>0</v>
      </c>
      <c r="CA172" s="1">
        <f>IF(CA103="x",'5'!$AV39/12,0)</f>
        <v>0</v>
      </c>
      <c r="CB172" s="1">
        <f>IF(CB103="x",'5'!$AV39/12,0)</f>
        <v>0</v>
      </c>
      <c r="CC172" s="1">
        <f>IF(CC103="x",'5'!$AV39/12,0)</f>
        <v>0</v>
      </c>
      <c r="CD172" s="1">
        <f>IF(CD103="x",'5'!$AV39/12,0)</f>
        <v>0</v>
      </c>
    </row>
    <row r="173" spans="1:82" x14ac:dyDescent="0.2">
      <c r="A173" s="1">
        <f>'5'!E40</f>
        <v>0</v>
      </c>
      <c r="B173" s="545"/>
      <c r="C173" s="545"/>
      <c r="D173" s="541"/>
      <c r="E173" s="541"/>
      <c r="F173" s="545">
        <f>'5'!AQ40</f>
        <v>0</v>
      </c>
      <c r="G173" s="541"/>
      <c r="H173" s="541"/>
      <c r="I173" s="541"/>
      <c r="J173" s="541"/>
      <c r="K173" s="1">
        <f>IF(K104="x",'5'!$AV40/12,0)</f>
        <v>0</v>
      </c>
      <c r="L173" s="1">
        <f>IF(L104="x",'5'!$AV40/12,0)</f>
        <v>0</v>
      </c>
      <c r="M173" s="1">
        <f>IF(M104="x",'5'!$AV40/12,0)</f>
        <v>0</v>
      </c>
      <c r="N173" s="1">
        <f>IF(N104="x",'5'!$AV40/12,0)</f>
        <v>0</v>
      </c>
      <c r="O173" s="1">
        <f>IF(O104="x",'5'!$AV40/12,0)</f>
        <v>0</v>
      </c>
      <c r="P173" s="1">
        <f>IF(P104="x",'5'!$AV40/12,0)</f>
        <v>0</v>
      </c>
      <c r="Q173" s="1">
        <f>IF(Q104="x",'5'!$AV40/12,0)</f>
        <v>0</v>
      </c>
      <c r="R173" s="1">
        <f>IF(R104="x",'5'!$AV40/12,0)</f>
        <v>0</v>
      </c>
      <c r="S173" s="1">
        <f>IF(S104="x",'5'!$AV40/12,0)</f>
        <v>0</v>
      </c>
      <c r="T173" s="1">
        <f>IF(T104="x",'5'!$AV40/12,0)</f>
        <v>0</v>
      </c>
      <c r="U173" s="1">
        <f>IF(U104="x",'5'!$AV40/12,0)</f>
        <v>0</v>
      </c>
      <c r="V173" s="1">
        <f>IF(V104="x",'5'!$AV40/12,0)</f>
        <v>0</v>
      </c>
      <c r="W173" s="1">
        <f>IF(W104="x",'5'!$AV40/12,0)</f>
        <v>0</v>
      </c>
      <c r="X173" s="1">
        <f>IF(X104="x",'5'!$AV40/12,0)</f>
        <v>0</v>
      </c>
      <c r="Y173" s="1">
        <f>IF(Y104="x",'5'!$AV40/12,0)</f>
        <v>0</v>
      </c>
      <c r="Z173" s="1">
        <f>IF(Z104="x",'5'!$AV40/12,0)</f>
        <v>0</v>
      </c>
      <c r="AA173" s="1">
        <f>IF(AA104="x",'5'!$AV40/12,0)</f>
        <v>0</v>
      </c>
      <c r="AB173" s="1">
        <f>IF(AB104="x",'5'!$AV40/12,0)</f>
        <v>0</v>
      </c>
      <c r="AC173" s="1">
        <f>IF(AC104="x",'5'!$AV40/12,0)</f>
        <v>0</v>
      </c>
      <c r="AD173" s="1">
        <f>IF(AD104="x",'5'!$AV40/12,0)</f>
        <v>0</v>
      </c>
      <c r="AE173" s="1">
        <f>IF(AE104="x",'5'!$AV40/12,0)</f>
        <v>0</v>
      </c>
      <c r="AF173" s="1">
        <f>IF(AF104="x",'5'!$AV40/12,0)</f>
        <v>0</v>
      </c>
      <c r="AG173" s="1">
        <f>IF(AG104="x",'5'!$AV40/12,0)</f>
        <v>0</v>
      </c>
      <c r="AH173" s="1">
        <f>IF(AH104="x",'5'!$AV40/12,0)</f>
        <v>0</v>
      </c>
      <c r="AI173" s="1">
        <f>IF(AI104="x",'5'!$AV40/12,0)</f>
        <v>0</v>
      </c>
      <c r="AJ173" s="1">
        <f>IF(AJ104="x",'5'!$AV40/12,0)</f>
        <v>0</v>
      </c>
      <c r="AK173" s="1">
        <f>IF(AK104="x",'5'!$AV40/12,0)</f>
        <v>0</v>
      </c>
      <c r="AL173" s="1">
        <f>IF(AL104="x",'5'!$AV40/12,0)</f>
        <v>0</v>
      </c>
      <c r="AM173" s="1">
        <f>IF(AM104="x",'5'!$AV40/12,0)</f>
        <v>0</v>
      </c>
      <c r="AN173" s="1">
        <f>IF(AN104="x",'5'!$AV40/12,0)</f>
        <v>0</v>
      </c>
      <c r="AO173" s="1">
        <f>IF(AO104="x",'5'!$AV40/12,0)</f>
        <v>0</v>
      </c>
      <c r="AP173" s="1">
        <f>IF(AP104="x",'5'!$AV40/12,0)</f>
        <v>0</v>
      </c>
      <c r="AQ173" s="1">
        <f>IF(AQ104="x",'5'!$AV40/12,0)</f>
        <v>0</v>
      </c>
      <c r="AR173" s="1">
        <f>IF(AR104="x",'5'!$AV40/12,0)</f>
        <v>0</v>
      </c>
      <c r="AS173" s="1">
        <f>IF(AS104="x",'5'!$AV40/12,0)</f>
        <v>0</v>
      </c>
      <c r="AT173" s="1">
        <f>IF(AT104="x",'5'!$AV40/12,0)</f>
        <v>0</v>
      </c>
      <c r="AU173" s="1">
        <f>IF(AU104="x",'5'!$AV40/12,0)</f>
        <v>0</v>
      </c>
      <c r="AV173" s="1">
        <f>IF(AV104="x",'5'!$AV40/12,0)</f>
        <v>0</v>
      </c>
      <c r="AW173" s="1">
        <f>IF(AW104="x",'5'!$AV40/12,0)</f>
        <v>0</v>
      </c>
      <c r="AX173" s="1">
        <f>IF(AX104="x",'5'!$AV40/12,0)</f>
        <v>0</v>
      </c>
      <c r="AY173" s="1">
        <f>IF(AY104="x",'5'!$AV40/12,0)</f>
        <v>0</v>
      </c>
      <c r="AZ173" s="1">
        <f>IF(AZ104="x",'5'!$AV40/12,0)</f>
        <v>0</v>
      </c>
      <c r="BA173" s="1">
        <f>IF(BA104="x",'5'!$AV40/12,0)</f>
        <v>0</v>
      </c>
      <c r="BB173" s="1">
        <f>IF(BB104="x",'5'!$AV40/12,0)</f>
        <v>0</v>
      </c>
      <c r="BC173" s="1">
        <f>IF(BC104="x",'5'!$AV40/12,0)</f>
        <v>0</v>
      </c>
      <c r="BD173" s="1">
        <f>IF(BD104="x",'5'!$AV40/12,0)</f>
        <v>0</v>
      </c>
      <c r="BE173" s="1">
        <f>IF(BE104="x",'5'!$AV40/12,0)</f>
        <v>0</v>
      </c>
      <c r="BF173" s="1">
        <f>IF(BF104="x",'5'!$AV40/12,0)</f>
        <v>0</v>
      </c>
      <c r="BG173" s="1">
        <f>IF(BG104="x",'5'!$AV40/12,0)</f>
        <v>0</v>
      </c>
      <c r="BH173" s="1">
        <f>IF(BH104="x",'5'!$AV40/12,0)</f>
        <v>0</v>
      </c>
      <c r="BI173" s="1">
        <f>IF(BI104="x",'5'!$AV40/12,0)</f>
        <v>0</v>
      </c>
      <c r="BJ173" s="1">
        <f>IF(BJ104="x",'5'!$AV40/12,0)</f>
        <v>0</v>
      </c>
      <c r="BK173" s="1">
        <f>IF(BK104="x",'5'!$AV40/12,0)</f>
        <v>0</v>
      </c>
      <c r="BL173" s="1">
        <f>IF(BL104="x",'5'!$AV40/12,0)</f>
        <v>0</v>
      </c>
      <c r="BM173" s="1">
        <f>IF(BM104="x",'5'!$AV40/12,0)</f>
        <v>0</v>
      </c>
      <c r="BN173" s="1">
        <f>IF(BN104="x",'5'!$AV40/12,0)</f>
        <v>0</v>
      </c>
      <c r="BO173" s="1">
        <f>IF(BO104="x",'5'!$AV40/12,0)</f>
        <v>0</v>
      </c>
      <c r="BP173" s="1">
        <f>IF(BP104="x",'5'!$AV40/12,0)</f>
        <v>0</v>
      </c>
      <c r="BQ173" s="1">
        <f>IF(BQ104="x",'5'!$AV40/12,0)</f>
        <v>0</v>
      </c>
      <c r="BR173" s="1">
        <f>IF(BR104="x",'5'!$AV40/12,0)</f>
        <v>0</v>
      </c>
      <c r="BS173" s="1">
        <f>IF(BS104="x",'5'!$AV40/12,0)</f>
        <v>0</v>
      </c>
      <c r="BT173" s="1">
        <f>IF(BT104="x",'5'!$AV40/12,0)</f>
        <v>0</v>
      </c>
      <c r="BU173" s="1">
        <f>IF(BU104="x",'5'!$AV40/12,0)</f>
        <v>0</v>
      </c>
      <c r="BV173" s="1">
        <f>IF(BV104="x",'5'!$AV40/12,0)</f>
        <v>0</v>
      </c>
      <c r="BW173" s="1">
        <f>IF(BW104="x",'5'!$AV40/12,0)</f>
        <v>0</v>
      </c>
      <c r="BX173" s="1">
        <f>IF(BX104="x",'5'!$AV40/12,0)</f>
        <v>0</v>
      </c>
      <c r="BY173" s="1">
        <f>IF(BY104="x",'5'!$AV40/12,0)</f>
        <v>0</v>
      </c>
      <c r="BZ173" s="1">
        <f>IF(BZ104="x",'5'!$AV40/12,0)</f>
        <v>0</v>
      </c>
      <c r="CA173" s="1">
        <f>IF(CA104="x",'5'!$AV40/12,0)</f>
        <v>0</v>
      </c>
      <c r="CB173" s="1">
        <f>IF(CB104="x",'5'!$AV40/12,0)</f>
        <v>0</v>
      </c>
      <c r="CC173" s="1">
        <f>IF(CC104="x",'5'!$AV40/12,0)</f>
        <v>0</v>
      </c>
      <c r="CD173" s="1">
        <f>IF(CD104="x",'5'!$AV40/12,0)</f>
        <v>0</v>
      </c>
    </row>
    <row r="174" spans="1:82" x14ac:dyDescent="0.2">
      <c r="A174" s="1">
        <f>'5'!E41</f>
        <v>0</v>
      </c>
      <c r="B174" s="545"/>
      <c r="C174" s="545"/>
      <c r="D174" s="541"/>
      <c r="E174" s="541"/>
      <c r="F174" s="545">
        <f>'5'!AQ41</f>
        <v>0</v>
      </c>
      <c r="G174" s="541"/>
      <c r="H174" s="541"/>
      <c r="I174" s="541"/>
      <c r="J174" s="541"/>
      <c r="K174" s="1">
        <f>IF(K105="x",'5'!$AV41/12,0)</f>
        <v>0</v>
      </c>
      <c r="L174" s="1">
        <f>IF(L105="x",'5'!$AV41/12,0)</f>
        <v>0</v>
      </c>
      <c r="M174" s="1">
        <f>IF(M105="x",'5'!$AV41/12,0)</f>
        <v>0</v>
      </c>
      <c r="N174" s="1">
        <f>IF(N105="x",'5'!$AV41/12,0)</f>
        <v>0</v>
      </c>
      <c r="O174" s="1">
        <f>IF(O105="x",'5'!$AV41/12,0)</f>
        <v>0</v>
      </c>
      <c r="P174" s="1">
        <f>IF(P105="x",'5'!$AV41/12,0)</f>
        <v>0</v>
      </c>
      <c r="Q174" s="1">
        <f>IF(Q105="x",'5'!$AV41/12,0)</f>
        <v>0</v>
      </c>
      <c r="R174" s="1">
        <f>IF(R105="x",'5'!$AV41/12,0)</f>
        <v>0</v>
      </c>
      <c r="S174" s="1">
        <f>IF(S105="x",'5'!$AV41/12,0)</f>
        <v>0</v>
      </c>
      <c r="T174" s="1">
        <f>IF(T105="x",'5'!$AV41/12,0)</f>
        <v>0</v>
      </c>
      <c r="U174" s="1">
        <f>IF(U105="x",'5'!$AV41/12,0)</f>
        <v>0</v>
      </c>
      <c r="V174" s="1">
        <f>IF(V105="x",'5'!$AV41/12,0)</f>
        <v>0</v>
      </c>
      <c r="W174" s="1">
        <f>IF(W105="x",'5'!$AV41/12,0)</f>
        <v>0</v>
      </c>
      <c r="X174" s="1">
        <f>IF(X105="x",'5'!$AV41/12,0)</f>
        <v>0</v>
      </c>
      <c r="Y174" s="1">
        <f>IF(Y105="x",'5'!$AV41/12,0)</f>
        <v>0</v>
      </c>
      <c r="Z174" s="1">
        <f>IF(Z105="x",'5'!$AV41/12,0)</f>
        <v>0</v>
      </c>
      <c r="AA174" s="1">
        <f>IF(AA105="x",'5'!$AV41/12,0)</f>
        <v>0</v>
      </c>
      <c r="AB174" s="1">
        <f>IF(AB105="x",'5'!$AV41/12,0)</f>
        <v>0</v>
      </c>
      <c r="AC174" s="1">
        <f>IF(AC105="x",'5'!$AV41/12,0)</f>
        <v>0</v>
      </c>
      <c r="AD174" s="1">
        <f>IF(AD105="x",'5'!$AV41/12,0)</f>
        <v>0</v>
      </c>
      <c r="AE174" s="1">
        <f>IF(AE105="x",'5'!$AV41/12,0)</f>
        <v>0</v>
      </c>
      <c r="AF174" s="1">
        <f>IF(AF105="x",'5'!$AV41/12,0)</f>
        <v>0</v>
      </c>
      <c r="AG174" s="1">
        <f>IF(AG105="x",'5'!$AV41/12,0)</f>
        <v>0</v>
      </c>
      <c r="AH174" s="1">
        <f>IF(AH105="x",'5'!$AV41/12,0)</f>
        <v>0</v>
      </c>
      <c r="AI174" s="1">
        <f>IF(AI105="x",'5'!$AV41/12,0)</f>
        <v>0</v>
      </c>
      <c r="AJ174" s="1">
        <f>IF(AJ105="x",'5'!$AV41/12,0)</f>
        <v>0</v>
      </c>
      <c r="AK174" s="1">
        <f>IF(AK105="x",'5'!$AV41/12,0)</f>
        <v>0</v>
      </c>
      <c r="AL174" s="1">
        <f>IF(AL105="x",'5'!$AV41/12,0)</f>
        <v>0</v>
      </c>
      <c r="AM174" s="1">
        <f>IF(AM105="x",'5'!$AV41/12,0)</f>
        <v>0</v>
      </c>
      <c r="AN174" s="1">
        <f>IF(AN105="x",'5'!$AV41/12,0)</f>
        <v>0</v>
      </c>
      <c r="AO174" s="1">
        <f>IF(AO105="x",'5'!$AV41/12,0)</f>
        <v>0</v>
      </c>
      <c r="AP174" s="1">
        <f>IF(AP105="x",'5'!$AV41/12,0)</f>
        <v>0</v>
      </c>
      <c r="AQ174" s="1">
        <f>IF(AQ105="x",'5'!$AV41/12,0)</f>
        <v>0</v>
      </c>
      <c r="AR174" s="1">
        <f>IF(AR105="x",'5'!$AV41/12,0)</f>
        <v>0</v>
      </c>
      <c r="AS174" s="1">
        <f>IF(AS105="x",'5'!$AV41/12,0)</f>
        <v>0</v>
      </c>
      <c r="AT174" s="1">
        <f>IF(AT105="x",'5'!$AV41/12,0)</f>
        <v>0</v>
      </c>
      <c r="AU174" s="1">
        <f>IF(AU105="x",'5'!$AV41/12,0)</f>
        <v>0</v>
      </c>
      <c r="AV174" s="1">
        <f>IF(AV105="x",'5'!$AV41/12,0)</f>
        <v>0</v>
      </c>
      <c r="AW174" s="1">
        <f>IF(AW105="x",'5'!$AV41/12,0)</f>
        <v>0</v>
      </c>
      <c r="AX174" s="1">
        <f>IF(AX105="x",'5'!$AV41/12,0)</f>
        <v>0</v>
      </c>
      <c r="AY174" s="1">
        <f>IF(AY105="x",'5'!$AV41/12,0)</f>
        <v>0</v>
      </c>
      <c r="AZ174" s="1">
        <f>IF(AZ105="x",'5'!$AV41/12,0)</f>
        <v>0</v>
      </c>
      <c r="BA174" s="1">
        <f>IF(BA105="x",'5'!$AV41/12,0)</f>
        <v>0</v>
      </c>
      <c r="BB174" s="1">
        <f>IF(BB105="x",'5'!$AV41/12,0)</f>
        <v>0</v>
      </c>
      <c r="BC174" s="1">
        <f>IF(BC105="x",'5'!$AV41/12,0)</f>
        <v>0</v>
      </c>
      <c r="BD174" s="1">
        <f>IF(BD105="x",'5'!$AV41/12,0)</f>
        <v>0</v>
      </c>
      <c r="BE174" s="1">
        <f>IF(BE105="x",'5'!$AV41/12,0)</f>
        <v>0</v>
      </c>
      <c r="BF174" s="1">
        <f>IF(BF105="x",'5'!$AV41/12,0)</f>
        <v>0</v>
      </c>
      <c r="BG174" s="1">
        <f>IF(BG105="x",'5'!$AV41/12,0)</f>
        <v>0</v>
      </c>
      <c r="BH174" s="1">
        <f>IF(BH105="x",'5'!$AV41/12,0)</f>
        <v>0</v>
      </c>
      <c r="BI174" s="1">
        <f>IF(BI105="x",'5'!$AV41/12,0)</f>
        <v>0</v>
      </c>
      <c r="BJ174" s="1">
        <f>IF(BJ105="x",'5'!$AV41/12,0)</f>
        <v>0</v>
      </c>
      <c r="BK174" s="1">
        <f>IF(BK105="x",'5'!$AV41/12,0)</f>
        <v>0</v>
      </c>
      <c r="BL174" s="1">
        <f>IF(BL105="x",'5'!$AV41/12,0)</f>
        <v>0</v>
      </c>
      <c r="BM174" s="1">
        <f>IF(BM105="x",'5'!$AV41/12,0)</f>
        <v>0</v>
      </c>
      <c r="BN174" s="1">
        <f>IF(BN105="x",'5'!$AV41/12,0)</f>
        <v>0</v>
      </c>
      <c r="BO174" s="1">
        <f>IF(BO105="x",'5'!$AV41/12,0)</f>
        <v>0</v>
      </c>
      <c r="BP174" s="1">
        <f>IF(BP105="x",'5'!$AV41/12,0)</f>
        <v>0</v>
      </c>
      <c r="BQ174" s="1">
        <f>IF(BQ105="x",'5'!$AV41/12,0)</f>
        <v>0</v>
      </c>
      <c r="BR174" s="1">
        <f>IF(BR105="x",'5'!$AV41/12,0)</f>
        <v>0</v>
      </c>
      <c r="BS174" s="1">
        <f>IF(BS105="x",'5'!$AV41/12,0)</f>
        <v>0</v>
      </c>
      <c r="BT174" s="1">
        <f>IF(BT105="x",'5'!$AV41/12,0)</f>
        <v>0</v>
      </c>
      <c r="BU174" s="1">
        <f>IF(BU105="x",'5'!$AV41/12,0)</f>
        <v>0</v>
      </c>
      <c r="BV174" s="1">
        <f>IF(BV105="x",'5'!$AV41/12,0)</f>
        <v>0</v>
      </c>
      <c r="BW174" s="1">
        <f>IF(BW105="x",'5'!$AV41/12,0)</f>
        <v>0</v>
      </c>
      <c r="BX174" s="1">
        <f>IF(BX105="x",'5'!$AV41/12,0)</f>
        <v>0</v>
      </c>
      <c r="BY174" s="1">
        <f>IF(BY105="x",'5'!$AV41/12,0)</f>
        <v>0</v>
      </c>
      <c r="BZ174" s="1">
        <f>IF(BZ105="x",'5'!$AV41/12,0)</f>
        <v>0</v>
      </c>
      <c r="CA174" s="1">
        <f>IF(CA105="x",'5'!$AV41/12,0)</f>
        <v>0</v>
      </c>
      <c r="CB174" s="1">
        <f>IF(CB105="x",'5'!$AV41/12,0)</f>
        <v>0</v>
      </c>
      <c r="CC174" s="1">
        <f>IF(CC105="x",'5'!$AV41/12,0)</f>
        <v>0</v>
      </c>
      <c r="CD174" s="1">
        <f>IF(CD105="x",'5'!$AV41/12,0)</f>
        <v>0</v>
      </c>
    </row>
    <row r="175" spans="1:82" x14ac:dyDescent="0.2">
      <c r="A175" s="1">
        <f>'5'!E42</f>
        <v>0</v>
      </c>
      <c r="B175" s="545"/>
      <c r="C175" s="545"/>
      <c r="D175" s="541"/>
      <c r="E175" s="541"/>
      <c r="F175" s="545">
        <f>'5'!AQ42</f>
        <v>0</v>
      </c>
      <c r="G175" s="541"/>
      <c r="H175" s="541"/>
      <c r="I175" s="541"/>
      <c r="J175" s="541"/>
      <c r="K175" s="1">
        <f>IF(K106="x",'5'!$AV42/12,0)</f>
        <v>0</v>
      </c>
      <c r="L175" s="1">
        <f>IF(L106="x",'5'!$AV42/12,0)</f>
        <v>0</v>
      </c>
      <c r="M175" s="1">
        <f>IF(M106="x",'5'!$AV42/12,0)</f>
        <v>0</v>
      </c>
      <c r="N175" s="1">
        <f>IF(N106="x",'5'!$AV42/12,0)</f>
        <v>0</v>
      </c>
      <c r="O175" s="1">
        <f>IF(O106="x",'5'!$AV42/12,0)</f>
        <v>0</v>
      </c>
      <c r="P175" s="1">
        <f>IF(P106="x",'5'!$AV42/12,0)</f>
        <v>0</v>
      </c>
      <c r="Q175" s="1">
        <f>IF(Q106="x",'5'!$AV42/12,0)</f>
        <v>0</v>
      </c>
      <c r="R175" s="1">
        <f>IF(R106="x",'5'!$AV42/12,0)</f>
        <v>0</v>
      </c>
      <c r="S175" s="1">
        <f>IF(S106="x",'5'!$AV42/12,0)</f>
        <v>0</v>
      </c>
      <c r="T175" s="1">
        <f>IF(T106="x",'5'!$AV42/12,0)</f>
        <v>0</v>
      </c>
      <c r="U175" s="1">
        <f>IF(U106="x",'5'!$AV42/12,0)</f>
        <v>0</v>
      </c>
      <c r="V175" s="1">
        <f>IF(V106="x",'5'!$AV42/12,0)</f>
        <v>0</v>
      </c>
      <c r="W175" s="1">
        <f>IF(W106="x",'5'!$AV42/12,0)</f>
        <v>0</v>
      </c>
      <c r="X175" s="1">
        <f>IF(X106="x",'5'!$AV42/12,0)</f>
        <v>0</v>
      </c>
      <c r="Y175" s="1">
        <f>IF(Y106="x",'5'!$AV42/12,0)</f>
        <v>0</v>
      </c>
      <c r="Z175" s="1">
        <f>IF(Z106="x",'5'!$AV42/12,0)</f>
        <v>0</v>
      </c>
      <c r="AA175" s="1">
        <f>IF(AA106="x",'5'!$AV42/12,0)</f>
        <v>0</v>
      </c>
      <c r="AB175" s="1">
        <f>IF(AB106="x",'5'!$AV42/12,0)</f>
        <v>0</v>
      </c>
      <c r="AC175" s="1">
        <f>IF(AC106="x",'5'!$AV42/12,0)</f>
        <v>0</v>
      </c>
      <c r="AD175" s="1">
        <f>IF(AD106="x",'5'!$AV42/12,0)</f>
        <v>0</v>
      </c>
      <c r="AE175" s="1">
        <f>IF(AE106="x",'5'!$AV42/12,0)</f>
        <v>0</v>
      </c>
      <c r="AF175" s="1">
        <f>IF(AF106="x",'5'!$AV42/12,0)</f>
        <v>0</v>
      </c>
      <c r="AG175" s="1">
        <f>IF(AG106="x",'5'!$AV42/12,0)</f>
        <v>0</v>
      </c>
      <c r="AH175" s="1">
        <f>IF(AH106="x",'5'!$AV42/12,0)</f>
        <v>0</v>
      </c>
      <c r="AI175" s="1">
        <f>IF(AI106="x",'5'!$AV42/12,0)</f>
        <v>0</v>
      </c>
      <c r="AJ175" s="1">
        <f>IF(AJ106="x",'5'!$AV42/12,0)</f>
        <v>0</v>
      </c>
      <c r="AK175" s="1">
        <f>IF(AK106="x",'5'!$AV42/12,0)</f>
        <v>0</v>
      </c>
      <c r="AL175" s="1">
        <f>IF(AL106="x",'5'!$AV42/12,0)</f>
        <v>0</v>
      </c>
      <c r="AM175" s="1">
        <f>IF(AM106="x",'5'!$AV42/12,0)</f>
        <v>0</v>
      </c>
      <c r="AN175" s="1">
        <f>IF(AN106="x",'5'!$AV42/12,0)</f>
        <v>0</v>
      </c>
      <c r="AO175" s="1">
        <f>IF(AO106="x",'5'!$AV42/12,0)</f>
        <v>0</v>
      </c>
      <c r="AP175" s="1">
        <f>IF(AP106="x",'5'!$AV42/12,0)</f>
        <v>0</v>
      </c>
      <c r="AQ175" s="1">
        <f>IF(AQ106="x",'5'!$AV42/12,0)</f>
        <v>0</v>
      </c>
      <c r="AR175" s="1">
        <f>IF(AR106="x",'5'!$AV42/12,0)</f>
        <v>0</v>
      </c>
      <c r="AS175" s="1">
        <f>IF(AS106="x",'5'!$AV42/12,0)</f>
        <v>0</v>
      </c>
      <c r="AT175" s="1">
        <f>IF(AT106="x",'5'!$AV42/12,0)</f>
        <v>0</v>
      </c>
      <c r="AU175" s="1">
        <f>IF(AU106="x",'5'!$AV42/12,0)</f>
        <v>0</v>
      </c>
      <c r="AV175" s="1">
        <f>IF(AV106="x",'5'!$AV42/12,0)</f>
        <v>0</v>
      </c>
      <c r="AW175" s="1">
        <f>IF(AW106="x",'5'!$AV42/12,0)</f>
        <v>0</v>
      </c>
      <c r="AX175" s="1">
        <f>IF(AX106="x",'5'!$AV42/12,0)</f>
        <v>0</v>
      </c>
      <c r="AY175" s="1">
        <f>IF(AY106="x",'5'!$AV42/12,0)</f>
        <v>0</v>
      </c>
      <c r="AZ175" s="1">
        <f>IF(AZ106="x",'5'!$AV42/12,0)</f>
        <v>0</v>
      </c>
      <c r="BA175" s="1">
        <f>IF(BA106="x",'5'!$AV42/12,0)</f>
        <v>0</v>
      </c>
      <c r="BB175" s="1">
        <f>IF(BB106="x",'5'!$AV42/12,0)</f>
        <v>0</v>
      </c>
      <c r="BC175" s="1">
        <f>IF(BC106="x",'5'!$AV42/12,0)</f>
        <v>0</v>
      </c>
      <c r="BD175" s="1">
        <f>IF(BD106="x",'5'!$AV42/12,0)</f>
        <v>0</v>
      </c>
      <c r="BE175" s="1">
        <f>IF(BE106="x",'5'!$AV42/12,0)</f>
        <v>0</v>
      </c>
      <c r="BF175" s="1">
        <f>IF(BF106="x",'5'!$AV42/12,0)</f>
        <v>0</v>
      </c>
      <c r="BG175" s="1">
        <f>IF(BG106="x",'5'!$AV42/12,0)</f>
        <v>0</v>
      </c>
      <c r="BH175" s="1">
        <f>IF(BH106="x",'5'!$AV42/12,0)</f>
        <v>0</v>
      </c>
      <c r="BI175" s="1">
        <f>IF(BI106="x",'5'!$AV42/12,0)</f>
        <v>0</v>
      </c>
      <c r="BJ175" s="1">
        <f>IF(BJ106="x",'5'!$AV42/12,0)</f>
        <v>0</v>
      </c>
      <c r="BK175" s="1">
        <f>IF(BK106="x",'5'!$AV42/12,0)</f>
        <v>0</v>
      </c>
      <c r="BL175" s="1">
        <f>IF(BL106="x",'5'!$AV42/12,0)</f>
        <v>0</v>
      </c>
      <c r="BM175" s="1">
        <f>IF(BM106="x",'5'!$AV42/12,0)</f>
        <v>0</v>
      </c>
      <c r="BN175" s="1">
        <f>IF(BN106="x",'5'!$AV42/12,0)</f>
        <v>0</v>
      </c>
      <c r="BO175" s="1">
        <f>IF(BO106="x",'5'!$AV42/12,0)</f>
        <v>0</v>
      </c>
      <c r="BP175" s="1">
        <f>IF(BP106="x",'5'!$AV42/12,0)</f>
        <v>0</v>
      </c>
      <c r="BQ175" s="1">
        <f>IF(BQ106="x",'5'!$AV42/12,0)</f>
        <v>0</v>
      </c>
      <c r="BR175" s="1">
        <f>IF(BR106="x",'5'!$AV42/12,0)</f>
        <v>0</v>
      </c>
      <c r="BS175" s="1">
        <f>IF(BS106="x",'5'!$AV42/12,0)</f>
        <v>0</v>
      </c>
      <c r="BT175" s="1">
        <f>IF(BT106="x",'5'!$AV42/12,0)</f>
        <v>0</v>
      </c>
      <c r="BU175" s="1">
        <f>IF(BU106="x",'5'!$AV42/12,0)</f>
        <v>0</v>
      </c>
      <c r="BV175" s="1">
        <f>IF(BV106="x",'5'!$AV42/12,0)</f>
        <v>0</v>
      </c>
      <c r="BW175" s="1">
        <f>IF(BW106="x",'5'!$AV42/12,0)</f>
        <v>0</v>
      </c>
      <c r="BX175" s="1">
        <f>IF(BX106="x",'5'!$AV42/12,0)</f>
        <v>0</v>
      </c>
      <c r="BY175" s="1">
        <f>IF(BY106="x",'5'!$AV42/12,0)</f>
        <v>0</v>
      </c>
      <c r="BZ175" s="1">
        <f>IF(BZ106="x",'5'!$AV42/12,0)</f>
        <v>0</v>
      </c>
      <c r="CA175" s="1">
        <f>IF(CA106="x",'5'!$AV42/12,0)</f>
        <v>0</v>
      </c>
      <c r="CB175" s="1">
        <f>IF(CB106="x",'5'!$AV42/12,0)</f>
        <v>0</v>
      </c>
      <c r="CC175" s="1">
        <f>IF(CC106="x",'5'!$AV42/12,0)</f>
        <v>0</v>
      </c>
      <c r="CD175" s="1">
        <f>IF(CD106="x",'5'!$AV42/12,0)</f>
        <v>0</v>
      </c>
    </row>
    <row r="176" spans="1:82" x14ac:dyDescent="0.2">
      <c r="A176" s="1">
        <f>'5'!E43</f>
        <v>0</v>
      </c>
      <c r="B176" s="545"/>
      <c r="C176" s="545"/>
      <c r="D176" s="541"/>
      <c r="E176" s="541"/>
      <c r="F176" s="545">
        <f>'5'!AQ43</f>
        <v>0</v>
      </c>
      <c r="G176" s="541"/>
      <c r="H176" s="541"/>
      <c r="I176" s="541"/>
      <c r="J176" s="541"/>
      <c r="K176" s="1">
        <f>IF(K107="x",'5'!$AV43/12,0)</f>
        <v>0</v>
      </c>
      <c r="L176" s="1">
        <f>IF(L107="x",'5'!$AV43/12,0)</f>
        <v>0</v>
      </c>
      <c r="M176" s="1">
        <f>IF(M107="x",'5'!$AV43/12,0)</f>
        <v>0</v>
      </c>
      <c r="N176" s="1">
        <f>IF(N107="x",'5'!$AV43/12,0)</f>
        <v>0</v>
      </c>
      <c r="O176" s="1">
        <f>IF(O107="x",'5'!$AV43/12,0)</f>
        <v>0</v>
      </c>
      <c r="P176" s="1">
        <f>IF(P107="x",'5'!$AV43/12,0)</f>
        <v>0</v>
      </c>
      <c r="Q176" s="1">
        <f>IF(Q107="x",'5'!$AV43/12,0)</f>
        <v>0</v>
      </c>
      <c r="R176" s="1">
        <f>IF(R107="x",'5'!$AV43/12,0)</f>
        <v>0</v>
      </c>
      <c r="S176" s="1">
        <f>IF(S107="x",'5'!$AV43/12,0)</f>
        <v>0</v>
      </c>
      <c r="T176" s="1">
        <f>IF(T107="x",'5'!$AV43/12,0)</f>
        <v>0</v>
      </c>
      <c r="U176" s="1">
        <f>IF(U107="x",'5'!$AV43/12,0)</f>
        <v>0</v>
      </c>
      <c r="V176" s="1">
        <f>IF(V107="x",'5'!$AV43/12,0)</f>
        <v>0</v>
      </c>
      <c r="W176" s="1">
        <f>IF(W107="x",'5'!$AV43/12,0)</f>
        <v>0</v>
      </c>
      <c r="X176" s="1">
        <f>IF(X107="x",'5'!$AV43/12,0)</f>
        <v>0</v>
      </c>
      <c r="Y176" s="1">
        <f>IF(Y107="x",'5'!$AV43/12,0)</f>
        <v>0</v>
      </c>
      <c r="Z176" s="1">
        <f>IF(Z107="x",'5'!$AV43/12,0)</f>
        <v>0</v>
      </c>
      <c r="AA176" s="1">
        <f>IF(AA107="x",'5'!$AV43/12,0)</f>
        <v>0</v>
      </c>
      <c r="AB176" s="1">
        <f>IF(AB107="x",'5'!$AV43/12,0)</f>
        <v>0</v>
      </c>
      <c r="AC176" s="1">
        <f>IF(AC107="x",'5'!$AV43/12,0)</f>
        <v>0</v>
      </c>
      <c r="AD176" s="1">
        <f>IF(AD107="x",'5'!$AV43/12,0)</f>
        <v>0</v>
      </c>
      <c r="AE176" s="1">
        <f>IF(AE107="x",'5'!$AV43/12,0)</f>
        <v>0</v>
      </c>
      <c r="AF176" s="1">
        <f>IF(AF107="x",'5'!$AV43/12,0)</f>
        <v>0</v>
      </c>
      <c r="AG176" s="1">
        <f>IF(AG107="x",'5'!$AV43/12,0)</f>
        <v>0</v>
      </c>
      <c r="AH176" s="1">
        <f>IF(AH107="x",'5'!$AV43/12,0)</f>
        <v>0</v>
      </c>
      <c r="AI176" s="1">
        <f>IF(AI107="x",'5'!$AV43/12,0)</f>
        <v>0</v>
      </c>
      <c r="AJ176" s="1">
        <f>IF(AJ107="x",'5'!$AV43/12,0)</f>
        <v>0</v>
      </c>
      <c r="AK176" s="1">
        <f>IF(AK107="x",'5'!$AV43/12,0)</f>
        <v>0</v>
      </c>
      <c r="AL176" s="1">
        <f>IF(AL107="x",'5'!$AV43/12,0)</f>
        <v>0</v>
      </c>
      <c r="AM176" s="1">
        <f>IF(AM107="x",'5'!$AV43/12,0)</f>
        <v>0</v>
      </c>
      <c r="AN176" s="1">
        <f>IF(AN107="x",'5'!$AV43/12,0)</f>
        <v>0</v>
      </c>
      <c r="AO176" s="1">
        <f>IF(AO107="x",'5'!$AV43/12,0)</f>
        <v>0</v>
      </c>
      <c r="AP176" s="1">
        <f>IF(AP107="x",'5'!$AV43/12,0)</f>
        <v>0</v>
      </c>
      <c r="AQ176" s="1">
        <f>IF(AQ107="x",'5'!$AV43/12,0)</f>
        <v>0</v>
      </c>
      <c r="AR176" s="1">
        <f>IF(AR107="x",'5'!$AV43/12,0)</f>
        <v>0</v>
      </c>
      <c r="AS176" s="1">
        <f>IF(AS107="x",'5'!$AV43/12,0)</f>
        <v>0</v>
      </c>
      <c r="AT176" s="1">
        <f>IF(AT107="x",'5'!$AV43/12,0)</f>
        <v>0</v>
      </c>
      <c r="AU176" s="1">
        <f>IF(AU107="x",'5'!$AV43/12,0)</f>
        <v>0</v>
      </c>
      <c r="AV176" s="1">
        <f>IF(AV107="x",'5'!$AV43/12,0)</f>
        <v>0</v>
      </c>
      <c r="AW176" s="1">
        <f>IF(AW107="x",'5'!$AV43/12,0)</f>
        <v>0</v>
      </c>
      <c r="AX176" s="1">
        <f>IF(AX107="x",'5'!$AV43/12,0)</f>
        <v>0</v>
      </c>
      <c r="AY176" s="1">
        <f>IF(AY107="x",'5'!$AV43/12,0)</f>
        <v>0</v>
      </c>
      <c r="AZ176" s="1">
        <f>IF(AZ107="x",'5'!$AV43/12,0)</f>
        <v>0</v>
      </c>
      <c r="BA176" s="1">
        <f>IF(BA107="x",'5'!$AV43/12,0)</f>
        <v>0</v>
      </c>
      <c r="BB176" s="1">
        <f>IF(BB107="x",'5'!$AV43/12,0)</f>
        <v>0</v>
      </c>
      <c r="BC176" s="1">
        <f>IF(BC107="x",'5'!$AV43/12,0)</f>
        <v>0</v>
      </c>
      <c r="BD176" s="1">
        <f>IF(BD107="x",'5'!$AV43/12,0)</f>
        <v>0</v>
      </c>
      <c r="BE176" s="1">
        <f>IF(BE107="x",'5'!$AV43/12,0)</f>
        <v>0</v>
      </c>
      <c r="BF176" s="1">
        <f>IF(BF107="x",'5'!$AV43/12,0)</f>
        <v>0</v>
      </c>
      <c r="BG176" s="1">
        <f>IF(BG107="x",'5'!$AV43/12,0)</f>
        <v>0</v>
      </c>
      <c r="BH176" s="1">
        <f>IF(BH107="x",'5'!$AV43/12,0)</f>
        <v>0</v>
      </c>
      <c r="BI176" s="1">
        <f>IF(BI107="x",'5'!$AV43/12,0)</f>
        <v>0</v>
      </c>
      <c r="BJ176" s="1">
        <f>IF(BJ107="x",'5'!$AV43/12,0)</f>
        <v>0</v>
      </c>
      <c r="BK176" s="1">
        <f>IF(BK107="x",'5'!$AV43/12,0)</f>
        <v>0</v>
      </c>
      <c r="BL176" s="1">
        <f>IF(BL107="x",'5'!$AV43/12,0)</f>
        <v>0</v>
      </c>
      <c r="BM176" s="1">
        <f>IF(BM107="x",'5'!$AV43/12,0)</f>
        <v>0</v>
      </c>
      <c r="BN176" s="1">
        <f>IF(BN107="x",'5'!$AV43/12,0)</f>
        <v>0</v>
      </c>
      <c r="BO176" s="1">
        <f>IF(BO107="x",'5'!$AV43/12,0)</f>
        <v>0</v>
      </c>
      <c r="BP176" s="1">
        <f>IF(BP107="x",'5'!$AV43/12,0)</f>
        <v>0</v>
      </c>
      <c r="BQ176" s="1">
        <f>IF(BQ107="x",'5'!$AV43/12,0)</f>
        <v>0</v>
      </c>
      <c r="BR176" s="1">
        <f>IF(BR107="x",'5'!$AV43/12,0)</f>
        <v>0</v>
      </c>
      <c r="BS176" s="1">
        <f>IF(BS107="x",'5'!$AV43/12,0)</f>
        <v>0</v>
      </c>
      <c r="BT176" s="1">
        <f>IF(BT107="x",'5'!$AV43/12,0)</f>
        <v>0</v>
      </c>
      <c r="BU176" s="1">
        <f>IF(BU107="x",'5'!$AV43/12,0)</f>
        <v>0</v>
      </c>
      <c r="BV176" s="1">
        <f>IF(BV107="x",'5'!$AV43/12,0)</f>
        <v>0</v>
      </c>
      <c r="BW176" s="1">
        <f>IF(BW107="x",'5'!$AV43/12,0)</f>
        <v>0</v>
      </c>
      <c r="BX176" s="1">
        <f>IF(BX107="x",'5'!$AV43/12,0)</f>
        <v>0</v>
      </c>
      <c r="BY176" s="1">
        <f>IF(BY107="x",'5'!$AV43/12,0)</f>
        <v>0</v>
      </c>
      <c r="BZ176" s="1">
        <f>IF(BZ107="x",'5'!$AV43/12,0)</f>
        <v>0</v>
      </c>
      <c r="CA176" s="1">
        <f>IF(CA107="x",'5'!$AV43/12,0)</f>
        <v>0</v>
      </c>
      <c r="CB176" s="1">
        <f>IF(CB107="x",'5'!$AV43/12,0)</f>
        <v>0</v>
      </c>
      <c r="CC176" s="1">
        <f>IF(CC107="x",'5'!$AV43/12,0)</f>
        <v>0</v>
      </c>
      <c r="CD176" s="1">
        <f>IF(CD107="x",'5'!$AV43/12,0)</f>
        <v>0</v>
      </c>
    </row>
    <row r="177" spans="1:82" x14ac:dyDescent="0.2">
      <c r="A177" s="1">
        <f>'5'!E44</f>
        <v>0</v>
      </c>
      <c r="B177" s="545"/>
      <c r="C177" s="545"/>
      <c r="D177" s="541"/>
      <c r="E177" s="541"/>
      <c r="F177" s="545">
        <f>'5'!AQ44</f>
        <v>0</v>
      </c>
      <c r="G177" s="541"/>
      <c r="H177" s="541"/>
      <c r="I177" s="541"/>
      <c r="J177" s="541"/>
      <c r="K177" s="1">
        <f>IF(K108="x",'5'!$AV44/12,0)</f>
        <v>0</v>
      </c>
      <c r="L177" s="1">
        <f>IF(L108="x",'5'!$AV44/12,0)</f>
        <v>0</v>
      </c>
      <c r="M177" s="1">
        <f>IF(M108="x",'5'!$AV44/12,0)</f>
        <v>0</v>
      </c>
      <c r="N177" s="1">
        <f>IF(N108="x",'5'!$AV44/12,0)</f>
        <v>0</v>
      </c>
      <c r="O177" s="1">
        <f>IF(O108="x",'5'!$AV44/12,0)</f>
        <v>0</v>
      </c>
      <c r="P177" s="1">
        <f>IF(P108="x",'5'!$AV44/12,0)</f>
        <v>0</v>
      </c>
      <c r="Q177" s="1">
        <f>IF(Q108="x",'5'!$AV44/12,0)</f>
        <v>0</v>
      </c>
      <c r="R177" s="1">
        <f>IF(R108="x",'5'!$AV44/12,0)</f>
        <v>0</v>
      </c>
      <c r="S177" s="1">
        <f>IF(S108="x",'5'!$AV44/12,0)</f>
        <v>0</v>
      </c>
      <c r="T177" s="1">
        <f>IF(T108="x",'5'!$AV44/12,0)</f>
        <v>0</v>
      </c>
      <c r="U177" s="1">
        <f>IF(U108="x",'5'!$AV44/12,0)</f>
        <v>0</v>
      </c>
      <c r="V177" s="1">
        <f>IF(V108="x",'5'!$AV44/12,0)</f>
        <v>0</v>
      </c>
      <c r="W177" s="1">
        <f>IF(W108="x",'5'!$AV44/12,0)</f>
        <v>0</v>
      </c>
      <c r="X177" s="1">
        <f>IF(X108="x",'5'!$AV44/12,0)</f>
        <v>0</v>
      </c>
      <c r="Y177" s="1">
        <f>IF(Y108="x",'5'!$AV44/12,0)</f>
        <v>0</v>
      </c>
      <c r="Z177" s="1">
        <f>IF(Z108="x",'5'!$AV44/12,0)</f>
        <v>0</v>
      </c>
      <c r="AA177" s="1">
        <f>IF(AA108="x",'5'!$AV44/12,0)</f>
        <v>0</v>
      </c>
      <c r="AB177" s="1">
        <f>IF(AB108="x",'5'!$AV44/12,0)</f>
        <v>0</v>
      </c>
      <c r="AC177" s="1">
        <f>IF(AC108="x",'5'!$AV44/12,0)</f>
        <v>0</v>
      </c>
      <c r="AD177" s="1">
        <f>IF(AD108="x",'5'!$AV44/12,0)</f>
        <v>0</v>
      </c>
      <c r="AE177" s="1">
        <f>IF(AE108="x",'5'!$AV44/12,0)</f>
        <v>0</v>
      </c>
      <c r="AF177" s="1">
        <f>IF(AF108="x",'5'!$AV44/12,0)</f>
        <v>0</v>
      </c>
      <c r="AG177" s="1">
        <f>IF(AG108="x",'5'!$AV44/12,0)</f>
        <v>0</v>
      </c>
      <c r="AH177" s="1">
        <f>IF(AH108="x",'5'!$AV44/12,0)</f>
        <v>0</v>
      </c>
      <c r="AI177" s="1">
        <f>IF(AI108="x",'5'!$AV44/12,0)</f>
        <v>0</v>
      </c>
      <c r="AJ177" s="1">
        <f>IF(AJ108="x",'5'!$AV44/12,0)</f>
        <v>0</v>
      </c>
      <c r="AK177" s="1">
        <f>IF(AK108="x",'5'!$AV44/12,0)</f>
        <v>0</v>
      </c>
      <c r="AL177" s="1">
        <f>IF(AL108="x",'5'!$AV44/12,0)</f>
        <v>0</v>
      </c>
      <c r="AM177" s="1">
        <f>IF(AM108="x",'5'!$AV44/12,0)</f>
        <v>0</v>
      </c>
      <c r="AN177" s="1">
        <f>IF(AN108="x",'5'!$AV44/12,0)</f>
        <v>0</v>
      </c>
      <c r="AO177" s="1">
        <f>IF(AO108="x",'5'!$AV44/12,0)</f>
        <v>0</v>
      </c>
      <c r="AP177" s="1">
        <f>IF(AP108="x",'5'!$AV44/12,0)</f>
        <v>0</v>
      </c>
      <c r="AQ177" s="1">
        <f>IF(AQ108="x",'5'!$AV44/12,0)</f>
        <v>0</v>
      </c>
      <c r="AR177" s="1">
        <f>IF(AR108="x",'5'!$AV44/12,0)</f>
        <v>0</v>
      </c>
      <c r="AS177" s="1">
        <f>IF(AS108="x",'5'!$AV44/12,0)</f>
        <v>0</v>
      </c>
      <c r="AT177" s="1">
        <f>IF(AT108="x",'5'!$AV44/12,0)</f>
        <v>0</v>
      </c>
      <c r="AU177" s="1">
        <f>IF(AU108="x",'5'!$AV44/12,0)</f>
        <v>0</v>
      </c>
      <c r="AV177" s="1">
        <f>IF(AV108="x",'5'!$AV44/12,0)</f>
        <v>0</v>
      </c>
      <c r="AW177" s="1">
        <f>IF(AW108="x",'5'!$AV44/12,0)</f>
        <v>0</v>
      </c>
      <c r="AX177" s="1">
        <f>IF(AX108="x",'5'!$AV44/12,0)</f>
        <v>0</v>
      </c>
      <c r="AY177" s="1">
        <f>IF(AY108="x",'5'!$AV44/12,0)</f>
        <v>0</v>
      </c>
      <c r="AZ177" s="1">
        <f>IF(AZ108="x",'5'!$AV44/12,0)</f>
        <v>0</v>
      </c>
      <c r="BA177" s="1">
        <f>IF(BA108="x",'5'!$AV44/12,0)</f>
        <v>0</v>
      </c>
      <c r="BB177" s="1">
        <f>IF(BB108="x",'5'!$AV44/12,0)</f>
        <v>0</v>
      </c>
      <c r="BC177" s="1">
        <f>IF(BC108="x",'5'!$AV44/12,0)</f>
        <v>0</v>
      </c>
      <c r="BD177" s="1">
        <f>IF(BD108="x",'5'!$AV44/12,0)</f>
        <v>0</v>
      </c>
      <c r="BE177" s="1">
        <f>IF(BE108="x",'5'!$AV44/12,0)</f>
        <v>0</v>
      </c>
      <c r="BF177" s="1">
        <f>IF(BF108="x",'5'!$AV44/12,0)</f>
        <v>0</v>
      </c>
      <c r="BG177" s="1">
        <f>IF(BG108="x",'5'!$AV44/12,0)</f>
        <v>0</v>
      </c>
      <c r="BH177" s="1">
        <f>IF(BH108="x",'5'!$AV44/12,0)</f>
        <v>0</v>
      </c>
      <c r="BI177" s="1">
        <f>IF(BI108="x",'5'!$AV44/12,0)</f>
        <v>0</v>
      </c>
      <c r="BJ177" s="1">
        <f>IF(BJ108="x",'5'!$AV44/12,0)</f>
        <v>0</v>
      </c>
      <c r="BK177" s="1">
        <f>IF(BK108="x",'5'!$AV44/12,0)</f>
        <v>0</v>
      </c>
      <c r="BL177" s="1">
        <f>IF(BL108="x",'5'!$AV44/12,0)</f>
        <v>0</v>
      </c>
      <c r="BM177" s="1">
        <f>IF(BM108="x",'5'!$AV44/12,0)</f>
        <v>0</v>
      </c>
      <c r="BN177" s="1">
        <f>IF(BN108="x",'5'!$AV44/12,0)</f>
        <v>0</v>
      </c>
      <c r="BO177" s="1">
        <f>IF(BO108="x",'5'!$AV44/12,0)</f>
        <v>0</v>
      </c>
      <c r="BP177" s="1">
        <f>IF(BP108="x",'5'!$AV44/12,0)</f>
        <v>0</v>
      </c>
      <c r="BQ177" s="1">
        <f>IF(BQ108="x",'5'!$AV44/12,0)</f>
        <v>0</v>
      </c>
      <c r="BR177" s="1">
        <f>IF(BR108="x",'5'!$AV44/12,0)</f>
        <v>0</v>
      </c>
      <c r="BS177" s="1">
        <f>IF(BS108="x",'5'!$AV44/12,0)</f>
        <v>0</v>
      </c>
      <c r="BT177" s="1">
        <f>IF(BT108="x",'5'!$AV44/12,0)</f>
        <v>0</v>
      </c>
      <c r="BU177" s="1">
        <f>IF(BU108="x",'5'!$AV44/12,0)</f>
        <v>0</v>
      </c>
      <c r="BV177" s="1">
        <f>IF(BV108="x",'5'!$AV44/12,0)</f>
        <v>0</v>
      </c>
      <c r="BW177" s="1">
        <f>IF(BW108="x",'5'!$AV44/12,0)</f>
        <v>0</v>
      </c>
      <c r="BX177" s="1">
        <f>IF(BX108="x",'5'!$AV44/12,0)</f>
        <v>0</v>
      </c>
      <c r="BY177" s="1">
        <f>IF(BY108="x",'5'!$AV44/12,0)</f>
        <v>0</v>
      </c>
      <c r="BZ177" s="1">
        <f>IF(BZ108="x",'5'!$AV44/12,0)</f>
        <v>0</v>
      </c>
      <c r="CA177" s="1">
        <f>IF(CA108="x",'5'!$AV44/12,0)</f>
        <v>0</v>
      </c>
      <c r="CB177" s="1">
        <f>IF(CB108="x",'5'!$AV44/12,0)</f>
        <v>0</v>
      </c>
      <c r="CC177" s="1">
        <f>IF(CC108="x",'5'!$AV44/12,0)</f>
        <v>0</v>
      </c>
      <c r="CD177" s="1">
        <f>IF(CD108="x",'5'!$AV44/12,0)</f>
        <v>0</v>
      </c>
    </row>
    <row r="178" spans="1:82" x14ac:dyDescent="0.2">
      <c r="A178" s="1">
        <f>'5'!E45</f>
        <v>0</v>
      </c>
      <c r="B178" s="545"/>
      <c r="C178" s="545"/>
      <c r="D178" s="541"/>
      <c r="E178" s="541"/>
      <c r="F178" s="545">
        <f>'5'!AQ45</f>
        <v>0</v>
      </c>
      <c r="G178" s="541"/>
      <c r="H178" s="541"/>
      <c r="I178" s="541"/>
      <c r="J178" s="541"/>
      <c r="K178" s="1">
        <f>IF(K109="x",'5'!$AV45/12,0)</f>
        <v>0</v>
      </c>
      <c r="L178" s="1">
        <f>IF(L109="x",'5'!$AV45/12,0)</f>
        <v>0</v>
      </c>
      <c r="M178" s="1">
        <f>IF(M109="x",'5'!$AV45/12,0)</f>
        <v>0</v>
      </c>
      <c r="N178" s="1">
        <f>IF(N109="x",'5'!$AV45/12,0)</f>
        <v>0</v>
      </c>
      <c r="O178" s="1">
        <f>IF(O109="x",'5'!$AV45/12,0)</f>
        <v>0</v>
      </c>
      <c r="P178" s="1">
        <f>IF(P109="x",'5'!$AV45/12,0)</f>
        <v>0</v>
      </c>
      <c r="Q178" s="1">
        <f>IF(Q109="x",'5'!$AV45/12,0)</f>
        <v>0</v>
      </c>
      <c r="R178" s="1">
        <f>IF(R109="x",'5'!$AV45/12,0)</f>
        <v>0</v>
      </c>
      <c r="S178" s="1">
        <f>IF(S109="x",'5'!$AV45/12,0)</f>
        <v>0</v>
      </c>
      <c r="T178" s="1">
        <f>IF(T109="x",'5'!$AV45/12,0)</f>
        <v>0</v>
      </c>
      <c r="U178" s="1">
        <f>IF(U109="x",'5'!$AV45/12,0)</f>
        <v>0</v>
      </c>
      <c r="V178" s="1">
        <f>IF(V109="x",'5'!$AV45/12,0)</f>
        <v>0</v>
      </c>
      <c r="W178" s="1">
        <f>IF(W109="x",'5'!$AV45/12,0)</f>
        <v>0</v>
      </c>
      <c r="X178" s="1">
        <f>IF(X109="x",'5'!$AV45/12,0)</f>
        <v>0</v>
      </c>
      <c r="Y178" s="1">
        <f>IF(Y109="x",'5'!$AV45/12,0)</f>
        <v>0</v>
      </c>
      <c r="Z178" s="1">
        <f>IF(Z109="x",'5'!$AV45/12,0)</f>
        <v>0</v>
      </c>
      <c r="AA178" s="1">
        <f>IF(AA109="x",'5'!$AV45/12,0)</f>
        <v>0</v>
      </c>
      <c r="AB178" s="1">
        <f>IF(AB109="x",'5'!$AV45/12,0)</f>
        <v>0</v>
      </c>
      <c r="AC178" s="1">
        <f>IF(AC109="x",'5'!$AV45/12,0)</f>
        <v>0</v>
      </c>
      <c r="AD178" s="1">
        <f>IF(AD109="x",'5'!$AV45/12,0)</f>
        <v>0</v>
      </c>
      <c r="AE178" s="1">
        <f>IF(AE109="x",'5'!$AV45/12,0)</f>
        <v>0</v>
      </c>
      <c r="AF178" s="1">
        <f>IF(AF109="x",'5'!$AV45/12,0)</f>
        <v>0</v>
      </c>
      <c r="AG178" s="1">
        <f>IF(AG109="x",'5'!$AV45/12,0)</f>
        <v>0</v>
      </c>
      <c r="AH178" s="1">
        <f>IF(AH109="x",'5'!$AV45/12,0)</f>
        <v>0</v>
      </c>
      <c r="AI178" s="1">
        <f>IF(AI109="x",'5'!$AV45/12,0)</f>
        <v>0</v>
      </c>
      <c r="AJ178" s="1">
        <f>IF(AJ109="x",'5'!$AV45/12,0)</f>
        <v>0</v>
      </c>
      <c r="AK178" s="1">
        <f>IF(AK109="x",'5'!$AV45/12,0)</f>
        <v>0</v>
      </c>
      <c r="AL178" s="1">
        <f>IF(AL109="x",'5'!$AV45/12,0)</f>
        <v>0</v>
      </c>
      <c r="AM178" s="1">
        <f>IF(AM109="x",'5'!$AV45/12,0)</f>
        <v>0</v>
      </c>
      <c r="AN178" s="1">
        <f>IF(AN109="x",'5'!$AV45/12,0)</f>
        <v>0</v>
      </c>
      <c r="AO178" s="1">
        <f>IF(AO109="x",'5'!$AV45/12,0)</f>
        <v>0</v>
      </c>
      <c r="AP178" s="1">
        <f>IF(AP109="x",'5'!$AV45/12,0)</f>
        <v>0</v>
      </c>
      <c r="AQ178" s="1">
        <f>IF(AQ109="x",'5'!$AV45/12,0)</f>
        <v>0</v>
      </c>
      <c r="AR178" s="1">
        <f>IF(AR109="x",'5'!$AV45/12,0)</f>
        <v>0</v>
      </c>
      <c r="AS178" s="1">
        <f>IF(AS109="x",'5'!$AV45/12,0)</f>
        <v>0</v>
      </c>
      <c r="AT178" s="1">
        <f>IF(AT109="x",'5'!$AV45/12,0)</f>
        <v>0</v>
      </c>
      <c r="AU178" s="1">
        <f>IF(AU109="x",'5'!$AV45/12,0)</f>
        <v>0</v>
      </c>
      <c r="AV178" s="1">
        <f>IF(AV109="x",'5'!$AV45/12,0)</f>
        <v>0</v>
      </c>
      <c r="AW178" s="1">
        <f>IF(AW109="x",'5'!$AV45/12,0)</f>
        <v>0</v>
      </c>
      <c r="AX178" s="1">
        <f>IF(AX109="x",'5'!$AV45/12,0)</f>
        <v>0</v>
      </c>
      <c r="AY178" s="1">
        <f>IF(AY109="x",'5'!$AV45/12,0)</f>
        <v>0</v>
      </c>
      <c r="AZ178" s="1">
        <f>IF(AZ109="x",'5'!$AV45/12,0)</f>
        <v>0</v>
      </c>
      <c r="BA178" s="1">
        <f>IF(BA109="x",'5'!$AV45/12,0)</f>
        <v>0</v>
      </c>
      <c r="BB178" s="1">
        <f>IF(BB109="x",'5'!$AV45/12,0)</f>
        <v>0</v>
      </c>
      <c r="BC178" s="1">
        <f>IF(BC109="x",'5'!$AV45/12,0)</f>
        <v>0</v>
      </c>
      <c r="BD178" s="1">
        <f>IF(BD109="x",'5'!$AV45/12,0)</f>
        <v>0</v>
      </c>
      <c r="BE178" s="1">
        <f>IF(BE109="x",'5'!$AV45/12,0)</f>
        <v>0</v>
      </c>
      <c r="BF178" s="1">
        <f>IF(BF109="x",'5'!$AV45/12,0)</f>
        <v>0</v>
      </c>
      <c r="BG178" s="1">
        <f>IF(BG109="x",'5'!$AV45/12,0)</f>
        <v>0</v>
      </c>
      <c r="BH178" s="1">
        <f>IF(BH109="x",'5'!$AV45/12,0)</f>
        <v>0</v>
      </c>
      <c r="BI178" s="1">
        <f>IF(BI109="x",'5'!$AV45/12,0)</f>
        <v>0</v>
      </c>
      <c r="BJ178" s="1">
        <f>IF(BJ109="x",'5'!$AV45/12,0)</f>
        <v>0</v>
      </c>
      <c r="BK178" s="1">
        <f>IF(BK109="x",'5'!$AV45/12,0)</f>
        <v>0</v>
      </c>
      <c r="BL178" s="1">
        <f>IF(BL109="x",'5'!$AV45/12,0)</f>
        <v>0</v>
      </c>
      <c r="BM178" s="1">
        <f>IF(BM109="x",'5'!$AV45/12,0)</f>
        <v>0</v>
      </c>
      <c r="BN178" s="1">
        <f>IF(BN109="x",'5'!$AV45/12,0)</f>
        <v>0</v>
      </c>
      <c r="BO178" s="1">
        <f>IF(BO109="x",'5'!$AV45/12,0)</f>
        <v>0</v>
      </c>
      <c r="BP178" s="1">
        <f>IF(BP109="x",'5'!$AV45/12,0)</f>
        <v>0</v>
      </c>
      <c r="BQ178" s="1">
        <f>IF(BQ109="x",'5'!$AV45/12,0)</f>
        <v>0</v>
      </c>
      <c r="BR178" s="1">
        <f>IF(BR109="x",'5'!$AV45/12,0)</f>
        <v>0</v>
      </c>
      <c r="BS178" s="1">
        <f>IF(BS109="x",'5'!$AV45/12,0)</f>
        <v>0</v>
      </c>
      <c r="BT178" s="1">
        <f>IF(BT109="x",'5'!$AV45/12,0)</f>
        <v>0</v>
      </c>
      <c r="BU178" s="1">
        <f>IF(BU109="x",'5'!$AV45/12,0)</f>
        <v>0</v>
      </c>
      <c r="BV178" s="1">
        <f>IF(BV109="x",'5'!$AV45/12,0)</f>
        <v>0</v>
      </c>
      <c r="BW178" s="1">
        <f>IF(BW109="x",'5'!$AV45/12,0)</f>
        <v>0</v>
      </c>
      <c r="BX178" s="1">
        <f>IF(BX109="x",'5'!$AV45/12,0)</f>
        <v>0</v>
      </c>
      <c r="BY178" s="1">
        <f>IF(BY109="x",'5'!$AV45/12,0)</f>
        <v>0</v>
      </c>
      <c r="BZ178" s="1">
        <f>IF(BZ109="x",'5'!$AV45/12,0)</f>
        <v>0</v>
      </c>
      <c r="CA178" s="1">
        <f>IF(CA109="x",'5'!$AV45/12,0)</f>
        <v>0</v>
      </c>
      <c r="CB178" s="1">
        <f>IF(CB109="x",'5'!$AV45/12,0)</f>
        <v>0</v>
      </c>
      <c r="CC178" s="1">
        <f>IF(CC109="x",'5'!$AV45/12,0)</f>
        <v>0</v>
      </c>
      <c r="CD178" s="1">
        <f>IF(CD109="x",'5'!$AV45/12,0)</f>
        <v>0</v>
      </c>
    </row>
    <row r="179" spans="1:82" x14ac:dyDescent="0.2">
      <c r="A179" s="1">
        <f>'5'!E46</f>
        <v>0</v>
      </c>
      <c r="B179" s="545"/>
      <c r="C179" s="545"/>
      <c r="D179" s="541"/>
      <c r="E179" s="541"/>
      <c r="F179" s="545">
        <f>'5'!AQ46</f>
        <v>0</v>
      </c>
      <c r="G179" s="541"/>
      <c r="H179" s="541"/>
      <c r="I179" s="541"/>
      <c r="J179" s="541"/>
      <c r="K179" s="1">
        <f>IF(K110="x",'5'!$AV46/12,0)</f>
        <v>0</v>
      </c>
      <c r="L179" s="1">
        <f>IF(L110="x",'5'!$AV46/12,0)</f>
        <v>0</v>
      </c>
      <c r="M179" s="1">
        <f>IF(M110="x",'5'!$AV46/12,0)</f>
        <v>0</v>
      </c>
      <c r="N179" s="1">
        <f>IF(N110="x",'5'!$AV46/12,0)</f>
        <v>0</v>
      </c>
      <c r="O179" s="1">
        <f>IF(O110="x",'5'!$AV46/12,0)</f>
        <v>0</v>
      </c>
      <c r="P179" s="1">
        <f>IF(P110="x",'5'!$AV46/12,0)</f>
        <v>0</v>
      </c>
      <c r="Q179" s="1">
        <f>IF(Q110="x",'5'!$AV46/12,0)</f>
        <v>0</v>
      </c>
      <c r="R179" s="1">
        <f>IF(R110="x",'5'!$AV46/12,0)</f>
        <v>0</v>
      </c>
      <c r="S179" s="1">
        <f>IF(S110="x",'5'!$AV46/12,0)</f>
        <v>0</v>
      </c>
      <c r="T179" s="1">
        <f>IF(T110="x",'5'!$AV46/12,0)</f>
        <v>0</v>
      </c>
      <c r="U179" s="1">
        <f>IF(U110="x",'5'!$AV46/12,0)</f>
        <v>0</v>
      </c>
      <c r="V179" s="1">
        <f>IF(V110="x",'5'!$AV46/12,0)</f>
        <v>0</v>
      </c>
      <c r="W179" s="1">
        <f>IF(W110="x",'5'!$AV46/12,0)</f>
        <v>0</v>
      </c>
      <c r="X179" s="1">
        <f>IF(X110="x",'5'!$AV46/12,0)</f>
        <v>0</v>
      </c>
      <c r="Y179" s="1">
        <f>IF(Y110="x",'5'!$AV46/12,0)</f>
        <v>0</v>
      </c>
      <c r="Z179" s="1">
        <f>IF(Z110="x",'5'!$AV46/12,0)</f>
        <v>0</v>
      </c>
      <c r="AA179" s="1">
        <f>IF(AA110="x",'5'!$AV46/12,0)</f>
        <v>0</v>
      </c>
      <c r="AB179" s="1">
        <f>IF(AB110="x",'5'!$AV46/12,0)</f>
        <v>0</v>
      </c>
      <c r="AC179" s="1">
        <f>IF(AC110="x",'5'!$AV46/12,0)</f>
        <v>0</v>
      </c>
      <c r="AD179" s="1">
        <f>IF(AD110="x",'5'!$AV46/12,0)</f>
        <v>0</v>
      </c>
      <c r="AE179" s="1">
        <f>IF(AE110="x",'5'!$AV46/12,0)</f>
        <v>0</v>
      </c>
      <c r="AF179" s="1">
        <f>IF(AF110="x",'5'!$AV46/12,0)</f>
        <v>0</v>
      </c>
      <c r="AG179" s="1">
        <f>IF(AG110="x",'5'!$AV46/12,0)</f>
        <v>0</v>
      </c>
      <c r="AH179" s="1">
        <f>IF(AH110="x",'5'!$AV46/12,0)</f>
        <v>0</v>
      </c>
      <c r="AI179" s="1">
        <f>IF(AI110="x",'5'!$AV46/12,0)</f>
        <v>0</v>
      </c>
      <c r="AJ179" s="1">
        <f>IF(AJ110="x",'5'!$AV46/12,0)</f>
        <v>0</v>
      </c>
      <c r="AK179" s="1">
        <f>IF(AK110="x",'5'!$AV46/12,0)</f>
        <v>0</v>
      </c>
      <c r="AL179" s="1">
        <f>IF(AL110="x",'5'!$AV46/12,0)</f>
        <v>0</v>
      </c>
      <c r="AM179" s="1">
        <f>IF(AM110="x",'5'!$AV46/12,0)</f>
        <v>0</v>
      </c>
      <c r="AN179" s="1">
        <f>IF(AN110="x",'5'!$AV46/12,0)</f>
        <v>0</v>
      </c>
      <c r="AO179" s="1">
        <f>IF(AO110="x",'5'!$AV46/12,0)</f>
        <v>0</v>
      </c>
      <c r="AP179" s="1">
        <f>IF(AP110="x",'5'!$AV46/12,0)</f>
        <v>0</v>
      </c>
      <c r="AQ179" s="1">
        <f>IF(AQ110="x",'5'!$AV46/12,0)</f>
        <v>0</v>
      </c>
      <c r="AR179" s="1">
        <f>IF(AR110="x",'5'!$AV46/12,0)</f>
        <v>0</v>
      </c>
      <c r="AS179" s="1">
        <f>IF(AS110="x",'5'!$AV46/12,0)</f>
        <v>0</v>
      </c>
      <c r="AT179" s="1">
        <f>IF(AT110="x",'5'!$AV46/12,0)</f>
        <v>0</v>
      </c>
      <c r="AU179" s="1">
        <f>IF(AU110="x",'5'!$AV46/12,0)</f>
        <v>0</v>
      </c>
      <c r="AV179" s="1">
        <f>IF(AV110="x",'5'!$AV46/12,0)</f>
        <v>0</v>
      </c>
      <c r="AW179" s="1">
        <f>IF(AW110="x",'5'!$AV46/12,0)</f>
        <v>0</v>
      </c>
      <c r="AX179" s="1">
        <f>IF(AX110="x",'5'!$AV46/12,0)</f>
        <v>0</v>
      </c>
      <c r="AY179" s="1">
        <f>IF(AY110="x",'5'!$AV46/12,0)</f>
        <v>0</v>
      </c>
      <c r="AZ179" s="1">
        <f>IF(AZ110="x",'5'!$AV46/12,0)</f>
        <v>0</v>
      </c>
      <c r="BA179" s="1">
        <f>IF(BA110="x",'5'!$AV46/12,0)</f>
        <v>0</v>
      </c>
      <c r="BB179" s="1">
        <f>IF(BB110="x",'5'!$AV46/12,0)</f>
        <v>0</v>
      </c>
      <c r="BC179" s="1">
        <f>IF(BC110="x",'5'!$AV46/12,0)</f>
        <v>0</v>
      </c>
      <c r="BD179" s="1">
        <f>IF(BD110="x",'5'!$AV46/12,0)</f>
        <v>0</v>
      </c>
      <c r="BE179" s="1">
        <f>IF(BE110="x",'5'!$AV46/12,0)</f>
        <v>0</v>
      </c>
      <c r="BF179" s="1">
        <f>IF(BF110="x",'5'!$AV46/12,0)</f>
        <v>0</v>
      </c>
      <c r="BG179" s="1">
        <f>IF(BG110="x",'5'!$AV46/12,0)</f>
        <v>0</v>
      </c>
      <c r="BH179" s="1">
        <f>IF(BH110="x",'5'!$AV46/12,0)</f>
        <v>0</v>
      </c>
      <c r="BI179" s="1">
        <f>IF(BI110="x",'5'!$AV46/12,0)</f>
        <v>0</v>
      </c>
      <c r="BJ179" s="1">
        <f>IF(BJ110="x",'5'!$AV46/12,0)</f>
        <v>0</v>
      </c>
      <c r="BK179" s="1">
        <f>IF(BK110="x",'5'!$AV46/12,0)</f>
        <v>0</v>
      </c>
      <c r="BL179" s="1">
        <f>IF(BL110="x",'5'!$AV46/12,0)</f>
        <v>0</v>
      </c>
      <c r="BM179" s="1">
        <f>IF(BM110="x",'5'!$AV46/12,0)</f>
        <v>0</v>
      </c>
      <c r="BN179" s="1">
        <f>IF(BN110="x",'5'!$AV46/12,0)</f>
        <v>0</v>
      </c>
      <c r="BO179" s="1">
        <f>IF(BO110="x",'5'!$AV46/12,0)</f>
        <v>0</v>
      </c>
      <c r="BP179" s="1">
        <f>IF(BP110="x",'5'!$AV46/12,0)</f>
        <v>0</v>
      </c>
      <c r="BQ179" s="1">
        <f>IF(BQ110="x",'5'!$AV46/12,0)</f>
        <v>0</v>
      </c>
      <c r="BR179" s="1">
        <f>IF(BR110="x",'5'!$AV46/12,0)</f>
        <v>0</v>
      </c>
      <c r="BS179" s="1">
        <f>IF(BS110="x",'5'!$AV46/12,0)</f>
        <v>0</v>
      </c>
      <c r="BT179" s="1">
        <f>IF(BT110="x",'5'!$AV46/12,0)</f>
        <v>0</v>
      </c>
      <c r="BU179" s="1">
        <f>IF(BU110="x",'5'!$AV46/12,0)</f>
        <v>0</v>
      </c>
      <c r="BV179" s="1">
        <f>IF(BV110="x",'5'!$AV46/12,0)</f>
        <v>0</v>
      </c>
      <c r="BW179" s="1">
        <f>IF(BW110="x",'5'!$AV46/12,0)</f>
        <v>0</v>
      </c>
      <c r="BX179" s="1">
        <f>IF(BX110="x",'5'!$AV46/12,0)</f>
        <v>0</v>
      </c>
      <c r="BY179" s="1">
        <f>IF(BY110="x",'5'!$AV46/12,0)</f>
        <v>0</v>
      </c>
      <c r="BZ179" s="1">
        <f>IF(BZ110="x",'5'!$AV46/12,0)</f>
        <v>0</v>
      </c>
      <c r="CA179" s="1">
        <f>IF(CA110="x",'5'!$AV46/12,0)</f>
        <v>0</v>
      </c>
      <c r="CB179" s="1">
        <f>IF(CB110="x",'5'!$AV46/12,0)</f>
        <v>0</v>
      </c>
      <c r="CC179" s="1">
        <f>IF(CC110="x",'5'!$AV46/12,0)</f>
        <v>0</v>
      </c>
      <c r="CD179" s="1">
        <f>IF(CD110="x",'5'!$AV46/12,0)</f>
        <v>0</v>
      </c>
    </row>
    <row r="180" spans="1:82" x14ac:dyDescent="0.2">
      <c r="A180" s="1">
        <f>'5'!E47</f>
        <v>0</v>
      </c>
      <c r="B180" s="545"/>
      <c r="C180" s="545"/>
      <c r="D180" s="541"/>
      <c r="E180" s="541"/>
      <c r="F180" s="545">
        <f>'5'!AQ47</f>
        <v>0</v>
      </c>
      <c r="G180" s="541"/>
      <c r="H180" s="541"/>
      <c r="I180" s="541"/>
      <c r="J180" s="541"/>
      <c r="K180" s="1">
        <f>IF(K111="x",'5'!$AV47/12,0)</f>
        <v>0</v>
      </c>
      <c r="L180" s="1">
        <f>IF(L111="x",'5'!$AV47/12,0)</f>
        <v>0</v>
      </c>
      <c r="M180" s="1">
        <f>IF(M111="x",'5'!$AV47/12,0)</f>
        <v>0</v>
      </c>
      <c r="N180" s="1">
        <f>IF(N111="x",'5'!$AV47/12,0)</f>
        <v>0</v>
      </c>
      <c r="O180" s="1">
        <f>IF(O111="x",'5'!$AV47/12,0)</f>
        <v>0</v>
      </c>
      <c r="P180" s="1">
        <f>IF(P111="x",'5'!$AV47/12,0)</f>
        <v>0</v>
      </c>
      <c r="Q180" s="1">
        <f>IF(Q111="x",'5'!$AV47/12,0)</f>
        <v>0</v>
      </c>
      <c r="R180" s="1">
        <f>IF(R111="x",'5'!$AV47/12,0)</f>
        <v>0</v>
      </c>
      <c r="S180" s="1">
        <f>IF(S111="x",'5'!$AV47/12,0)</f>
        <v>0</v>
      </c>
      <c r="T180" s="1">
        <f>IF(T111="x",'5'!$AV47/12,0)</f>
        <v>0</v>
      </c>
      <c r="U180" s="1">
        <f>IF(U111="x",'5'!$AV47/12,0)</f>
        <v>0</v>
      </c>
      <c r="V180" s="1">
        <f>IF(V111="x",'5'!$AV47/12,0)</f>
        <v>0</v>
      </c>
      <c r="W180" s="1">
        <f>IF(W111="x",'5'!$AV47/12,0)</f>
        <v>0</v>
      </c>
      <c r="X180" s="1">
        <f>IF(X111="x",'5'!$AV47/12,0)</f>
        <v>0</v>
      </c>
      <c r="Y180" s="1">
        <f>IF(Y111="x",'5'!$AV47/12,0)</f>
        <v>0</v>
      </c>
      <c r="Z180" s="1">
        <f>IF(Z111="x",'5'!$AV47/12,0)</f>
        <v>0</v>
      </c>
      <c r="AA180" s="1">
        <f>IF(AA111="x",'5'!$AV47/12,0)</f>
        <v>0</v>
      </c>
      <c r="AB180" s="1">
        <f>IF(AB111="x",'5'!$AV47/12,0)</f>
        <v>0</v>
      </c>
      <c r="AC180" s="1">
        <f>IF(AC111="x",'5'!$AV47/12,0)</f>
        <v>0</v>
      </c>
      <c r="AD180" s="1">
        <f>IF(AD111="x",'5'!$AV47/12,0)</f>
        <v>0</v>
      </c>
      <c r="AE180" s="1">
        <f>IF(AE111="x",'5'!$AV47/12,0)</f>
        <v>0</v>
      </c>
      <c r="AF180" s="1">
        <f>IF(AF111="x",'5'!$AV47/12,0)</f>
        <v>0</v>
      </c>
      <c r="AG180" s="1">
        <f>IF(AG111="x",'5'!$AV47/12,0)</f>
        <v>0</v>
      </c>
      <c r="AH180" s="1">
        <f>IF(AH111="x",'5'!$AV47/12,0)</f>
        <v>0</v>
      </c>
      <c r="AI180" s="1">
        <f>IF(AI111="x",'5'!$AV47/12,0)</f>
        <v>0</v>
      </c>
      <c r="AJ180" s="1">
        <f>IF(AJ111="x",'5'!$AV47/12,0)</f>
        <v>0</v>
      </c>
      <c r="AK180" s="1">
        <f>IF(AK111="x",'5'!$AV47/12,0)</f>
        <v>0</v>
      </c>
      <c r="AL180" s="1">
        <f>IF(AL111="x",'5'!$AV47/12,0)</f>
        <v>0</v>
      </c>
      <c r="AM180" s="1">
        <f>IF(AM111="x",'5'!$AV47/12,0)</f>
        <v>0</v>
      </c>
      <c r="AN180" s="1">
        <f>IF(AN111="x",'5'!$AV47/12,0)</f>
        <v>0</v>
      </c>
      <c r="AO180" s="1">
        <f>IF(AO111="x",'5'!$AV47/12,0)</f>
        <v>0</v>
      </c>
      <c r="AP180" s="1">
        <f>IF(AP111="x",'5'!$AV47/12,0)</f>
        <v>0</v>
      </c>
      <c r="AQ180" s="1">
        <f>IF(AQ111="x",'5'!$AV47/12,0)</f>
        <v>0</v>
      </c>
      <c r="AR180" s="1">
        <f>IF(AR111="x",'5'!$AV47/12,0)</f>
        <v>0</v>
      </c>
      <c r="AS180" s="1">
        <f>IF(AS111="x",'5'!$AV47/12,0)</f>
        <v>0</v>
      </c>
      <c r="AT180" s="1">
        <f>IF(AT111="x",'5'!$AV47/12,0)</f>
        <v>0</v>
      </c>
      <c r="AU180" s="1">
        <f>IF(AU111="x",'5'!$AV47/12,0)</f>
        <v>0</v>
      </c>
      <c r="AV180" s="1">
        <f>IF(AV111="x",'5'!$AV47/12,0)</f>
        <v>0</v>
      </c>
      <c r="AW180" s="1">
        <f>IF(AW111="x",'5'!$AV47/12,0)</f>
        <v>0</v>
      </c>
      <c r="AX180" s="1">
        <f>IF(AX111="x",'5'!$AV47/12,0)</f>
        <v>0</v>
      </c>
      <c r="AY180" s="1">
        <f>IF(AY111="x",'5'!$AV47/12,0)</f>
        <v>0</v>
      </c>
      <c r="AZ180" s="1">
        <f>IF(AZ111="x",'5'!$AV47/12,0)</f>
        <v>0</v>
      </c>
      <c r="BA180" s="1">
        <f>IF(BA111="x",'5'!$AV47/12,0)</f>
        <v>0</v>
      </c>
      <c r="BB180" s="1">
        <f>IF(BB111="x",'5'!$AV47/12,0)</f>
        <v>0</v>
      </c>
      <c r="BC180" s="1">
        <f>IF(BC111="x",'5'!$AV47/12,0)</f>
        <v>0</v>
      </c>
      <c r="BD180" s="1">
        <f>IF(BD111="x",'5'!$AV47/12,0)</f>
        <v>0</v>
      </c>
      <c r="BE180" s="1">
        <f>IF(BE111="x",'5'!$AV47/12,0)</f>
        <v>0</v>
      </c>
      <c r="BF180" s="1">
        <f>IF(BF111="x",'5'!$AV47/12,0)</f>
        <v>0</v>
      </c>
      <c r="BG180" s="1">
        <f>IF(BG111="x",'5'!$AV47/12,0)</f>
        <v>0</v>
      </c>
      <c r="BH180" s="1">
        <f>IF(BH111="x",'5'!$AV47/12,0)</f>
        <v>0</v>
      </c>
      <c r="BI180" s="1">
        <f>IF(BI111="x",'5'!$AV47/12,0)</f>
        <v>0</v>
      </c>
      <c r="BJ180" s="1">
        <f>IF(BJ111="x",'5'!$AV47/12,0)</f>
        <v>0</v>
      </c>
      <c r="BK180" s="1">
        <f>IF(BK111="x",'5'!$AV47/12,0)</f>
        <v>0</v>
      </c>
      <c r="BL180" s="1">
        <f>IF(BL111="x",'5'!$AV47/12,0)</f>
        <v>0</v>
      </c>
      <c r="BM180" s="1">
        <f>IF(BM111="x",'5'!$AV47/12,0)</f>
        <v>0</v>
      </c>
      <c r="BN180" s="1">
        <f>IF(BN111="x",'5'!$AV47/12,0)</f>
        <v>0</v>
      </c>
      <c r="BO180" s="1">
        <f>IF(BO111="x",'5'!$AV47/12,0)</f>
        <v>0</v>
      </c>
      <c r="BP180" s="1">
        <f>IF(BP111="x",'5'!$AV47/12,0)</f>
        <v>0</v>
      </c>
      <c r="BQ180" s="1">
        <f>IF(BQ111="x",'5'!$AV47/12,0)</f>
        <v>0</v>
      </c>
      <c r="BR180" s="1">
        <f>IF(BR111="x",'5'!$AV47/12,0)</f>
        <v>0</v>
      </c>
      <c r="BS180" s="1">
        <f>IF(BS111="x",'5'!$AV47/12,0)</f>
        <v>0</v>
      </c>
      <c r="BT180" s="1">
        <f>IF(BT111="x",'5'!$AV47/12,0)</f>
        <v>0</v>
      </c>
      <c r="BU180" s="1">
        <f>IF(BU111="x",'5'!$AV47/12,0)</f>
        <v>0</v>
      </c>
      <c r="BV180" s="1">
        <f>IF(BV111="x",'5'!$AV47/12,0)</f>
        <v>0</v>
      </c>
      <c r="BW180" s="1">
        <f>IF(BW111="x",'5'!$AV47/12,0)</f>
        <v>0</v>
      </c>
      <c r="BX180" s="1">
        <f>IF(BX111="x",'5'!$AV47/12,0)</f>
        <v>0</v>
      </c>
      <c r="BY180" s="1">
        <f>IF(BY111="x",'5'!$AV47/12,0)</f>
        <v>0</v>
      </c>
      <c r="BZ180" s="1">
        <f>IF(BZ111="x",'5'!$AV47/12,0)</f>
        <v>0</v>
      </c>
      <c r="CA180" s="1">
        <f>IF(CA111="x",'5'!$AV47/12,0)</f>
        <v>0</v>
      </c>
      <c r="CB180" s="1">
        <f>IF(CB111="x",'5'!$AV47/12,0)</f>
        <v>0</v>
      </c>
      <c r="CC180" s="1">
        <f>IF(CC111="x",'5'!$AV47/12,0)</f>
        <v>0</v>
      </c>
      <c r="CD180" s="1">
        <f>IF(CD111="x",'5'!$AV47/12,0)</f>
        <v>0</v>
      </c>
    </row>
    <row r="181" spans="1:82" x14ac:dyDescent="0.2">
      <c r="A181" s="1">
        <f>'5'!E48</f>
        <v>0</v>
      </c>
      <c r="B181" s="545"/>
      <c r="C181" s="545"/>
      <c r="D181" s="541"/>
      <c r="E181" s="541"/>
      <c r="F181" s="545">
        <f>'5'!AQ48</f>
        <v>0</v>
      </c>
      <c r="G181" s="541"/>
      <c r="H181" s="541"/>
      <c r="I181" s="541"/>
      <c r="J181" s="541"/>
      <c r="K181" s="1">
        <f>IF(K112="x",'5'!$AV48/12,0)</f>
        <v>0</v>
      </c>
      <c r="L181" s="1">
        <f>IF(L112="x",'5'!$AV48/12,0)</f>
        <v>0</v>
      </c>
      <c r="M181" s="1">
        <f>IF(M112="x",'5'!$AV48/12,0)</f>
        <v>0</v>
      </c>
      <c r="N181" s="1">
        <f>IF(N112="x",'5'!$AV48/12,0)</f>
        <v>0</v>
      </c>
      <c r="O181" s="1">
        <f>IF(O112="x",'5'!$AV48/12,0)</f>
        <v>0</v>
      </c>
      <c r="P181" s="1">
        <f>IF(P112="x",'5'!$AV48/12,0)</f>
        <v>0</v>
      </c>
      <c r="Q181" s="1">
        <f>IF(Q112="x",'5'!$AV48/12,0)</f>
        <v>0</v>
      </c>
      <c r="R181" s="1">
        <f>IF(R112="x",'5'!$AV48/12,0)</f>
        <v>0</v>
      </c>
      <c r="S181" s="1">
        <f>IF(S112="x",'5'!$AV48/12,0)</f>
        <v>0</v>
      </c>
      <c r="T181" s="1">
        <f>IF(T112="x",'5'!$AV48/12,0)</f>
        <v>0</v>
      </c>
      <c r="U181" s="1">
        <f>IF(U112="x",'5'!$AV48/12,0)</f>
        <v>0</v>
      </c>
      <c r="V181" s="1">
        <f>IF(V112="x",'5'!$AV48/12,0)</f>
        <v>0</v>
      </c>
      <c r="W181" s="1">
        <f>IF(W112="x",'5'!$AV48/12,0)</f>
        <v>0</v>
      </c>
      <c r="X181" s="1">
        <f>IF(X112="x",'5'!$AV48/12,0)</f>
        <v>0</v>
      </c>
      <c r="Y181" s="1">
        <f>IF(Y112="x",'5'!$AV48/12,0)</f>
        <v>0</v>
      </c>
      <c r="Z181" s="1">
        <f>IF(Z112="x",'5'!$AV48/12,0)</f>
        <v>0</v>
      </c>
      <c r="AA181" s="1">
        <f>IF(AA112="x",'5'!$AV48/12,0)</f>
        <v>0</v>
      </c>
      <c r="AB181" s="1">
        <f>IF(AB112="x",'5'!$AV48/12,0)</f>
        <v>0</v>
      </c>
      <c r="AC181" s="1">
        <f>IF(AC112="x",'5'!$AV48/12,0)</f>
        <v>0</v>
      </c>
      <c r="AD181" s="1">
        <f>IF(AD112="x",'5'!$AV48/12,0)</f>
        <v>0</v>
      </c>
      <c r="AE181" s="1">
        <f>IF(AE112="x",'5'!$AV48/12,0)</f>
        <v>0</v>
      </c>
      <c r="AF181" s="1">
        <f>IF(AF112="x",'5'!$AV48/12,0)</f>
        <v>0</v>
      </c>
      <c r="AG181" s="1">
        <f>IF(AG112="x",'5'!$AV48/12,0)</f>
        <v>0</v>
      </c>
      <c r="AH181" s="1">
        <f>IF(AH112="x",'5'!$AV48/12,0)</f>
        <v>0</v>
      </c>
      <c r="AI181" s="1">
        <f>IF(AI112="x",'5'!$AV48/12,0)</f>
        <v>0</v>
      </c>
      <c r="AJ181" s="1">
        <f>IF(AJ112="x",'5'!$AV48/12,0)</f>
        <v>0</v>
      </c>
      <c r="AK181" s="1">
        <f>IF(AK112="x",'5'!$AV48/12,0)</f>
        <v>0</v>
      </c>
      <c r="AL181" s="1">
        <f>IF(AL112="x",'5'!$AV48/12,0)</f>
        <v>0</v>
      </c>
      <c r="AM181" s="1">
        <f>IF(AM112="x",'5'!$AV48/12,0)</f>
        <v>0</v>
      </c>
      <c r="AN181" s="1">
        <f>IF(AN112="x",'5'!$AV48/12,0)</f>
        <v>0</v>
      </c>
      <c r="AO181" s="1">
        <f>IF(AO112="x",'5'!$AV48/12,0)</f>
        <v>0</v>
      </c>
      <c r="AP181" s="1">
        <f>IF(AP112="x",'5'!$AV48/12,0)</f>
        <v>0</v>
      </c>
      <c r="AQ181" s="1">
        <f>IF(AQ112="x",'5'!$AV48/12,0)</f>
        <v>0</v>
      </c>
      <c r="AR181" s="1">
        <f>IF(AR112="x",'5'!$AV48/12,0)</f>
        <v>0</v>
      </c>
      <c r="AS181" s="1">
        <f>IF(AS112="x",'5'!$AV48/12,0)</f>
        <v>0</v>
      </c>
      <c r="AT181" s="1">
        <f>IF(AT112="x",'5'!$AV48/12,0)</f>
        <v>0</v>
      </c>
      <c r="AU181" s="1">
        <f>IF(AU112="x",'5'!$AV48/12,0)</f>
        <v>0</v>
      </c>
      <c r="AV181" s="1">
        <f>IF(AV112="x",'5'!$AV48/12,0)</f>
        <v>0</v>
      </c>
      <c r="AW181" s="1">
        <f>IF(AW112="x",'5'!$AV48/12,0)</f>
        <v>0</v>
      </c>
      <c r="AX181" s="1">
        <f>IF(AX112="x",'5'!$AV48/12,0)</f>
        <v>0</v>
      </c>
      <c r="AY181" s="1">
        <f>IF(AY112="x",'5'!$AV48/12,0)</f>
        <v>0</v>
      </c>
      <c r="AZ181" s="1">
        <f>IF(AZ112="x",'5'!$AV48/12,0)</f>
        <v>0</v>
      </c>
      <c r="BA181" s="1">
        <f>IF(BA112="x",'5'!$AV48/12,0)</f>
        <v>0</v>
      </c>
      <c r="BB181" s="1">
        <f>IF(BB112="x",'5'!$AV48/12,0)</f>
        <v>0</v>
      </c>
      <c r="BC181" s="1">
        <f>IF(BC112="x",'5'!$AV48/12,0)</f>
        <v>0</v>
      </c>
      <c r="BD181" s="1">
        <f>IF(BD112="x",'5'!$AV48/12,0)</f>
        <v>0</v>
      </c>
      <c r="BE181" s="1">
        <f>IF(BE112="x",'5'!$AV48/12,0)</f>
        <v>0</v>
      </c>
      <c r="BF181" s="1">
        <f>IF(BF112="x",'5'!$AV48/12,0)</f>
        <v>0</v>
      </c>
      <c r="BG181" s="1">
        <f>IF(BG112="x",'5'!$AV48/12,0)</f>
        <v>0</v>
      </c>
      <c r="BH181" s="1">
        <f>IF(BH112="x",'5'!$AV48/12,0)</f>
        <v>0</v>
      </c>
      <c r="BI181" s="1">
        <f>IF(BI112="x",'5'!$AV48/12,0)</f>
        <v>0</v>
      </c>
      <c r="BJ181" s="1">
        <f>IF(BJ112="x",'5'!$AV48/12,0)</f>
        <v>0</v>
      </c>
      <c r="BK181" s="1">
        <f>IF(BK112="x",'5'!$AV48/12,0)</f>
        <v>0</v>
      </c>
      <c r="BL181" s="1">
        <f>IF(BL112="x",'5'!$AV48/12,0)</f>
        <v>0</v>
      </c>
      <c r="BM181" s="1">
        <f>IF(BM112="x",'5'!$AV48/12,0)</f>
        <v>0</v>
      </c>
      <c r="BN181" s="1">
        <f>IF(BN112="x",'5'!$AV48/12,0)</f>
        <v>0</v>
      </c>
      <c r="BO181" s="1">
        <f>IF(BO112="x",'5'!$AV48/12,0)</f>
        <v>0</v>
      </c>
      <c r="BP181" s="1">
        <f>IF(BP112="x",'5'!$AV48/12,0)</f>
        <v>0</v>
      </c>
      <c r="BQ181" s="1">
        <f>IF(BQ112="x",'5'!$AV48/12,0)</f>
        <v>0</v>
      </c>
      <c r="BR181" s="1">
        <f>IF(BR112="x",'5'!$AV48/12,0)</f>
        <v>0</v>
      </c>
      <c r="BS181" s="1">
        <f>IF(BS112="x",'5'!$AV48/12,0)</f>
        <v>0</v>
      </c>
      <c r="BT181" s="1">
        <f>IF(BT112="x",'5'!$AV48/12,0)</f>
        <v>0</v>
      </c>
      <c r="BU181" s="1">
        <f>IF(BU112="x",'5'!$AV48/12,0)</f>
        <v>0</v>
      </c>
      <c r="BV181" s="1">
        <f>IF(BV112="x",'5'!$AV48/12,0)</f>
        <v>0</v>
      </c>
      <c r="BW181" s="1">
        <f>IF(BW112="x",'5'!$AV48/12,0)</f>
        <v>0</v>
      </c>
      <c r="BX181" s="1">
        <f>IF(BX112="x",'5'!$AV48/12,0)</f>
        <v>0</v>
      </c>
      <c r="BY181" s="1">
        <f>IF(BY112="x",'5'!$AV48/12,0)</f>
        <v>0</v>
      </c>
      <c r="BZ181" s="1">
        <f>IF(BZ112="x",'5'!$AV48/12,0)</f>
        <v>0</v>
      </c>
      <c r="CA181" s="1">
        <f>IF(CA112="x",'5'!$AV48/12,0)</f>
        <v>0</v>
      </c>
      <c r="CB181" s="1">
        <f>IF(CB112="x",'5'!$AV48/12,0)</f>
        <v>0</v>
      </c>
      <c r="CC181" s="1">
        <f>IF(CC112="x",'5'!$AV48/12,0)</f>
        <v>0</v>
      </c>
      <c r="CD181" s="1">
        <f>IF(CD112="x",'5'!$AV48/12,0)</f>
        <v>0</v>
      </c>
    </row>
    <row r="182" spans="1:82" x14ac:dyDescent="0.2">
      <c r="A182" s="1">
        <f>'5'!E49</f>
        <v>0</v>
      </c>
      <c r="B182" s="545"/>
      <c r="C182" s="545"/>
      <c r="D182" s="541"/>
      <c r="E182" s="541"/>
      <c r="F182" s="545">
        <f>'5'!AQ49</f>
        <v>0</v>
      </c>
      <c r="G182" s="541"/>
      <c r="H182" s="541"/>
      <c r="I182" s="541"/>
      <c r="J182" s="541"/>
      <c r="K182" s="1">
        <f>IF(K113="x",'5'!$AV49/12,0)</f>
        <v>0</v>
      </c>
      <c r="L182" s="1">
        <f>IF(L113="x",'5'!$AV49/12,0)</f>
        <v>0</v>
      </c>
      <c r="M182" s="1">
        <f>IF(M113="x",'5'!$AV49/12,0)</f>
        <v>0</v>
      </c>
      <c r="N182" s="1">
        <f>IF(N113="x",'5'!$AV49/12,0)</f>
        <v>0</v>
      </c>
      <c r="O182" s="1">
        <f>IF(O113="x",'5'!$AV49/12,0)</f>
        <v>0</v>
      </c>
      <c r="P182" s="1">
        <f>IF(P113="x",'5'!$AV49/12,0)</f>
        <v>0</v>
      </c>
      <c r="Q182" s="1">
        <f>IF(Q113="x",'5'!$AV49/12,0)</f>
        <v>0</v>
      </c>
      <c r="R182" s="1">
        <f>IF(R113="x",'5'!$AV49/12,0)</f>
        <v>0</v>
      </c>
      <c r="S182" s="1">
        <f>IF(S113="x",'5'!$AV49/12,0)</f>
        <v>0</v>
      </c>
      <c r="T182" s="1">
        <f>IF(T113="x",'5'!$AV49/12,0)</f>
        <v>0</v>
      </c>
      <c r="U182" s="1">
        <f>IF(U113="x",'5'!$AV49/12,0)</f>
        <v>0</v>
      </c>
      <c r="V182" s="1">
        <f>IF(V113="x",'5'!$AV49/12,0)</f>
        <v>0</v>
      </c>
      <c r="W182" s="1">
        <f>IF(W113="x",'5'!$AV49/12,0)</f>
        <v>0</v>
      </c>
      <c r="X182" s="1">
        <f>IF(X113="x",'5'!$AV49/12,0)</f>
        <v>0</v>
      </c>
      <c r="Y182" s="1">
        <f>IF(Y113="x",'5'!$AV49/12,0)</f>
        <v>0</v>
      </c>
      <c r="Z182" s="1">
        <f>IF(Z113="x",'5'!$AV49/12,0)</f>
        <v>0</v>
      </c>
      <c r="AA182" s="1">
        <f>IF(AA113="x",'5'!$AV49/12,0)</f>
        <v>0</v>
      </c>
      <c r="AB182" s="1">
        <f>IF(AB113="x",'5'!$AV49/12,0)</f>
        <v>0</v>
      </c>
      <c r="AC182" s="1">
        <f>IF(AC113="x",'5'!$AV49/12,0)</f>
        <v>0</v>
      </c>
      <c r="AD182" s="1">
        <f>IF(AD113="x",'5'!$AV49/12,0)</f>
        <v>0</v>
      </c>
      <c r="AE182" s="1">
        <f>IF(AE113="x",'5'!$AV49/12,0)</f>
        <v>0</v>
      </c>
      <c r="AF182" s="1">
        <f>IF(AF113="x",'5'!$AV49/12,0)</f>
        <v>0</v>
      </c>
      <c r="AG182" s="1">
        <f>IF(AG113="x",'5'!$AV49/12,0)</f>
        <v>0</v>
      </c>
      <c r="AH182" s="1">
        <f>IF(AH113="x",'5'!$AV49/12,0)</f>
        <v>0</v>
      </c>
      <c r="AI182" s="1">
        <f>IF(AI113="x",'5'!$AV49/12,0)</f>
        <v>0</v>
      </c>
      <c r="AJ182" s="1">
        <f>IF(AJ113="x",'5'!$AV49/12,0)</f>
        <v>0</v>
      </c>
      <c r="AK182" s="1">
        <f>IF(AK113="x",'5'!$AV49/12,0)</f>
        <v>0</v>
      </c>
      <c r="AL182" s="1">
        <f>IF(AL113="x",'5'!$AV49/12,0)</f>
        <v>0</v>
      </c>
      <c r="AM182" s="1">
        <f>IF(AM113="x",'5'!$AV49/12,0)</f>
        <v>0</v>
      </c>
      <c r="AN182" s="1">
        <f>IF(AN113="x",'5'!$AV49/12,0)</f>
        <v>0</v>
      </c>
      <c r="AO182" s="1">
        <f>IF(AO113="x",'5'!$AV49/12,0)</f>
        <v>0</v>
      </c>
      <c r="AP182" s="1">
        <f>IF(AP113="x",'5'!$AV49/12,0)</f>
        <v>0</v>
      </c>
      <c r="AQ182" s="1">
        <f>IF(AQ113="x",'5'!$AV49/12,0)</f>
        <v>0</v>
      </c>
      <c r="AR182" s="1">
        <f>IF(AR113="x",'5'!$AV49/12,0)</f>
        <v>0</v>
      </c>
      <c r="AS182" s="1">
        <f>IF(AS113="x",'5'!$AV49/12,0)</f>
        <v>0</v>
      </c>
      <c r="AT182" s="1">
        <f>IF(AT113="x",'5'!$AV49/12,0)</f>
        <v>0</v>
      </c>
      <c r="AU182" s="1">
        <f>IF(AU113="x",'5'!$AV49/12,0)</f>
        <v>0</v>
      </c>
      <c r="AV182" s="1">
        <f>IF(AV113="x",'5'!$AV49/12,0)</f>
        <v>0</v>
      </c>
      <c r="AW182" s="1">
        <f>IF(AW113="x",'5'!$AV49/12,0)</f>
        <v>0</v>
      </c>
      <c r="AX182" s="1">
        <f>IF(AX113="x",'5'!$AV49/12,0)</f>
        <v>0</v>
      </c>
      <c r="AY182" s="1">
        <f>IF(AY113="x",'5'!$AV49/12,0)</f>
        <v>0</v>
      </c>
      <c r="AZ182" s="1">
        <f>IF(AZ113="x",'5'!$AV49/12,0)</f>
        <v>0</v>
      </c>
      <c r="BA182" s="1">
        <f>IF(BA113="x",'5'!$AV49/12,0)</f>
        <v>0</v>
      </c>
      <c r="BB182" s="1">
        <f>IF(BB113="x",'5'!$AV49/12,0)</f>
        <v>0</v>
      </c>
      <c r="BC182" s="1">
        <f>IF(BC113="x",'5'!$AV49/12,0)</f>
        <v>0</v>
      </c>
      <c r="BD182" s="1">
        <f>IF(BD113="x",'5'!$AV49/12,0)</f>
        <v>0</v>
      </c>
      <c r="BE182" s="1">
        <f>IF(BE113="x",'5'!$AV49/12,0)</f>
        <v>0</v>
      </c>
      <c r="BF182" s="1">
        <f>IF(BF113="x",'5'!$AV49/12,0)</f>
        <v>0</v>
      </c>
      <c r="BG182" s="1">
        <f>IF(BG113="x",'5'!$AV49/12,0)</f>
        <v>0</v>
      </c>
      <c r="BH182" s="1">
        <f>IF(BH113="x",'5'!$AV49/12,0)</f>
        <v>0</v>
      </c>
      <c r="BI182" s="1">
        <f>IF(BI113="x",'5'!$AV49/12,0)</f>
        <v>0</v>
      </c>
      <c r="BJ182" s="1">
        <f>IF(BJ113="x",'5'!$AV49/12,0)</f>
        <v>0</v>
      </c>
      <c r="BK182" s="1">
        <f>IF(BK113="x",'5'!$AV49/12,0)</f>
        <v>0</v>
      </c>
      <c r="BL182" s="1">
        <f>IF(BL113="x",'5'!$AV49/12,0)</f>
        <v>0</v>
      </c>
      <c r="BM182" s="1">
        <f>IF(BM113="x",'5'!$AV49/12,0)</f>
        <v>0</v>
      </c>
      <c r="BN182" s="1">
        <f>IF(BN113="x",'5'!$AV49/12,0)</f>
        <v>0</v>
      </c>
      <c r="BO182" s="1">
        <f>IF(BO113="x",'5'!$AV49/12,0)</f>
        <v>0</v>
      </c>
      <c r="BP182" s="1">
        <f>IF(BP113="x",'5'!$AV49/12,0)</f>
        <v>0</v>
      </c>
      <c r="BQ182" s="1">
        <f>IF(BQ113="x",'5'!$AV49/12,0)</f>
        <v>0</v>
      </c>
      <c r="BR182" s="1">
        <f>IF(BR113="x",'5'!$AV49/12,0)</f>
        <v>0</v>
      </c>
      <c r="BS182" s="1">
        <f>IF(BS113="x",'5'!$AV49/12,0)</f>
        <v>0</v>
      </c>
      <c r="BT182" s="1">
        <f>IF(BT113="x",'5'!$AV49/12,0)</f>
        <v>0</v>
      </c>
      <c r="BU182" s="1">
        <f>IF(BU113="x",'5'!$AV49/12,0)</f>
        <v>0</v>
      </c>
      <c r="BV182" s="1">
        <f>IF(BV113="x",'5'!$AV49/12,0)</f>
        <v>0</v>
      </c>
      <c r="BW182" s="1">
        <f>IF(BW113="x",'5'!$AV49/12,0)</f>
        <v>0</v>
      </c>
      <c r="BX182" s="1">
        <f>IF(BX113="x",'5'!$AV49/12,0)</f>
        <v>0</v>
      </c>
      <c r="BY182" s="1">
        <f>IF(BY113="x",'5'!$AV49/12,0)</f>
        <v>0</v>
      </c>
      <c r="BZ182" s="1">
        <f>IF(BZ113="x",'5'!$AV49/12,0)</f>
        <v>0</v>
      </c>
      <c r="CA182" s="1">
        <f>IF(CA113="x",'5'!$AV49/12,0)</f>
        <v>0</v>
      </c>
      <c r="CB182" s="1">
        <f>IF(CB113="x",'5'!$AV49/12,0)</f>
        <v>0</v>
      </c>
      <c r="CC182" s="1">
        <f>IF(CC113="x",'5'!$AV49/12,0)</f>
        <v>0</v>
      </c>
      <c r="CD182" s="1">
        <f>IF(CD113="x",'5'!$AV49/12,0)</f>
        <v>0</v>
      </c>
    </row>
    <row r="183" spans="1:82" x14ac:dyDescent="0.2">
      <c r="A183" s="1">
        <f>'5'!E50</f>
        <v>0</v>
      </c>
      <c r="B183" s="545"/>
      <c r="C183" s="545"/>
      <c r="D183" s="541"/>
      <c r="E183" s="541"/>
      <c r="F183" s="545">
        <f>'5'!AQ50</f>
        <v>0</v>
      </c>
      <c r="G183" s="541"/>
      <c r="H183" s="541"/>
      <c r="I183" s="541"/>
      <c r="J183" s="541"/>
      <c r="K183" s="1">
        <f>IF(K114="x",'5'!$AV50/12,0)</f>
        <v>0</v>
      </c>
      <c r="L183" s="1">
        <f>IF(L114="x",'5'!$AV50/12,0)</f>
        <v>0</v>
      </c>
      <c r="M183" s="1">
        <f>IF(M114="x",'5'!$AV50/12,0)</f>
        <v>0</v>
      </c>
      <c r="N183" s="1">
        <f>IF(N114="x",'5'!$AV50/12,0)</f>
        <v>0</v>
      </c>
      <c r="O183" s="1">
        <f>IF(O114="x",'5'!$AV50/12,0)</f>
        <v>0</v>
      </c>
      <c r="P183" s="1">
        <f>IF(P114="x",'5'!$AV50/12,0)</f>
        <v>0</v>
      </c>
      <c r="Q183" s="1">
        <f>IF(Q114="x",'5'!$AV50/12,0)</f>
        <v>0</v>
      </c>
      <c r="R183" s="1">
        <f>IF(R114="x",'5'!$AV50/12,0)</f>
        <v>0</v>
      </c>
      <c r="S183" s="1">
        <f>IF(S114="x",'5'!$AV50/12,0)</f>
        <v>0</v>
      </c>
      <c r="T183" s="1">
        <f>IF(T114="x",'5'!$AV50/12,0)</f>
        <v>0</v>
      </c>
      <c r="U183" s="1">
        <f>IF(U114="x",'5'!$AV50/12,0)</f>
        <v>0</v>
      </c>
      <c r="V183" s="1">
        <f>IF(V114="x",'5'!$AV50/12,0)</f>
        <v>0</v>
      </c>
      <c r="W183" s="1">
        <f>IF(W114="x",'5'!$AV50/12,0)</f>
        <v>0</v>
      </c>
      <c r="X183" s="1">
        <f>IF(X114="x",'5'!$AV50/12,0)</f>
        <v>0</v>
      </c>
      <c r="Y183" s="1">
        <f>IF(Y114="x",'5'!$AV50/12,0)</f>
        <v>0</v>
      </c>
      <c r="Z183" s="1">
        <f>IF(Z114="x",'5'!$AV50/12,0)</f>
        <v>0</v>
      </c>
      <c r="AA183" s="1">
        <f>IF(AA114="x",'5'!$AV50/12,0)</f>
        <v>0</v>
      </c>
      <c r="AB183" s="1">
        <f>IF(AB114="x",'5'!$AV50/12,0)</f>
        <v>0</v>
      </c>
      <c r="AC183" s="1">
        <f>IF(AC114="x",'5'!$AV50/12,0)</f>
        <v>0</v>
      </c>
      <c r="AD183" s="1">
        <f>IF(AD114="x",'5'!$AV50/12,0)</f>
        <v>0</v>
      </c>
      <c r="AE183" s="1">
        <f>IF(AE114="x",'5'!$AV50/12,0)</f>
        <v>0</v>
      </c>
      <c r="AF183" s="1">
        <f>IF(AF114="x",'5'!$AV50/12,0)</f>
        <v>0</v>
      </c>
      <c r="AG183" s="1">
        <f>IF(AG114="x",'5'!$AV50/12,0)</f>
        <v>0</v>
      </c>
      <c r="AH183" s="1">
        <f>IF(AH114="x",'5'!$AV50/12,0)</f>
        <v>0</v>
      </c>
      <c r="AI183" s="1">
        <f>IF(AI114="x",'5'!$AV50/12,0)</f>
        <v>0</v>
      </c>
      <c r="AJ183" s="1">
        <f>IF(AJ114="x",'5'!$AV50/12,0)</f>
        <v>0</v>
      </c>
      <c r="AK183" s="1">
        <f>IF(AK114="x",'5'!$AV50/12,0)</f>
        <v>0</v>
      </c>
      <c r="AL183" s="1">
        <f>IF(AL114="x",'5'!$AV50/12,0)</f>
        <v>0</v>
      </c>
      <c r="AM183" s="1">
        <f>IF(AM114="x",'5'!$AV50/12,0)</f>
        <v>0</v>
      </c>
      <c r="AN183" s="1">
        <f>IF(AN114="x",'5'!$AV50/12,0)</f>
        <v>0</v>
      </c>
      <c r="AO183" s="1">
        <f>IF(AO114="x",'5'!$AV50/12,0)</f>
        <v>0</v>
      </c>
      <c r="AP183" s="1">
        <f>IF(AP114="x",'5'!$AV50/12,0)</f>
        <v>0</v>
      </c>
      <c r="AQ183" s="1">
        <f>IF(AQ114="x",'5'!$AV50/12,0)</f>
        <v>0</v>
      </c>
      <c r="AR183" s="1">
        <f>IF(AR114="x",'5'!$AV50/12,0)</f>
        <v>0</v>
      </c>
      <c r="AS183" s="1">
        <f>IF(AS114="x",'5'!$AV50/12,0)</f>
        <v>0</v>
      </c>
      <c r="AT183" s="1">
        <f>IF(AT114="x",'5'!$AV50/12,0)</f>
        <v>0</v>
      </c>
      <c r="AU183" s="1">
        <f>IF(AU114="x",'5'!$AV50/12,0)</f>
        <v>0</v>
      </c>
      <c r="AV183" s="1">
        <f>IF(AV114="x",'5'!$AV50/12,0)</f>
        <v>0</v>
      </c>
      <c r="AW183" s="1">
        <f>IF(AW114="x",'5'!$AV50/12,0)</f>
        <v>0</v>
      </c>
      <c r="AX183" s="1">
        <f>IF(AX114="x",'5'!$AV50/12,0)</f>
        <v>0</v>
      </c>
      <c r="AY183" s="1">
        <f>IF(AY114="x",'5'!$AV50/12,0)</f>
        <v>0</v>
      </c>
      <c r="AZ183" s="1">
        <f>IF(AZ114="x",'5'!$AV50/12,0)</f>
        <v>0</v>
      </c>
      <c r="BA183" s="1">
        <f>IF(BA114="x",'5'!$AV50/12,0)</f>
        <v>0</v>
      </c>
      <c r="BB183" s="1">
        <f>IF(BB114="x",'5'!$AV50/12,0)</f>
        <v>0</v>
      </c>
      <c r="BC183" s="1">
        <f>IF(BC114="x",'5'!$AV50/12,0)</f>
        <v>0</v>
      </c>
      <c r="BD183" s="1">
        <f>IF(BD114="x",'5'!$AV50/12,0)</f>
        <v>0</v>
      </c>
      <c r="BE183" s="1">
        <f>IF(BE114="x",'5'!$AV50/12,0)</f>
        <v>0</v>
      </c>
      <c r="BF183" s="1">
        <f>IF(BF114="x",'5'!$AV50/12,0)</f>
        <v>0</v>
      </c>
      <c r="BG183" s="1">
        <f>IF(BG114="x",'5'!$AV50/12,0)</f>
        <v>0</v>
      </c>
      <c r="BH183" s="1">
        <f>IF(BH114="x",'5'!$AV50/12,0)</f>
        <v>0</v>
      </c>
      <c r="BI183" s="1">
        <f>IF(BI114="x",'5'!$AV50/12,0)</f>
        <v>0</v>
      </c>
      <c r="BJ183" s="1">
        <f>IF(BJ114="x",'5'!$AV50/12,0)</f>
        <v>0</v>
      </c>
      <c r="BK183" s="1">
        <f>IF(BK114="x",'5'!$AV50/12,0)</f>
        <v>0</v>
      </c>
      <c r="BL183" s="1">
        <f>IF(BL114="x",'5'!$AV50/12,0)</f>
        <v>0</v>
      </c>
      <c r="BM183" s="1">
        <f>IF(BM114="x",'5'!$AV50/12,0)</f>
        <v>0</v>
      </c>
      <c r="BN183" s="1">
        <f>IF(BN114="x",'5'!$AV50/12,0)</f>
        <v>0</v>
      </c>
      <c r="BO183" s="1">
        <f>IF(BO114="x",'5'!$AV50/12,0)</f>
        <v>0</v>
      </c>
      <c r="BP183" s="1">
        <f>IF(BP114="x",'5'!$AV50/12,0)</f>
        <v>0</v>
      </c>
      <c r="BQ183" s="1">
        <f>IF(BQ114="x",'5'!$AV50/12,0)</f>
        <v>0</v>
      </c>
      <c r="BR183" s="1">
        <f>IF(BR114="x",'5'!$AV50/12,0)</f>
        <v>0</v>
      </c>
      <c r="BS183" s="1">
        <f>IF(BS114="x",'5'!$AV50/12,0)</f>
        <v>0</v>
      </c>
      <c r="BT183" s="1">
        <f>IF(BT114="x",'5'!$AV50/12,0)</f>
        <v>0</v>
      </c>
      <c r="BU183" s="1">
        <f>IF(BU114="x",'5'!$AV50/12,0)</f>
        <v>0</v>
      </c>
      <c r="BV183" s="1">
        <f>IF(BV114="x",'5'!$AV50/12,0)</f>
        <v>0</v>
      </c>
      <c r="BW183" s="1">
        <f>IF(BW114="x",'5'!$AV50/12,0)</f>
        <v>0</v>
      </c>
      <c r="BX183" s="1">
        <f>IF(BX114="x",'5'!$AV50/12,0)</f>
        <v>0</v>
      </c>
      <c r="BY183" s="1">
        <f>IF(BY114="x",'5'!$AV50/12,0)</f>
        <v>0</v>
      </c>
      <c r="BZ183" s="1">
        <f>IF(BZ114="x",'5'!$AV50/12,0)</f>
        <v>0</v>
      </c>
      <c r="CA183" s="1">
        <f>IF(CA114="x",'5'!$AV50/12,0)</f>
        <v>0</v>
      </c>
      <c r="CB183" s="1">
        <f>IF(CB114="x",'5'!$AV50/12,0)</f>
        <v>0</v>
      </c>
      <c r="CC183" s="1">
        <f>IF(CC114="x",'5'!$AV50/12,0)</f>
        <v>0</v>
      </c>
      <c r="CD183" s="1">
        <f>IF(CD114="x",'5'!$AV50/12,0)</f>
        <v>0</v>
      </c>
    </row>
    <row r="184" spans="1:82" x14ac:dyDescent="0.2">
      <c r="A184" s="1">
        <f>'5'!E51</f>
        <v>0</v>
      </c>
      <c r="B184" s="545"/>
      <c r="C184" s="545"/>
      <c r="D184" s="541"/>
      <c r="E184" s="541"/>
      <c r="F184" s="545">
        <f>'5'!AQ51</f>
        <v>0</v>
      </c>
      <c r="G184" s="541"/>
      <c r="H184" s="541"/>
      <c r="I184" s="541"/>
      <c r="J184" s="541"/>
      <c r="K184" s="1">
        <f>IF(K115="x",'5'!$AV51/12,0)</f>
        <v>0</v>
      </c>
      <c r="L184" s="1">
        <f>IF(L115="x",'5'!$AV51/12,0)</f>
        <v>0</v>
      </c>
      <c r="M184" s="1">
        <f>IF(M115="x",'5'!$AV51/12,0)</f>
        <v>0</v>
      </c>
      <c r="N184" s="1">
        <f>IF(N115="x",'5'!$AV51/12,0)</f>
        <v>0</v>
      </c>
      <c r="O184" s="1">
        <f>IF(O115="x",'5'!$AV51/12,0)</f>
        <v>0</v>
      </c>
      <c r="P184" s="1">
        <f>IF(P115="x",'5'!$AV51/12,0)</f>
        <v>0</v>
      </c>
      <c r="Q184" s="1">
        <f>IF(Q115="x",'5'!$AV51/12,0)</f>
        <v>0</v>
      </c>
      <c r="R184" s="1">
        <f>IF(R115="x",'5'!$AV51/12,0)</f>
        <v>0</v>
      </c>
      <c r="S184" s="1">
        <f>IF(S115="x",'5'!$AV51/12,0)</f>
        <v>0</v>
      </c>
      <c r="T184" s="1">
        <f>IF(T115="x",'5'!$AV51/12,0)</f>
        <v>0</v>
      </c>
      <c r="U184" s="1">
        <f>IF(U115="x",'5'!$AV51/12,0)</f>
        <v>0</v>
      </c>
      <c r="V184" s="1">
        <f>IF(V115="x",'5'!$AV51/12,0)</f>
        <v>0</v>
      </c>
      <c r="W184" s="1">
        <f>IF(W115="x",'5'!$AV51/12,0)</f>
        <v>0</v>
      </c>
      <c r="X184" s="1">
        <f>IF(X115="x",'5'!$AV51/12,0)</f>
        <v>0</v>
      </c>
      <c r="Y184" s="1">
        <f>IF(Y115="x",'5'!$AV51/12,0)</f>
        <v>0</v>
      </c>
      <c r="Z184" s="1">
        <f>IF(Z115="x",'5'!$AV51/12,0)</f>
        <v>0</v>
      </c>
      <c r="AA184" s="1">
        <f>IF(AA115="x",'5'!$AV51/12,0)</f>
        <v>0</v>
      </c>
      <c r="AB184" s="1">
        <f>IF(AB115="x",'5'!$AV51/12,0)</f>
        <v>0</v>
      </c>
      <c r="AC184" s="1">
        <f>IF(AC115="x",'5'!$AV51/12,0)</f>
        <v>0</v>
      </c>
      <c r="AD184" s="1">
        <f>IF(AD115="x",'5'!$AV51/12,0)</f>
        <v>0</v>
      </c>
      <c r="AE184" s="1">
        <f>IF(AE115="x",'5'!$AV51/12,0)</f>
        <v>0</v>
      </c>
      <c r="AF184" s="1">
        <f>IF(AF115="x",'5'!$AV51/12,0)</f>
        <v>0</v>
      </c>
      <c r="AG184" s="1">
        <f>IF(AG115="x",'5'!$AV51/12,0)</f>
        <v>0</v>
      </c>
      <c r="AH184" s="1">
        <f>IF(AH115="x",'5'!$AV51/12,0)</f>
        <v>0</v>
      </c>
      <c r="AI184" s="1">
        <f>IF(AI115="x",'5'!$AV51/12,0)</f>
        <v>0</v>
      </c>
      <c r="AJ184" s="1">
        <f>IF(AJ115="x",'5'!$AV51/12,0)</f>
        <v>0</v>
      </c>
      <c r="AK184" s="1">
        <f>IF(AK115="x",'5'!$AV51/12,0)</f>
        <v>0</v>
      </c>
      <c r="AL184" s="1">
        <f>IF(AL115="x",'5'!$AV51/12,0)</f>
        <v>0</v>
      </c>
      <c r="AM184" s="1">
        <f>IF(AM115="x",'5'!$AV51/12,0)</f>
        <v>0</v>
      </c>
      <c r="AN184" s="1">
        <f>IF(AN115="x",'5'!$AV51/12,0)</f>
        <v>0</v>
      </c>
      <c r="AO184" s="1">
        <f>IF(AO115="x",'5'!$AV51/12,0)</f>
        <v>0</v>
      </c>
      <c r="AP184" s="1">
        <f>IF(AP115="x",'5'!$AV51/12,0)</f>
        <v>0</v>
      </c>
      <c r="AQ184" s="1">
        <f>IF(AQ115="x",'5'!$AV51/12,0)</f>
        <v>0</v>
      </c>
      <c r="AR184" s="1">
        <f>IF(AR115="x",'5'!$AV51/12,0)</f>
        <v>0</v>
      </c>
      <c r="AS184" s="1">
        <f>IF(AS115="x",'5'!$AV51/12,0)</f>
        <v>0</v>
      </c>
      <c r="AT184" s="1">
        <f>IF(AT115="x",'5'!$AV51/12,0)</f>
        <v>0</v>
      </c>
      <c r="AU184" s="1">
        <f>IF(AU115="x",'5'!$AV51/12,0)</f>
        <v>0</v>
      </c>
      <c r="AV184" s="1">
        <f>IF(AV115="x",'5'!$AV51/12,0)</f>
        <v>0</v>
      </c>
      <c r="AW184" s="1">
        <f>IF(AW115="x",'5'!$AV51/12,0)</f>
        <v>0</v>
      </c>
      <c r="AX184" s="1">
        <f>IF(AX115="x",'5'!$AV51/12,0)</f>
        <v>0</v>
      </c>
      <c r="AY184" s="1">
        <f>IF(AY115="x",'5'!$AV51/12,0)</f>
        <v>0</v>
      </c>
      <c r="AZ184" s="1">
        <f>IF(AZ115="x",'5'!$AV51/12,0)</f>
        <v>0</v>
      </c>
      <c r="BA184" s="1">
        <f>IF(BA115="x",'5'!$AV51/12,0)</f>
        <v>0</v>
      </c>
      <c r="BB184" s="1">
        <f>IF(BB115="x",'5'!$AV51/12,0)</f>
        <v>0</v>
      </c>
      <c r="BC184" s="1">
        <f>IF(BC115="x",'5'!$AV51/12,0)</f>
        <v>0</v>
      </c>
      <c r="BD184" s="1">
        <f>IF(BD115="x",'5'!$AV51/12,0)</f>
        <v>0</v>
      </c>
      <c r="BE184" s="1">
        <f>IF(BE115="x",'5'!$AV51/12,0)</f>
        <v>0</v>
      </c>
      <c r="BF184" s="1">
        <f>IF(BF115="x",'5'!$AV51/12,0)</f>
        <v>0</v>
      </c>
      <c r="BG184" s="1">
        <f>IF(BG115="x",'5'!$AV51/12,0)</f>
        <v>0</v>
      </c>
      <c r="BH184" s="1">
        <f>IF(BH115="x",'5'!$AV51/12,0)</f>
        <v>0</v>
      </c>
      <c r="BI184" s="1">
        <f>IF(BI115="x",'5'!$AV51/12,0)</f>
        <v>0</v>
      </c>
      <c r="BJ184" s="1">
        <f>IF(BJ115="x",'5'!$AV51/12,0)</f>
        <v>0</v>
      </c>
      <c r="BK184" s="1">
        <f>IF(BK115="x",'5'!$AV51/12,0)</f>
        <v>0</v>
      </c>
      <c r="BL184" s="1">
        <f>IF(BL115="x",'5'!$AV51/12,0)</f>
        <v>0</v>
      </c>
      <c r="BM184" s="1">
        <f>IF(BM115="x",'5'!$AV51/12,0)</f>
        <v>0</v>
      </c>
      <c r="BN184" s="1">
        <f>IF(BN115="x",'5'!$AV51/12,0)</f>
        <v>0</v>
      </c>
      <c r="BO184" s="1">
        <f>IF(BO115="x",'5'!$AV51/12,0)</f>
        <v>0</v>
      </c>
      <c r="BP184" s="1">
        <f>IF(BP115="x",'5'!$AV51/12,0)</f>
        <v>0</v>
      </c>
      <c r="BQ184" s="1">
        <f>IF(BQ115="x",'5'!$AV51/12,0)</f>
        <v>0</v>
      </c>
      <c r="BR184" s="1">
        <f>IF(BR115="x",'5'!$AV51/12,0)</f>
        <v>0</v>
      </c>
      <c r="BS184" s="1">
        <f>IF(BS115="x",'5'!$AV51/12,0)</f>
        <v>0</v>
      </c>
      <c r="BT184" s="1">
        <f>IF(BT115="x",'5'!$AV51/12,0)</f>
        <v>0</v>
      </c>
      <c r="BU184" s="1">
        <f>IF(BU115="x",'5'!$AV51/12,0)</f>
        <v>0</v>
      </c>
      <c r="BV184" s="1">
        <f>IF(BV115="x",'5'!$AV51/12,0)</f>
        <v>0</v>
      </c>
      <c r="BW184" s="1">
        <f>IF(BW115="x",'5'!$AV51/12,0)</f>
        <v>0</v>
      </c>
      <c r="BX184" s="1">
        <f>IF(BX115="x",'5'!$AV51/12,0)</f>
        <v>0</v>
      </c>
      <c r="BY184" s="1">
        <f>IF(BY115="x",'5'!$AV51/12,0)</f>
        <v>0</v>
      </c>
      <c r="BZ184" s="1">
        <f>IF(BZ115="x",'5'!$AV51/12,0)</f>
        <v>0</v>
      </c>
      <c r="CA184" s="1">
        <f>IF(CA115="x",'5'!$AV51/12,0)</f>
        <v>0</v>
      </c>
      <c r="CB184" s="1">
        <f>IF(CB115="x",'5'!$AV51/12,0)</f>
        <v>0</v>
      </c>
      <c r="CC184" s="1">
        <f>IF(CC115="x",'5'!$AV51/12,0)</f>
        <v>0</v>
      </c>
      <c r="CD184" s="1">
        <f>IF(CD115="x",'5'!$AV51/12,0)</f>
        <v>0</v>
      </c>
    </row>
    <row r="185" spans="1:82" x14ac:dyDescent="0.2">
      <c r="A185" s="1">
        <f>'5'!E52</f>
        <v>0</v>
      </c>
      <c r="B185" s="545"/>
      <c r="C185" s="545"/>
      <c r="D185" s="541"/>
      <c r="E185" s="541"/>
      <c r="F185" s="545">
        <f>'5'!AQ52</f>
        <v>0</v>
      </c>
      <c r="G185" s="541"/>
      <c r="H185" s="541"/>
      <c r="I185" s="541"/>
      <c r="J185" s="541"/>
      <c r="K185" s="1">
        <f>IF(K116="x",'5'!$AV52/12,0)</f>
        <v>0</v>
      </c>
      <c r="L185" s="1">
        <f>IF(L116="x",'5'!$AV52/12,0)</f>
        <v>0</v>
      </c>
      <c r="M185" s="1">
        <f>IF(M116="x",'5'!$AV52/12,0)</f>
        <v>0</v>
      </c>
      <c r="N185" s="1">
        <f>IF(N116="x",'5'!$AV52/12,0)</f>
        <v>0</v>
      </c>
      <c r="O185" s="1">
        <f>IF(O116="x",'5'!$AV52/12,0)</f>
        <v>0</v>
      </c>
      <c r="P185" s="1">
        <f>IF(P116="x",'5'!$AV52/12,0)</f>
        <v>0</v>
      </c>
      <c r="Q185" s="1">
        <f>IF(Q116="x",'5'!$AV52/12,0)</f>
        <v>0</v>
      </c>
      <c r="R185" s="1">
        <f>IF(R116="x",'5'!$AV52/12,0)</f>
        <v>0</v>
      </c>
      <c r="S185" s="1">
        <f>IF(S116="x",'5'!$AV52/12,0)</f>
        <v>0</v>
      </c>
      <c r="T185" s="1">
        <f>IF(T116="x",'5'!$AV52/12,0)</f>
        <v>0</v>
      </c>
      <c r="U185" s="1">
        <f>IF(U116="x",'5'!$AV52/12,0)</f>
        <v>0</v>
      </c>
      <c r="V185" s="1">
        <f>IF(V116="x",'5'!$AV52/12,0)</f>
        <v>0</v>
      </c>
      <c r="W185" s="1">
        <f>IF(W116="x",'5'!$AV52/12,0)</f>
        <v>0</v>
      </c>
      <c r="X185" s="1">
        <f>IF(X116="x",'5'!$AV52/12,0)</f>
        <v>0</v>
      </c>
      <c r="Y185" s="1">
        <f>IF(Y116="x",'5'!$AV52/12,0)</f>
        <v>0</v>
      </c>
      <c r="Z185" s="1">
        <f>IF(Z116="x",'5'!$AV52/12,0)</f>
        <v>0</v>
      </c>
      <c r="AA185" s="1">
        <f>IF(AA116="x",'5'!$AV52/12,0)</f>
        <v>0</v>
      </c>
      <c r="AB185" s="1">
        <f>IF(AB116="x",'5'!$AV52/12,0)</f>
        <v>0</v>
      </c>
      <c r="AC185" s="1">
        <f>IF(AC116="x",'5'!$AV52/12,0)</f>
        <v>0</v>
      </c>
      <c r="AD185" s="1">
        <f>IF(AD116="x",'5'!$AV52/12,0)</f>
        <v>0</v>
      </c>
      <c r="AE185" s="1">
        <f>IF(AE116="x",'5'!$AV52/12,0)</f>
        <v>0</v>
      </c>
      <c r="AF185" s="1">
        <f>IF(AF116="x",'5'!$AV52/12,0)</f>
        <v>0</v>
      </c>
      <c r="AG185" s="1">
        <f>IF(AG116="x",'5'!$AV52/12,0)</f>
        <v>0</v>
      </c>
      <c r="AH185" s="1">
        <f>IF(AH116="x",'5'!$AV52/12,0)</f>
        <v>0</v>
      </c>
      <c r="AI185" s="1">
        <f>IF(AI116="x",'5'!$AV52/12,0)</f>
        <v>0</v>
      </c>
      <c r="AJ185" s="1">
        <f>IF(AJ116="x",'5'!$AV52/12,0)</f>
        <v>0</v>
      </c>
      <c r="AK185" s="1">
        <f>IF(AK116="x",'5'!$AV52/12,0)</f>
        <v>0</v>
      </c>
      <c r="AL185" s="1">
        <f>IF(AL116="x",'5'!$AV52/12,0)</f>
        <v>0</v>
      </c>
      <c r="AM185" s="1">
        <f>IF(AM116="x",'5'!$AV52/12,0)</f>
        <v>0</v>
      </c>
      <c r="AN185" s="1">
        <f>IF(AN116="x",'5'!$AV52/12,0)</f>
        <v>0</v>
      </c>
      <c r="AO185" s="1">
        <f>IF(AO116="x",'5'!$AV52/12,0)</f>
        <v>0</v>
      </c>
      <c r="AP185" s="1">
        <f>IF(AP116="x",'5'!$AV52/12,0)</f>
        <v>0</v>
      </c>
      <c r="AQ185" s="1">
        <f>IF(AQ116="x",'5'!$AV52/12,0)</f>
        <v>0</v>
      </c>
      <c r="AR185" s="1">
        <f>IF(AR116="x",'5'!$AV52/12,0)</f>
        <v>0</v>
      </c>
      <c r="AS185" s="1">
        <f>IF(AS116="x",'5'!$AV52/12,0)</f>
        <v>0</v>
      </c>
      <c r="AT185" s="1">
        <f>IF(AT116="x",'5'!$AV52/12,0)</f>
        <v>0</v>
      </c>
      <c r="AU185" s="1">
        <f>IF(AU116="x",'5'!$AV52/12,0)</f>
        <v>0</v>
      </c>
      <c r="AV185" s="1">
        <f>IF(AV116="x",'5'!$AV52/12,0)</f>
        <v>0</v>
      </c>
      <c r="AW185" s="1">
        <f>IF(AW116="x",'5'!$AV52/12,0)</f>
        <v>0</v>
      </c>
      <c r="AX185" s="1">
        <f>IF(AX116="x",'5'!$AV52/12,0)</f>
        <v>0</v>
      </c>
      <c r="AY185" s="1">
        <f>IF(AY116="x",'5'!$AV52/12,0)</f>
        <v>0</v>
      </c>
      <c r="AZ185" s="1">
        <f>IF(AZ116="x",'5'!$AV52/12,0)</f>
        <v>0</v>
      </c>
      <c r="BA185" s="1">
        <f>IF(BA116="x",'5'!$AV52/12,0)</f>
        <v>0</v>
      </c>
      <c r="BB185" s="1">
        <f>IF(BB116="x",'5'!$AV52/12,0)</f>
        <v>0</v>
      </c>
      <c r="BC185" s="1">
        <f>IF(BC116="x",'5'!$AV52/12,0)</f>
        <v>0</v>
      </c>
      <c r="BD185" s="1">
        <f>IF(BD116="x",'5'!$AV52/12,0)</f>
        <v>0</v>
      </c>
      <c r="BE185" s="1">
        <f>IF(BE116="x",'5'!$AV52/12,0)</f>
        <v>0</v>
      </c>
      <c r="BF185" s="1">
        <f>IF(BF116="x",'5'!$AV52/12,0)</f>
        <v>0</v>
      </c>
      <c r="BG185" s="1">
        <f>IF(BG116="x",'5'!$AV52/12,0)</f>
        <v>0</v>
      </c>
      <c r="BH185" s="1">
        <f>IF(BH116="x",'5'!$AV52/12,0)</f>
        <v>0</v>
      </c>
      <c r="BI185" s="1">
        <f>IF(BI116="x",'5'!$AV52/12,0)</f>
        <v>0</v>
      </c>
      <c r="BJ185" s="1">
        <f>IF(BJ116="x",'5'!$AV52/12,0)</f>
        <v>0</v>
      </c>
      <c r="BK185" s="1">
        <f>IF(BK116="x",'5'!$AV52/12,0)</f>
        <v>0</v>
      </c>
      <c r="BL185" s="1">
        <f>IF(BL116="x",'5'!$AV52/12,0)</f>
        <v>0</v>
      </c>
      <c r="BM185" s="1">
        <f>IF(BM116="x",'5'!$AV52/12,0)</f>
        <v>0</v>
      </c>
      <c r="BN185" s="1">
        <f>IF(BN116="x",'5'!$AV52/12,0)</f>
        <v>0</v>
      </c>
      <c r="BO185" s="1">
        <f>IF(BO116="x",'5'!$AV52/12,0)</f>
        <v>0</v>
      </c>
      <c r="BP185" s="1">
        <f>IF(BP116="x",'5'!$AV52/12,0)</f>
        <v>0</v>
      </c>
      <c r="BQ185" s="1">
        <f>IF(BQ116="x",'5'!$AV52/12,0)</f>
        <v>0</v>
      </c>
      <c r="BR185" s="1">
        <f>IF(BR116="x",'5'!$AV52/12,0)</f>
        <v>0</v>
      </c>
      <c r="BS185" s="1">
        <f>IF(BS116="x",'5'!$AV52/12,0)</f>
        <v>0</v>
      </c>
      <c r="BT185" s="1">
        <f>IF(BT116="x",'5'!$AV52/12,0)</f>
        <v>0</v>
      </c>
      <c r="BU185" s="1">
        <f>IF(BU116="x",'5'!$AV52/12,0)</f>
        <v>0</v>
      </c>
      <c r="BV185" s="1">
        <f>IF(BV116="x",'5'!$AV52/12,0)</f>
        <v>0</v>
      </c>
      <c r="BW185" s="1">
        <f>IF(BW116="x",'5'!$AV52/12,0)</f>
        <v>0</v>
      </c>
      <c r="BX185" s="1">
        <f>IF(BX116="x",'5'!$AV52/12,0)</f>
        <v>0</v>
      </c>
      <c r="BY185" s="1">
        <f>IF(BY116="x",'5'!$AV52/12,0)</f>
        <v>0</v>
      </c>
      <c r="BZ185" s="1">
        <f>IF(BZ116="x",'5'!$AV52/12,0)</f>
        <v>0</v>
      </c>
      <c r="CA185" s="1">
        <f>IF(CA116="x",'5'!$AV52/12,0)</f>
        <v>0</v>
      </c>
      <c r="CB185" s="1">
        <f>IF(CB116="x",'5'!$AV52/12,0)</f>
        <v>0</v>
      </c>
      <c r="CC185" s="1">
        <f>IF(CC116="x",'5'!$AV52/12,0)</f>
        <v>0</v>
      </c>
      <c r="CD185" s="1">
        <f>IF(CD116="x",'5'!$AV52/12,0)</f>
        <v>0</v>
      </c>
    </row>
    <row r="186" spans="1:82" x14ac:dyDescent="0.2">
      <c r="A186" s="1">
        <f>'5'!E53</f>
        <v>0</v>
      </c>
      <c r="B186" s="545"/>
      <c r="C186" s="545"/>
      <c r="D186" s="541"/>
      <c r="E186" s="541"/>
      <c r="F186" s="545">
        <f>'5'!AQ53</f>
        <v>0</v>
      </c>
      <c r="G186" s="541"/>
      <c r="H186" s="541"/>
      <c r="I186" s="541"/>
      <c r="J186" s="541"/>
      <c r="K186" s="1">
        <f>IF(K117="x",'5'!$AV53/12,0)</f>
        <v>0</v>
      </c>
      <c r="L186" s="1">
        <f>IF(L117="x",'5'!$AV53/12,0)</f>
        <v>0</v>
      </c>
      <c r="M186" s="1">
        <f>IF(M117="x",'5'!$AV53/12,0)</f>
        <v>0</v>
      </c>
      <c r="N186" s="1">
        <f>IF(N117="x",'5'!$AV53/12,0)</f>
        <v>0</v>
      </c>
      <c r="O186" s="1">
        <f>IF(O117="x",'5'!$AV53/12,0)</f>
        <v>0</v>
      </c>
      <c r="P186" s="1">
        <f>IF(P117="x",'5'!$AV53/12,0)</f>
        <v>0</v>
      </c>
      <c r="Q186" s="1">
        <f>IF(Q117="x",'5'!$AV53/12,0)</f>
        <v>0</v>
      </c>
      <c r="R186" s="1">
        <f>IF(R117="x",'5'!$AV53/12,0)</f>
        <v>0</v>
      </c>
      <c r="S186" s="1">
        <f>IF(S117="x",'5'!$AV53/12,0)</f>
        <v>0</v>
      </c>
      <c r="T186" s="1">
        <f>IF(T117="x",'5'!$AV53/12,0)</f>
        <v>0</v>
      </c>
      <c r="U186" s="1">
        <f>IF(U117="x",'5'!$AV53/12,0)</f>
        <v>0</v>
      </c>
      <c r="V186" s="1">
        <f>IF(V117="x",'5'!$AV53/12,0)</f>
        <v>0</v>
      </c>
      <c r="W186" s="1">
        <f>IF(W117="x",'5'!$AV53/12,0)</f>
        <v>0</v>
      </c>
      <c r="X186" s="1">
        <f>IF(X117="x",'5'!$AV53/12,0)</f>
        <v>0</v>
      </c>
      <c r="Y186" s="1">
        <f>IF(Y117="x",'5'!$AV53/12,0)</f>
        <v>0</v>
      </c>
      <c r="Z186" s="1">
        <f>IF(Z117="x",'5'!$AV53/12,0)</f>
        <v>0</v>
      </c>
      <c r="AA186" s="1">
        <f>IF(AA117="x",'5'!$AV53/12,0)</f>
        <v>0</v>
      </c>
      <c r="AB186" s="1">
        <f>IF(AB117="x",'5'!$AV53/12,0)</f>
        <v>0</v>
      </c>
      <c r="AC186" s="1">
        <f>IF(AC117="x",'5'!$AV53/12,0)</f>
        <v>0</v>
      </c>
      <c r="AD186" s="1">
        <f>IF(AD117="x",'5'!$AV53/12,0)</f>
        <v>0</v>
      </c>
      <c r="AE186" s="1">
        <f>IF(AE117="x",'5'!$AV53/12,0)</f>
        <v>0</v>
      </c>
      <c r="AF186" s="1">
        <f>IF(AF117="x",'5'!$AV53/12,0)</f>
        <v>0</v>
      </c>
      <c r="AG186" s="1">
        <f>IF(AG117="x",'5'!$AV53/12,0)</f>
        <v>0</v>
      </c>
      <c r="AH186" s="1">
        <f>IF(AH117="x",'5'!$AV53/12,0)</f>
        <v>0</v>
      </c>
      <c r="AI186" s="1">
        <f>IF(AI117="x",'5'!$AV53/12,0)</f>
        <v>0</v>
      </c>
      <c r="AJ186" s="1">
        <f>IF(AJ117="x",'5'!$AV53/12,0)</f>
        <v>0</v>
      </c>
      <c r="AK186" s="1">
        <f>IF(AK117="x",'5'!$AV53/12,0)</f>
        <v>0</v>
      </c>
      <c r="AL186" s="1">
        <f>IF(AL117="x",'5'!$AV53/12,0)</f>
        <v>0</v>
      </c>
      <c r="AM186" s="1">
        <f>IF(AM117="x",'5'!$AV53/12,0)</f>
        <v>0</v>
      </c>
      <c r="AN186" s="1">
        <f>IF(AN117="x",'5'!$AV53/12,0)</f>
        <v>0</v>
      </c>
      <c r="AO186" s="1">
        <f>IF(AO117="x",'5'!$AV53/12,0)</f>
        <v>0</v>
      </c>
      <c r="AP186" s="1">
        <f>IF(AP117="x",'5'!$AV53/12,0)</f>
        <v>0</v>
      </c>
      <c r="AQ186" s="1">
        <f>IF(AQ117="x",'5'!$AV53/12,0)</f>
        <v>0</v>
      </c>
      <c r="AR186" s="1">
        <f>IF(AR117="x",'5'!$AV53/12,0)</f>
        <v>0</v>
      </c>
      <c r="AS186" s="1">
        <f>IF(AS117="x",'5'!$AV53/12,0)</f>
        <v>0</v>
      </c>
      <c r="AT186" s="1">
        <f>IF(AT117="x",'5'!$AV53/12,0)</f>
        <v>0</v>
      </c>
      <c r="AU186" s="1">
        <f>IF(AU117="x",'5'!$AV53/12,0)</f>
        <v>0</v>
      </c>
      <c r="AV186" s="1">
        <f>IF(AV117="x",'5'!$AV53/12,0)</f>
        <v>0</v>
      </c>
      <c r="AW186" s="1">
        <f>IF(AW117="x",'5'!$AV53/12,0)</f>
        <v>0</v>
      </c>
      <c r="AX186" s="1">
        <f>IF(AX117="x",'5'!$AV53/12,0)</f>
        <v>0</v>
      </c>
      <c r="AY186" s="1">
        <f>IF(AY117="x",'5'!$AV53/12,0)</f>
        <v>0</v>
      </c>
      <c r="AZ186" s="1">
        <f>IF(AZ117="x",'5'!$AV53/12,0)</f>
        <v>0</v>
      </c>
      <c r="BA186" s="1">
        <f>IF(BA117="x",'5'!$AV53/12,0)</f>
        <v>0</v>
      </c>
      <c r="BB186" s="1">
        <f>IF(BB117="x",'5'!$AV53/12,0)</f>
        <v>0</v>
      </c>
      <c r="BC186" s="1">
        <f>IF(BC117="x",'5'!$AV53/12,0)</f>
        <v>0</v>
      </c>
      <c r="BD186" s="1">
        <f>IF(BD117="x",'5'!$AV53/12,0)</f>
        <v>0</v>
      </c>
      <c r="BE186" s="1">
        <f>IF(BE117="x",'5'!$AV53/12,0)</f>
        <v>0</v>
      </c>
      <c r="BF186" s="1">
        <f>IF(BF117="x",'5'!$AV53/12,0)</f>
        <v>0</v>
      </c>
      <c r="BG186" s="1">
        <f>IF(BG117="x",'5'!$AV53/12,0)</f>
        <v>0</v>
      </c>
      <c r="BH186" s="1">
        <f>IF(BH117="x",'5'!$AV53/12,0)</f>
        <v>0</v>
      </c>
      <c r="BI186" s="1">
        <f>IF(BI117="x",'5'!$AV53/12,0)</f>
        <v>0</v>
      </c>
      <c r="BJ186" s="1">
        <f>IF(BJ117="x",'5'!$AV53/12,0)</f>
        <v>0</v>
      </c>
      <c r="BK186" s="1">
        <f>IF(BK117="x",'5'!$AV53/12,0)</f>
        <v>0</v>
      </c>
      <c r="BL186" s="1">
        <f>IF(BL117="x",'5'!$AV53/12,0)</f>
        <v>0</v>
      </c>
      <c r="BM186" s="1">
        <f>IF(BM117="x",'5'!$AV53/12,0)</f>
        <v>0</v>
      </c>
      <c r="BN186" s="1">
        <f>IF(BN117="x",'5'!$AV53/12,0)</f>
        <v>0</v>
      </c>
      <c r="BO186" s="1">
        <f>IF(BO117="x",'5'!$AV53/12,0)</f>
        <v>0</v>
      </c>
      <c r="BP186" s="1">
        <f>IF(BP117="x",'5'!$AV53/12,0)</f>
        <v>0</v>
      </c>
      <c r="BQ186" s="1">
        <f>IF(BQ117="x",'5'!$AV53/12,0)</f>
        <v>0</v>
      </c>
      <c r="BR186" s="1">
        <f>IF(BR117="x",'5'!$AV53/12,0)</f>
        <v>0</v>
      </c>
      <c r="BS186" s="1">
        <f>IF(BS117="x",'5'!$AV53/12,0)</f>
        <v>0</v>
      </c>
      <c r="BT186" s="1">
        <f>IF(BT117="x",'5'!$AV53/12,0)</f>
        <v>0</v>
      </c>
      <c r="BU186" s="1">
        <f>IF(BU117="x",'5'!$AV53/12,0)</f>
        <v>0</v>
      </c>
      <c r="BV186" s="1">
        <f>IF(BV117="x",'5'!$AV53/12,0)</f>
        <v>0</v>
      </c>
      <c r="BW186" s="1">
        <f>IF(BW117="x",'5'!$AV53/12,0)</f>
        <v>0</v>
      </c>
      <c r="BX186" s="1">
        <f>IF(BX117="x",'5'!$AV53/12,0)</f>
        <v>0</v>
      </c>
      <c r="BY186" s="1">
        <f>IF(BY117="x",'5'!$AV53/12,0)</f>
        <v>0</v>
      </c>
      <c r="BZ186" s="1">
        <f>IF(BZ117="x",'5'!$AV53/12,0)</f>
        <v>0</v>
      </c>
      <c r="CA186" s="1">
        <f>IF(CA117="x",'5'!$AV53/12,0)</f>
        <v>0</v>
      </c>
      <c r="CB186" s="1">
        <f>IF(CB117="x",'5'!$AV53/12,0)</f>
        <v>0</v>
      </c>
      <c r="CC186" s="1">
        <f>IF(CC117="x",'5'!$AV53/12,0)</f>
        <v>0</v>
      </c>
      <c r="CD186" s="1">
        <f>IF(CD117="x",'5'!$AV53/12,0)</f>
        <v>0</v>
      </c>
    </row>
    <row r="187" spans="1:82" x14ac:dyDescent="0.2">
      <c r="A187" s="1">
        <f>'5'!E54</f>
        <v>0</v>
      </c>
      <c r="B187" s="545"/>
      <c r="C187" s="545"/>
      <c r="D187" s="541"/>
      <c r="E187" s="541"/>
      <c r="F187" s="545">
        <f>'5'!AQ54</f>
        <v>0</v>
      </c>
      <c r="G187" s="541"/>
      <c r="H187" s="541"/>
      <c r="I187" s="541"/>
      <c r="J187" s="541"/>
      <c r="K187" s="1">
        <f>IF(K118="x",'5'!$AV54/12,0)</f>
        <v>0</v>
      </c>
      <c r="L187" s="1">
        <f>IF(L118="x",'5'!$AV54/12,0)</f>
        <v>0</v>
      </c>
      <c r="M187" s="1">
        <f>IF(M118="x",'5'!$AV54/12,0)</f>
        <v>0</v>
      </c>
      <c r="N187" s="1">
        <f>IF(N118="x",'5'!$AV54/12,0)</f>
        <v>0</v>
      </c>
      <c r="O187" s="1">
        <f>IF(O118="x",'5'!$AV54/12,0)</f>
        <v>0</v>
      </c>
      <c r="P187" s="1">
        <f>IF(P118="x",'5'!$AV54/12,0)</f>
        <v>0</v>
      </c>
      <c r="Q187" s="1">
        <f>IF(Q118="x",'5'!$AV54/12,0)</f>
        <v>0</v>
      </c>
      <c r="R187" s="1">
        <f>IF(R118="x",'5'!$AV54/12,0)</f>
        <v>0</v>
      </c>
      <c r="S187" s="1">
        <f>IF(S118="x",'5'!$AV54/12,0)</f>
        <v>0</v>
      </c>
      <c r="T187" s="1">
        <f>IF(T118="x",'5'!$AV54/12,0)</f>
        <v>0</v>
      </c>
      <c r="U187" s="1">
        <f>IF(U118="x",'5'!$AV54/12,0)</f>
        <v>0</v>
      </c>
      <c r="V187" s="1">
        <f>IF(V118="x",'5'!$AV54/12,0)</f>
        <v>0</v>
      </c>
      <c r="W187" s="1">
        <f>IF(W118="x",'5'!$AV54/12,0)</f>
        <v>0</v>
      </c>
      <c r="X187" s="1">
        <f>IF(X118="x",'5'!$AV54/12,0)</f>
        <v>0</v>
      </c>
      <c r="Y187" s="1">
        <f>IF(Y118="x",'5'!$AV54/12,0)</f>
        <v>0</v>
      </c>
      <c r="Z187" s="1">
        <f>IF(Z118="x",'5'!$AV54/12,0)</f>
        <v>0</v>
      </c>
      <c r="AA187" s="1">
        <f>IF(AA118="x",'5'!$AV54/12,0)</f>
        <v>0</v>
      </c>
      <c r="AB187" s="1">
        <f>IF(AB118="x",'5'!$AV54/12,0)</f>
        <v>0</v>
      </c>
      <c r="AC187" s="1">
        <f>IF(AC118="x",'5'!$AV54/12,0)</f>
        <v>0</v>
      </c>
      <c r="AD187" s="1">
        <f>IF(AD118="x",'5'!$AV54/12,0)</f>
        <v>0</v>
      </c>
      <c r="AE187" s="1">
        <f>IF(AE118="x",'5'!$AV54/12,0)</f>
        <v>0</v>
      </c>
      <c r="AF187" s="1">
        <f>IF(AF118="x",'5'!$AV54/12,0)</f>
        <v>0</v>
      </c>
      <c r="AG187" s="1">
        <f>IF(AG118="x",'5'!$AV54/12,0)</f>
        <v>0</v>
      </c>
      <c r="AH187" s="1">
        <f>IF(AH118="x",'5'!$AV54/12,0)</f>
        <v>0</v>
      </c>
      <c r="AI187" s="1">
        <f>IF(AI118="x",'5'!$AV54/12,0)</f>
        <v>0</v>
      </c>
      <c r="AJ187" s="1">
        <f>IF(AJ118="x",'5'!$AV54/12,0)</f>
        <v>0</v>
      </c>
      <c r="AK187" s="1">
        <f>IF(AK118="x",'5'!$AV54/12,0)</f>
        <v>0</v>
      </c>
      <c r="AL187" s="1">
        <f>IF(AL118="x",'5'!$AV54/12,0)</f>
        <v>0</v>
      </c>
      <c r="AM187" s="1">
        <f>IF(AM118="x",'5'!$AV54/12,0)</f>
        <v>0</v>
      </c>
      <c r="AN187" s="1">
        <f>IF(AN118="x",'5'!$AV54/12,0)</f>
        <v>0</v>
      </c>
      <c r="AO187" s="1">
        <f>IF(AO118="x",'5'!$AV54/12,0)</f>
        <v>0</v>
      </c>
      <c r="AP187" s="1">
        <f>IF(AP118="x",'5'!$AV54/12,0)</f>
        <v>0</v>
      </c>
      <c r="AQ187" s="1">
        <f>IF(AQ118="x",'5'!$AV54/12,0)</f>
        <v>0</v>
      </c>
      <c r="AR187" s="1">
        <f>IF(AR118="x",'5'!$AV54/12,0)</f>
        <v>0</v>
      </c>
      <c r="AS187" s="1">
        <f>IF(AS118="x",'5'!$AV54/12,0)</f>
        <v>0</v>
      </c>
      <c r="AT187" s="1">
        <f>IF(AT118="x",'5'!$AV54/12,0)</f>
        <v>0</v>
      </c>
      <c r="AU187" s="1">
        <f>IF(AU118="x",'5'!$AV54/12,0)</f>
        <v>0</v>
      </c>
      <c r="AV187" s="1">
        <f>IF(AV118="x",'5'!$AV54/12,0)</f>
        <v>0</v>
      </c>
      <c r="AW187" s="1">
        <f>IF(AW118="x",'5'!$AV54/12,0)</f>
        <v>0</v>
      </c>
      <c r="AX187" s="1">
        <f>IF(AX118="x",'5'!$AV54/12,0)</f>
        <v>0</v>
      </c>
      <c r="AY187" s="1">
        <f>IF(AY118="x",'5'!$AV54/12,0)</f>
        <v>0</v>
      </c>
      <c r="AZ187" s="1">
        <f>IF(AZ118="x",'5'!$AV54/12,0)</f>
        <v>0</v>
      </c>
      <c r="BA187" s="1">
        <f>IF(BA118="x",'5'!$AV54/12,0)</f>
        <v>0</v>
      </c>
      <c r="BB187" s="1">
        <f>IF(BB118="x",'5'!$AV54/12,0)</f>
        <v>0</v>
      </c>
      <c r="BC187" s="1">
        <f>IF(BC118="x",'5'!$AV54/12,0)</f>
        <v>0</v>
      </c>
      <c r="BD187" s="1">
        <f>IF(BD118="x",'5'!$AV54/12,0)</f>
        <v>0</v>
      </c>
      <c r="BE187" s="1">
        <f>IF(BE118="x",'5'!$AV54/12,0)</f>
        <v>0</v>
      </c>
      <c r="BF187" s="1">
        <f>IF(BF118="x",'5'!$AV54/12,0)</f>
        <v>0</v>
      </c>
      <c r="BG187" s="1">
        <f>IF(BG118="x",'5'!$AV54/12,0)</f>
        <v>0</v>
      </c>
      <c r="BH187" s="1">
        <f>IF(BH118="x",'5'!$AV54/12,0)</f>
        <v>0</v>
      </c>
      <c r="BI187" s="1">
        <f>IF(BI118="x",'5'!$AV54/12,0)</f>
        <v>0</v>
      </c>
      <c r="BJ187" s="1">
        <f>IF(BJ118="x",'5'!$AV54/12,0)</f>
        <v>0</v>
      </c>
      <c r="BK187" s="1">
        <f>IF(BK118="x",'5'!$AV54/12,0)</f>
        <v>0</v>
      </c>
      <c r="BL187" s="1">
        <f>IF(BL118="x",'5'!$AV54/12,0)</f>
        <v>0</v>
      </c>
      <c r="BM187" s="1">
        <f>IF(BM118="x",'5'!$AV54/12,0)</f>
        <v>0</v>
      </c>
      <c r="BN187" s="1">
        <f>IF(BN118="x",'5'!$AV54/12,0)</f>
        <v>0</v>
      </c>
      <c r="BO187" s="1">
        <f>IF(BO118="x",'5'!$AV54/12,0)</f>
        <v>0</v>
      </c>
      <c r="BP187" s="1">
        <f>IF(BP118="x",'5'!$AV54/12,0)</f>
        <v>0</v>
      </c>
      <c r="BQ187" s="1">
        <f>IF(BQ118="x",'5'!$AV54/12,0)</f>
        <v>0</v>
      </c>
      <c r="BR187" s="1">
        <f>IF(BR118="x",'5'!$AV54/12,0)</f>
        <v>0</v>
      </c>
      <c r="BS187" s="1">
        <f>IF(BS118="x",'5'!$AV54/12,0)</f>
        <v>0</v>
      </c>
      <c r="BT187" s="1">
        <f>IF(BT118="x",'5'!$AV54/12,0)</f>
        <v>0</v>
      </c>
      <c r="BU187" s="1">
        <f>IF(BU118="x",'5'!$AV54/12,0)</f>
        <v>0</v>
      </c>
      <c r="BV187" s="1">
        <f>IF(BV118="x",'5'!$AV54/12,0)</f>
        <v>0</v>
      </c>
      <c r="BW187" s="1">
        <f>IF(BW118="x",'5'!$AV54/12,0)</f>
        <v>0</v>
      </c>
      <c r="BX187" s="1">
        <f>IF(BX118="x",'5'!$AV54/12,0)</f>
        <v>0</v>
      </c>
      <c r="BY187" s="1">
        <f>IF(BY118="x",'5'!$AV54/12,0)</f>
        <v>0</v>
      </c>
      <c r="BZ187" s="1">
        <f>IF(BZ118="x",'5'!$AV54/12,0)</f>
        <v>0</v>
      </c>
      <c r="CA187" s="1">
        <f>IF(CA118="x",'5'!$AV54/12,0)</f>
        <v>0</v>
      </c>
      <c r="CB187" s="1">
        <f>IF(CB118="x",'5'!$AV54/12,0)</f>
        <v>0</v>
      </c>
      <c r="CC187" s="1">
        <f>IF(CC118="x",'5'!$AV54/12,0)</f>
        <v>0</v>
      </c>
      <c r="CD187" s="1">
        <f>IF(CD118="x",'5'!$AV54/12,0)</f>
        <v>0</v>
      </c>
    </row>
    <row r="188" spans="1:82" x14ac:dyDescent="0.2">
      <c r="A188" s="1">
        <f>'5'!E55</f>
        <v>0</v>
      </c>
      <c r="B188" s="545"/>
      <c r="C188" s="545"/>
      <c r="D188" s="541"/>
      <c r="E188" s="541"/>
      <c r="F188" s="545">
        <f>'5'!AQ55</f>
        <v>0</v>
      </c>
      <c r="G188" s="541"/>
      <c r="H188" s="541"/>
      <c r="I188" s="541"/>
      <c r="J188" s="541"/>
      <c r="K188" s="1">
        <f>IF(K119="x",'5'!$AV55/12,0)</f>
        <v>0</v>
      </c>
      <c r="L188" s="1">
        <f>IF(L119="x",'5'!$AV55/12,0)</f>
        <v>0</v>
      </c>
      <c r="M188" s="1">
        <f>IF(M119="x",'5'!$AV55/12,0)</f>
        <v>0</v>
      </c>
      <c r="N188" s="1">
        <f>IF(N119="x",'5'!$AV55/12,0)</f>
        <v>0</v>
      </c>
      <c r="O188" s="1">
        <f>IF(O119="x",'5'!$AV55/12,0)</f>
        <v>0</v>
      </c>
      <c r="P188" s="1">
        <f>IF(P119="x",'5'!$AV55/12,0)</f>
        <v>0</v>
      </c>
      <c r="Q188" s="1">
        <f>IF(Q119="x",'5'!$AV55/12,0)</f>
        <v>0</v>
      </c>
      <c r="R188" s="1">
        <f>IF(R119="x",'5'!$AV55/12,0)</f>
        <v>0</v>
      </c>
      <c r="S188" s="1">
        <f>IF(S119="x",'5'!$AV55/12,0)</f>
        <v>0</v>
      </c>
      <c r="T188" s="1">
        <f>IF(T119="x",'5'!$AV55/12,0)</f>
        <v>0</v>
      </c>
      <c r="U188" s="1">
        <f>IF(U119="x",'5'!$AV55/12,0)</f>
        <v>0</v>
      </c>
      <c r="V188" s="1">
        <f>IF(V119="x",'5'!$AV55/12,0)</f>
        <v>0</v>
      </c>
      <c r="W188" s="1">
        <f>IF(W119="x",'5'!$AV55/12,0)</f>
        <v>0</v>
      </c>
      <c r="X188" s="1">
        <f>IF(X119="x",'5'!$AV55/12,0)</f>
        <v>0</v>
      </c>
      <c r="Y188" s="1">
        <f>IF(Y119="x",'5'!$AV55/12,0)</f>
        <v>0</v>
      </c>
      <c r="Z188" s="1">
        <f>IF(Z119="x",'5'!$AV55/12,0)</f>
        <v>0</v>
      </c>
      <c r="AA188" s="1">
        <f>IF(AA119="x",'5'!$AV55/12,0)</f>
        <v>0</v>
      </c>
      <c r="AB188" s="1">
        <f>IF(AB119="x",'5'!$AV55/12,0)</f>
        <v>0</v>
      </c>
      <c r="AC188" s="1">
        <f>IF(AC119="x",'5'!$AV55/12,0)</f>
        <v>0</v>
      </c>
      <c r="AD188" s="1">
        <f>IF(AD119="x",'5'!$AV55/12,0)</f>
        <v>0</v>
      </c>
      <c r="AE188" s="1">
        <f>IF(AE119="x",'5'!$AV55/12,0)</f>
        <v>0</v>
      </c>
      <c r="AF188" s="1">
        <f>IF(AF119="x",'5'!$AV55/12,0)</f>
        <v>0</v>
      </c>
      <c r="AG188" s="1">
        <f>IF(AG119="x",'5'!$AV55/12,0)</f>
        <v>0</v>
      </c>
      <c r="AH188" s="1">
        <f>IF(AH119="x",'5'!$AV55/12,0)</f>
        <v>0</v>
      </c>
      <c r="AI188" s="1">
        <f>IF(AI119="x",'5'!$AV55/12,0)</f>
        <v>0</v>
      </c>
      <c r="AJ188" s="1">
        <f>IF(AJ119="x",'5'!$AV55/12,0)</f>
        <v>0</v>
      </c>
      <c r="AK188" s="1">
        <f>IF(AK119="x",'5'!$AV55/12,0)</f>
        <v>0</v>
      </c>
      <c r="AL188" s="1">
        <f>IF(AL119="x",'5'!$AV55/12,0)</f>
        <v>0</v>
      </c>
      <c r="AM188" s="1">
        <f>IF(AM119="x",'5'!$AV55/12,0)</f>
        <v>0</v>
      </c>
      <c r="AN188" s="1">
        <f>IF(AN119="x",'5'!$AV55/12,0)</f>
        <v>0</v>
      </c>
      <c r="AO188" s="1">
        <f>IF(AO119="x",'5'!$AV55/12,0)</f>
        <v>0</v>
      </c>
      <c r="AP188" s="1">
        <f>IF(AP119="x",'5'!$AV55/12,0)</f>
        <v>0</v>
      </c>
      <c r="AQ188" s="1">
        <f>IF(AQ119="x",'5'!$AV55/12,0)</f>
        <v>0</v>
      </c>
      <c r="AR188" s="1">
        <f>IF(AR119="x",'5'!$AV55/12,0)</f>
        <v>0</v>
      </c>
      <c r="AS188" s="1">
        <f>IF(AS119="x",'5'!$AV55/12,0)</f>
        <v>0</v>
      </c>
      <c r="AT188" s="1">
        <f>IF(AT119="x",'5'!$AV55/12,0)</f>
        <v>0</v>
      </c>
      <c r="AU188" s="1">
        <f>IF(AU119="x",'5'!$AV55/12,0)</f>
        <v>0</v>
      </c>
      <c r="AV188" s="1">
        <f>IF(AV119="x",'5'!$AV55/12,0)</f>
        <v>0</v>
      </c>
      <c r="AW188" s="1">
        <f>IF(AW119="x",'5'!$AV55/12,0)</f>
        <v>0</v>
      </c>
      <c r="AX188" s="1">
        <f>IF(AX119="x",'5'!$AV55/12,0)</f>
        <v>0</v>
      </c>
      <c r="AY188" s="1">
        <f>IF(AY119="x",'5'!$AV55/12,0)</f>
        <v>0</v>
      </c>
      <c r="AZ188" s="1">
        <f>IF(AZ119="x",'5'!$AV55/12,0)</f>
        <v>0</v>
      </c>
      <c r="BA188" s="1">
        <f>IF(BA119="x",'5'!$AV55/12,0)</f>
        <v>0</v>
      </c>
      <c r="BB188" s="1">
        <f>IF(BB119="x",'5'!$AV55/12,0)</f>
        <v>0</v>
      </c>
      <c r="BC188" s="1">
        <f>IF(BC119="x",'5'!$AV55/12,0)</f>
        <v>0</v>
      </c>
      <c r="BD188" s="1">
        <f>IF(BD119="x",'5'!$AV55/12,0)</f>
        <v>0</v>
      </c>
      <c r="BE188" s="1">
        <f>IF(BE119="x",'5'!$AV55/12,0)</f>
        <v>0</v>
      </c>
      <c r="BF188" s="1">
        <f>IF(BF119="x",'5'!$AV55/12,0)</f>
        <v>0</v>
      </c>
      <c r="BG188" s="1">
        <f>IF(BG119="x",'5'!$AV55/12,0)</f>
        <v>0</v>
      </c>
      <c r="BH188" s="1">
        <f>IF(BH119="x",'5'!$AV55/12,0)</f>
        <v>0</v>
      </c>
      <c r="BI188" s="1">
        <f>IF(BI119="x",'5'!$AV55/12,0)</f>
        <v>0</v>
      </c>
      <c r="BJ188" s="1">
        <f>IF(BJ119="x",'5'!$AV55/12,0)</f>
        <v>0</v>
      </c>
      <c r="BK188" s="1">
        <f>IF(BK119="x",'5'!$AV55/12,0)</f>
        <v>0</v>
      </c>
      <c r="BL188" s="1">
        <f>IF(BL119="x",'5'!$AV55/12,0)</f>
        <v>0</v>
      </c>
      <c r="BM188" s="1">
        <f>IF(BM119="x",'5'!$AV55/12,0)</f>
        <v>0</v>
      </c>
      <c r="BN188" s="1">
        <f>IF(BN119="x",'5'!$AV55/12,0)</f>
        <v>0</v>
      </c>
      <c r="BO188" s="1">
        <f>IF(BO119="x",'5'!$AV55/12,0)</f>
        <v>0</v>
      </c>
      <c r="BP188" s="1">
        <f>IF(BP119="x",'5'!$AV55/12,0)</f>
        <v>0</v>
      </c>
      <c r="BQ188" s="1">
        <f>IF(BQ119="x",'5'!$AV55/12,0)</f>
        <v>0</v>
      </c>
      <c r="BR188" s="1">
        <f>IF(BR119="x",'5'!$AV55/12,0)</f>
        <v>0</v>
      </c>
      <c r="BS188" s="1">
        <f>IF(BS119="x",'5'!$AV55/12,0)</f>
        <v>0</v>
      </c>
      <c r="BT188" s="1">
        <f>IF(BT119="x",'5'!$AV55/12,0)</f>
        <v>0</v>
      </c>
      <c r="BU188" s="1">
        <f>IF(BU119="x",'5'!$AV55/12,0)</f>
        <v>0</v>
      </c>
      <c r="BV188" s="1">
        <f>IF(BV119="x",'5'!$AV55/12,0)</f>
        <v>0</v>
      </c>
      <c r="BW188" s="1">
        <f>IF(BW119="x",'5'!$AV55/12,0)</f>
        <v>0</v>
      </c>
      <c r="BX188" s="1">
        <f>IF(BX119="x",'5'!$AV55/12,0)</f>
        <v>0</v>
      </c>
      <c r="BY188" s="1">
        <f>IF(BY119="x",'5'!$AV55/12,0)</f>
        <v>0</v>
      </c>
      <c r="BZ188" s="1">
        <f>IF(BZ119="x",'5'!$AV55/12,0)</f>
        <v>0</v>
      </c>
      <c r="CA188" s="1">
        <f>IF(CA119="x",'5'!$AV55/12,0)</f>
        <v>0</v>
      </c>
      <c r="CB188" s="1">
        <f>IF(CB119="x",'5'!$AV55/12,0)</f>
        <v>0</v>
      </c>
      <c r="CC188" s="1">
        <f>IF(CC119="x",'5'!$AV55/12,0)</f>
        <v>0</v>
      </c>
      <c r="CD188" s="1">
        <f>IF(CD119="x",'5'!$AV55/12,0)</f>
        <v>0</v>
      </c>
    </row>
    <row r="189" spans="1:82" x14ac:dyDescent="0.2">
      <c r="A189" s="1">
        <f>'5'!E56</f>
        <v>0</v>
      </c>
      <c r="B189" s="545"/>
      <c r="C189" s="545"/>
      <c r="D189" s="541"/>
      <c r="E189" s="541"/>
      <c r="F189" s="545">
        <f>'5'!AQ56</f>
        <v>0</v>
      </c>
      <c r="G189" s="541"/>
      <c r="H189" s="541"/>
      <c r="I189" s="541"/>
      <c r="J189" s="541"/>
      <c r="K189" s="1">
        <f>IF(K120="x",'5'!$AV56/12,0)</f>
        <v>0</v>
      </c>
      <c r="L189" s="1">
        <f>IF(L120="x",'5'!$AV56/12,0)</f>
        <v>0</v>
      </c>
      <c r="M189" s="1">
        <f>IF(M120="x",'5'!$AV56/12,0)</f>
        <v>0</v>
      </c>
      <c r="N189" s="1">
        <f>IF(N120="x",'5'!$AV56/12,0)</f>
        <v>0</v>
      </c>
      <c r="O189" s="1">
        <f>IF(O120="x",'5'!$AV56/12,0)</f>
        <v>0</v>
      </c>
      <c r="P189" s="1">
        <f>IF(P120="x",'5'!$AV56/12,0)</f>
        <v>0</v>
      </c>
      <c r="Q189" s="1">
        <f>IF(Q120="x",'5'!$AV56/12,0)</f>
        <v>0</v>
      </c>
      <c r="R189" s="1">
        <f>IF(R120="x",'5'!$AV56/12,0)</f>
        <v>0</v>
      </c>
      <c r="S189" s="1">
        <f>IF(S120="x",'5'!$AV56/12,0)</f>
        <v>0</v>
      </c>
      <c r="T189" s="1">
        <f>IF(T120="x",'5'!$AV56/12,0)</f>
        <v>0</v>
      </c>
      <c r="U189" s="1">
        <f>IF(U120="x",'5'!$AV56/12,0)</f>
        <v>0</v>
      </c>
      <c r="V189" s="1">
        <f>IF(V120="x",'5'!$AV56/12,0)</f>
        <v>0</v>
      </c>
      <c r="W189" s="1">
        <f>IF(W120="x",'5'!$AV56/12,0)</f>
        <v>0</v>
      </c>
      <c r="X189" s="1">
        <f>IF(X120="x",'5'!$AV56/12,0)</f>
        <v>0</v>
      </c>
      <c r="Y189" s="1">
        <f>IF(Y120="x",'5'!$AV56/12,0)</f>
        <v>0</v>
      </c>
      <c r="Z189" s="1">
        <f>IF(Z120="x",'5'!$AV56/12,0)</f>
        <v>0</v>
      </c>
      <c r="AA189" s="1">
        <f>IF(AA120="x",'5'!$AV56/12,0)</f>
        <v>0</v>
      </c>
      <c r="AB189" s="1">
        <f>IF(AB120="x",'5'!$AV56/12,0)</f>
        <v>0</v>
      </c>
      <c r="AC189" s="1">
        <f>IF(AC120="x",'5'!$AV56/12,0)</f>
        <v>0</v>
      </c>
      <c r="AD189" s="1">
        <f>IF(AD120="x",'5'!$AV56/12,0)</f>
        <v>0</v>
      </c>
      <c r="AE189" s="1">
        <f>IF(AE120="x",'5'!$AV56/12,0)</f>
        <v>0</v>
      </c>
      <c r="AF189" s="1">
        <f>IF(AF120="x",'5'!$AV56/12,0)</f>
        <v>0</v>
      </c>
      <c r="AG189" s="1">
        <f>IF(AG120="x",'5'!$AV56/12,0)</f>
        <v>0</v>
      </c>
      <c r="AH189" s="1">
        <f>IF(AH120="x",'5'!$AV56/12,0)</f>
        <v>0</v>
      </c>
      <c r="AI189" s="1">
        <f>IF(AI120="x",'5'!$AV56/12,0)</f>
        <v>0</v>
      </c>
      <c r="AJ189" s="1">
        <f>IF(AJ120="x",'5'!$AV56/12,0)</f>
        <v>0</v>
      </c>
      <c r="AK189" s="1">
        <f>IF(AK120="x",'5'!$AV56/12,0)</f>
        <v>0</v>
      </c>
      <c r="AL189" s="1">
        <f>IF(AL120="x",'5'!$AV56/12,0)</f>
        <v>0</v>
      </c>
      <c r="AM189" s="1">
        <f>IF(AM120="x",'5'!$AV56/12,0)</f>
        <v>0</v>
      </c>
      <c r="AN189" s="1">
        <f>IF(AN120="x",'5'!$AV56/12,0)</f>
        <v>0</v>
      </c>
      <c r="AO189" s="1">
        <f>IF(AO120="x",'5'!$AV56/12,0)</f>
        <v>0</v>
      </c>
      <c r="AP189" s="1">
        <f>IF(AP120="x",'5'!$AV56/12,0)</f>
        <v>0</v>
      </c>
      <c r="AQ189" s="1">
        <f>IF(AQ120="x",'5'!$AV56/12,0)</f>
        <v>0</v>
      </c>
      <c r="AR189" s="1">
        <f>IF(AR120="x",'5'!$AV56/12,0)</f>
        <v>0</v>
      </c>
      <c r="AS189" s="1">
        <f>IF(AS120="x",'5'!$AV56/12,0)</f>
        <v>0</v>
      </c>
      <c r="AT189" s="1">
        <f>IF(AT120="x",'5'!$AV56/12,0)</f>
        <v>0</v>
      </c>
      <c r="AU189" s="1">
        <f>IF(AU120="x",'5'!$AV56/12,0)</f>
        <v>0</v>
      </c>
      <c r="AV189" s="1">
        <f>IF(AV120="x",'5'!$AV56/12,0)</f>
        <v>0</v>
      </c>
      <c r="AW189" s="1">
        <f>IF(AW120="x",'5'!$AV56/12,0)</f>
        <v>0</v>
      </c>
      <c r="AX189" s="1">
        <f>IF(AX120="x",'5'!$AV56/12,0)</f>
        <v>0</v>
      </c>
      <c r="AY189" s="1">
        <f>IF(AY120="x",'5'!$AV56/12,0)</f>
        <v>0</v>
      </c>
      <c r="AZ189" s="1">
        <f>IF(AZ120="x",'5'!$AV56/12,0)</f>
        <v>0</v>
      </c>
      <c r="BA189" s="1">
        <f>IF(BA120="x",'5'!$AV56/12,0)</f>
        <v>0</v>
      </c>
      <c r="BB189" s="1">
        <f>IF(BB120="x",'5'!$AV56/12,0)</f>
        <v>0</v>
      </c>
      <c r="BC189" s="1">
        <f>IF(BC120="x",'5'!$AV56/12,0)</f>
        <v>0</v>
      </c>
      <c r="BD189" s="1">
        <f>IF(BD120="x",'5'!$AV56/12,0)</f>
        <v>0</v>
      </c>
      <c r="BE189" s="1">
        <f>IF(BE120="x",'5'!$AV56/12,0)</f>
        <v>0</v>
      </c>
      <c r="BF189" s="1">
        <f>IF(BF120="x",'5'!$AV56/12,0)</f>
        <v>0</v>
      </c>
      <c r="BG189" s="1">
        <f>IF(BG120="x",'5'!$AV56/12,0)</f>
        <v>0</v>
      </c>
      <c r="BH189" s="1">
        <f>IF(BH120="x",'5'!$AV56/12,0)</f>
        <v>0</v>
      </c>
      <c r="BI189" s="1">
        <f>IF(BI120="x",'5'!$AV56/12,0)</f>
        <v>0</v>
      </c>
      <c r="BJ189" s="1">
        <f>IF(BJ120="x",'5'!$AV56/12,0)</f>
        <v>0</v>
      </c>
      <c r="BK189" s="1">
        <f>IF(BK120="x",'5'!$AV56/12,0)</f>
        <v>0</v>
      </c>
      <c r="BL189" s="1">
        <f>IF(BL120="x",'5'!$AV56/12,0)</f>
        <v>0</v>
      </c>
      <c r="BM189" s="1">
        <f>IF(BM120="x",'5'!$AV56/12,0)</f>
        <v>0</v>
      </c>
      <c r="BN189" s="1">
        <f>IF(BN120="x",'5'!$AV56/12,0)</f>
        <v>0</v>
      </c>
      <c r="BO189" s="1">
        <f>IF(BO120="x",'5'!$AV56/12,0)</f>
        <v>0</v>
      </c>
      <c r="BP189" s="1">
        <f>IF(BP120="x",'5'!$AV56/12,0)</f>
        <v>0</v>
      </c>
      <c r="BQ189" s="1">
        <f>IF(BQ120="x",'5'!$AV56/12,0)</f>
        <v>0</v>
      </c>
      <c r="BR189" s="1">
        <f>IF(BR120="x",'5'!$AV56/12,0)</f>
        <v>0</v>
      </c>
      <c r="BS189" s="1">
        <f>IF(BS120="x",'5'!$AV56/12,0)</f>
        <v>0</v>
      </c>
      <c r="BT189" s="1">
        <f>IF(BT120="x",'5'!$AV56/12,0)</f>
        <v>0</v>
      </c>
      <c r="BU189" s="1">
        <f>IF(BU120="x",'5'!$AV56/12,0)</f>
        <v>0</v>
      </c>
      <c r="BV189" s="1">
        <f>IF(BV120="x",'5'!$AV56/12,0)</f>
        <v>0</v>
      </c>
      <c r="BW189" s="1">
        <f>IF(BW120="x",'5'!$AV56/12,0)</f>
        <v>0</v>
      </c>
      <c r="BX189" s="1">
        <f>IF(BX120="x",'5'!$AV56/12,0)</f>
        <v>0</v>
      </c>
      <c r="BY189" s="1">
        <f>IF(BY120="x",'5'!$AV56/12,0)</f>
        <v>0</v>
      </c>
      <c r="BZ189" s="1">
        <f>IF(BZ120="x",'5'!$AV56/12,0)</f>
        <v>0</v>
      </c>
      <c r="CA189" s="1">
        <f>IF(CA120="x",'5'!$AV56/12,0)</f>
        <v>0</v>
      </c>
      <c r="CB189" s="1">
        <f>IF(CB120="x",'5'!$AV56/12,0)</f>
        <v>0</v>
      </c>
      <c r="CC189" s="1">
        <f>IF(CC120="x",'5'!$AV56/12,0)</f>
        <v>0</v>
      </c>
      <c r="CD189" s="1">
        <f>IF(CD120="x",'5'!$AV56/12,0)</f>
        <v>0</v>
      </c>
    </row>
    <row r="190" spans="1:82" x14ac:dyDescent="0.2">
      <c r="A190" s="1">
        <f>'5'!E57</f>
        <v>0</v>
      </c>
      <c r="B190" s="545"/>
      <c r="C190" s="545"/>
      <c r="D190" s="541"/>
      <c r="E190" s="541"/>
      <c r="F190" s="545">
        <f>'5'!AQ57</f>
        <v>0</v>
      </c>
      <c r="G190" s="541"/>
      <c r="H190" s="541"/>
      <c r="I190" s="541"/>
      <c r="J190" s="541"/>
      <c r="K190" s="1">
        <f>IF(K121="x",'5'!$AV57/12,0)</f>
        <v>0</v>
      </c>
      <c r="L190" s="1">
        <f>IF(L121="x",'5'!$AV57/12,0)</f>
        <v>0</v>
      </c>
      <c r="M190" s="1">
        <f>IF(M121="x",'5'!$AV57/12,0)</f>
        <v>0</v>
      </c>
      <c r="N190" s="1">
        <f>IF(N121="x",'5'!$AV57/12,0)</f>
        <v>0</v>
      </c>
      <c r="O190" s="1">
        <f>IF(O121="x",'5'!$AV57/12,0)</f>
        <v>0</v>
      </c>
      <c r="P190" s="1">
        <f>IF(P121="x",'5'!$AV57/12,0)</f>
        <v>0</v>
      </c>
      <c r="Q190" s="1">
        <f>IF(Q121="x",'5'!$AV57/12,0)</f>
        <v>0</v>
      </c>
      <c r="R190" s="1">
        <f>IF(R121="x",'5'!$AV57/12,0)</f>
        <v>0</v>
      </c>
      <c r="S190" s="1">
        <f>IF(S121="x",'5'!$AV57/12,0)</f>
        <v>0</v>
      </c>
      <c r="T190" s="1">
        <f>IF(T121="x",'5'!$AV57/12,0)</f>
        <v>0</v>
      </c>
      <c r="U190" s="1">
        <f>IF(U121="x",'5'!$AV57/12,0)</f>
        <v>0</v>
      </c>
      <c r="V190" s="1">
        <f>IF(V121="x",'5'!$AV57/12,0)</f>
        <v>0</v>
      </c>
      <c r="W190" s="1">
        <f>IF(W121="x",'5'!$AV57/12,0)</f>
        <v>0</v>
      </c>
      <c r="X190" s="1">
        <f>IF(X121="x",'5'!$AV57/12,0)</f>
        <v>0</v>
      </c>
      <c r="Y190" s="1">
        <f>IF(Y121="x",'5'!$AV57/12,0)</f>
        <v>0</v>
      </c>
      <c r="Z190" s="1">
        <f>IF(Z121="x",'5'!$AV57/12,0)</f>
        <v>0</v>
      </c>
      <c r="AA190" s="1">
        <f>IF(AA121="x",'5'!$AV57/12,0)</f>
        <v>0</v>
      </c>
      <c r="AB190" s="1">
        <f>IF(AB121="x",'5'!$AV57/12,0)</f>
        <v>0</v>
      </c>
      <c r="AC190" s="1">
        <f>IF(AC121="x",'5'!$AV57/12,0)</f>
        <v>0</v>
      </c>
      <c r="AD190" s="1">
        <f>IF(AD121="x",'5'!$AV57/12,0)</f>
        <v>0</v>
      </c>
      <c r="AE190" s="1">
        <f>IF(AE121="x",'5'!$AV57/12,0)</f>
        <v>0</v>
      </c>
      <c r="AF190" s="1">
        <f>IF(AF121="x",'5'!$AV57/12,0)</f>
        <v>0</v>
      </c>
      <c r="AG190" s="1">
        <f>IF(AG121="x",'5'!$AV57/12,0)</f>
        <v>0</v>
      </c>
      <c r="AH190" s="1">
        <f>IF(AH121="x",'5'!$AV57/12,0)</f>
        <v>0</v>
      </c>
      <c r="AI190" s="1">
        <f>IF(AI121="x",'5'!$AV57/12,0)</f>
        <v>0</v>
      </c>
      <c r="AJ190" s="1">
        <f>IF(AJ121="x",'5'!$AV57/12,0)</f>
        <v>0</v>
      </c>
      <c r="AK190" s="1">
        <f>IF(AK121="x",'5'!$AV57/12,0)</f>
        <v>0</v>
      </c>
      <c r="AL190" s="1">
        <f>IF(AL121="x",'5'!$AV57/12,0)</f>
        <v>0</v>
      </c>
      <c r="AM190" s="1">
        <f>IF(AM121="x",'5'!$AV57/12,0)</f>
        <v>0</v>
      </c>
      <c r="AN190" s="1">
        <f>IF(AN121="x",'5'!$AV57/12,0)</f>
        <v>0</v>
      </c>
      <c r="AO190" s="1">
        <f>IF(AO121="x",'5'!$AV57/12,0)</f>
        <v>0</v>
      </c>
      <c r="AP190" s="1">
        <f>IF(AP121="x",'5'!$AV57/12,0)</f>
        <v>0</v>
      </c>
      <c r="AQ190" s="1">
        <f>IF(AQ121="x",'5'!$AV57/12,0)</f>
        <v>0</v>
      </c>
      <c r="AR190" s="1">
        <f>IF(AR121="x",'5'!$AV57/12,0)</f>
        <v>0</v>
      </c>
      <c r="AS190" s="1">
        <f>IF(AS121="x",'5'!$AV57/12,0)</f>
        <v>0</v>
      </c>
      <c r="AT190" s="1">
        <f>IF(AT121="x",'5'!$AV57/12,0)</f>
        <v>0</v>
      </c>
      <c r="AU190" s="1">
        <f>IF(AU121="x",'5'!$AV57/12,0)</f>
        <v>0</v>
      </c>
      <c r="AV190" s="1">
        <f>IF(AV121="x",'5'!$AV57/12,0)</f>
        <v>0</v>
      </c>
      <c r="AW190" s="1">
        <f>IF(AW121="x",'5'!$AV57/12,0)</f>
        <v>0</v>
      </c>
      <c r="AX190" s="1">
        <f>IF(AX121="x",'5'!$AV57/12,0)</f>
        <v>0</v>
      </c>
      <c r="AY190" s="1">
        <f>IF(AY121="x",'5'!$AV57/12,0)</f>
        <v>0</v>
      </c>
      <c r="AZ190" s="1">
        <f>IF(AZ121="x",'5'!$AV57/12,0)</f>
        <v>0</v>
      </c>
      <c r="BA190" s="1">
        <f>IF(BA121="x",'5'!$AV57/12,0)</f>
        <v>0</v>
      </c>
      <c r="BB190" s="1">
        <f>IF(BB121="x",'5'!$AV57/12,0)</f>
        <v>0</v>
      </c>
      <c r="BC190" s="1">
        <f>IF(BC121="x",'5'!$AV57/12,0)</f>
        <v>0</v>
      </c>
      <c r="BD190" s="1">
        <f>IF(BD121="x",'5'!$AV57/12,0)</f>
        <v>0</v>
      </c>
      <c r="BE190" s="1">
        <f>IF(BE121="x",'5'!$AV57/12,0)</f>
        <v>0</v>
      </c>
      <c r="BF190" s="1">
        <f>IF(BF121="x",'5'!$AV57/12,0)</f>
        <v>0</v>
      </c>
      <c r="BG190" s="1">
        <f>IF(BG121="x",'5'!$AV57/12,0)</f>
        <v>0</v>
      </c>
      <c r="BH190" s="1">
        <f>IF(BH121="x",'5'!$AV57/12,0)</f>
        <v>0</v>
      </c>
      <c r="BI190" s="1">
        <f>IF(BI121="x",'5'!$AV57/12,0)</f>
        <v>0</v>
      </c>
      <c r="BJ190" s="1">
        <f>IF(BJ121="x",'5'!$AV57/12,0)</f>
        <v>0</v>
      </c>
      <c r="BK190" s="1">
        <f>IF(BK121="x",'5'!$AV57/12,0)</f>
        <v>0</v>
      </c>
      <c r="BL190" s="1">
        <f>IF(BL121="x",'5'!$AV57/12,0)</f>
        <v>0</v>
      </c>
      <c r="BM190" s="1">
        <f>IF(BM121="x",'5'!$AV57/12,0)</f>
        <v>0</v>
      </c>
      <c r="BN190" s="1">
        <f>IF(BN121="x",'5'!$AV57/12,0)</f>
        <v>0</v>
      </c>
      <c r="BO190" s="1">
        <f>IF(BO121="x",'5'!$AV57/12,0)</f>
        <v>0</v>
      </c>
      <c r="BP190" s="1">
        <f>IF(BP121="x",'5'!$AV57/12,0)</f>
        <v>0</v>
      </c>
      <c r="BQ190" s="1">
        <f>IF(BQ121="x",'5'!$AV57/12,0)</f>
        <v>0</v>
      </c>
      <c r="BR190" s="1">
        <f>IF(BR121="x",'5'!$AV57/12,0)</f>
        <v>0</v>
      </c>
      <c r="BS190" s="1">
        <f>IF(BS121="x",'5'!$AV57/12,0)</f>
        <v>0</v>
      </c>
      <c r="BT190" s="1">
        <f>IF(BT121="x",'5'!$AV57/12,0)</f>
        <v>0</v>
      </c>
      <c r="BU190" s="1">
        <f>IF(BU121="x",'5'!$AV57/12,0)</f>
        <v>0</v>
      </c>
      <c r="BV190" s="1">
        <f>IF(BV121="x",'5'!$AV57/12,0)</f>
        <v>0</v>
      </c>
      <c r="BW190" s="1">
        <f>IF(BW121="x",'5'!$AV57/12,0)</f>
        <v>0</v>
      </c>
      <c r="BX190" s="1">
        <f>IF(BX121="x",'5'!$AV57/12,0)</f>
        <v>0</v>
      </c>
      <c r="BY190" s="1">
        <f>IF(BY121="x",'5'!$AV57/12,0)</f>
        <v>0</v>
      </c>
      <c r="BZ190" s="1">
        <f>IF(BZ121="x",'5'!$AV57/12,0)</f>
        <v>0</v>
      </c>
      <c r="CA190" s="1">
        <f>IF(CA121="x",'5'!$AV57/12,0)</f>
        <v>0</v>
      </c>
      <c r="CB190" s="1">
        <f>IF(CB121="x",'5'!$AV57/12,0)</f>
        <v>0</v>
      </c>
      <c r="CC190" s="1">
        <f>IF(CC121="x",'5'!$AV57/12,0)</f>
        <v>0</v>
      </c>
      <c r="CD190" s="1">
        <f>IF(CD121="x",'5'!$AV57/12,0)</f>
        <v>0</v>
      </c>
    </row>
    <row r="191" spans="1:82" x14ac:dyDescent="0.2">
      <c r="A191" s="1">
        <f>'5'!E58</f>
        <v>0</v>
      </c>
      <c r="B191" s="545"/>
      <c r="C191" s="545"/>
      <c r="D191" s="541"/>
      <c r="E191" s="541"/>
      <c r="F191" s="545">
        <f>'5'!AQ58</f>
        <v>0</v>
      </c>
      <c r="G191" s="541"/>
      <c r="H191" s="541"/>
      <c r="I191" s="541"/>
      <c r="J191" s="541"/>
      <c r="K191" s="1">
        <f>IF(K122="x",'5'!$AV58/12,0)</f>
        <v>0</v>
      </c>
      <c r="L191" s="1">
        <f>IF(L122="x",'5'!$AV58/12,0)</f>
        <v>0</v>
      </c>
      <c r="M191" s="1">
        <f>IF(M122="x",'5'!$AV58/12,0)</f>
        <v>0</v>
      </c>
      <c r="N191" s="1">
        <f>IF(N122="x",'5'!$AV58/12,0)</f>
        <v>0</v>
      </c>
      <c r="O191" s="1">
        <f>IF(O122="x",'5'!$AV58/12,0)</f>
        <v>0</v>
      </c>
      <c r="P191" s="1">
        <f>IF(P122="x",'5'!$AV58/12,0)</f>
        <v>0</v>
      </c>
      <c r="Q191" s="1">
        <f>IF(Q122="x",'5'!$AV58/12,0)</f>
        <v>0</v>
      </c>
      <c r="R191" s="1">
        <f>IF(R122="x",'5'!$AV58/12,0)</f>
        <v>0</v>
      </c>
      <c r="S191" s="1">
        <f>IF(S122="x",'5'!$AV58/12,0)</f>
        <v>0</v>
      </c>
      <c r="T191" s="1">
        <f>IF(T122="x",'5'!$AV58/12,0)</f>
        <v>0</v>
      </c>
      <c r="U191" s="1">
        <f>IF(U122="x",'5'!$AV58/12,0)</f>
        <v>0</v>
      </c>
      <c r="V191" s="1">
        <f>IF(V122="x",'5'!$AV58/12,0)</f>
        <v>0</v>
      </c>
      <c r="W191" s="1">
        <f>IF(W122="x",'5'!$AV58/12,0)</f>
        <v>0</v>
      </c>
      <c r="X191" s="1">
        <f>IF(X122="x",'5'!$AV58/12,0)</f>
        <v>0</v>
      </c>
      <c r="Y191" s="1">
        <f>IF(Y122="x",'5'!$AV58/12,0)</f>
        <v>0</v>
      </c>
      <c r="Z191" s="1">
        <f>IF(Z122="x",'5'!$AV58/12,0)</f>
        <v>0</v>
      </c>
      <c r="AA191" s="1">
        <f>IF(AA122="x",'5'!$AV58/12,0)</f>
        <v>0</v>
      </c>
      <c r="AB191" s="1">
        <f>IF(AB122="x",'5'!$AV58/12,0)</f>
        <v>0</v>
      </c>
      <c r="AC191" s="1">
        <f>IF(AC122="x",'5'!$AV58/12,0)</f>
        <v>0</v>
      </c>
      <c r="AD191" s="1">
        <f>IF(AD122="x",'5'!$AV58/12,0)</f>
        <v>0</v>
      </c>
      <c r="AE191" s="1">
        <f>IF(AE122="x",'5'!$AV58/12,0)</f>
        <v>0</v>
      </c>
      <c r="AF191" s="1">
        <f>IF(AF122="x",'5'!$AV58/12,0)</f>
        <v>0</v>
      </c>
      <c r="AG191" s="1">
        <f>IF(AG122="x",'5'!$AV58/12,0)</f>
        <v>0</v>
      </c>
      <c r="AH191" s="1">
        <f>IF(AH122="x",'5'!$AV58/12,0)</f>
        <v>0</v>
      </c>
      <c r="AI191" s="1">
        <f>IF(AI122="x",'5'!$AV58/12,0)</f>
        <v>0</v>
      </c>
      <c r="AJ191" s="1">
        <f>IF(AJ122="x",'5'!$AV58/12,0)</f>
        <v>0</v>
      </c>
      <c r="AK191" s="1">
        <f>IF(AK122="x",'5'!$AV58/12,0)</f>
        <v>0</v>
      </c>
      <c r="AL191" s="1">
        <f>IF(AL122="x",'5'!$AV58/12,0)</f>
        <v>0</v>
      </c>
      <c r="AM191" s="1">
        <f>IF(AM122="x",'5'!$AV58/12,0)</f>
        <v>0</v>
      </c>
      <c r="AN191" s="1">
        <f>IF(AN122="x",'5'!$AV58/12,0)</f>
        <v>0</v>
      </c>
      <c r="AO191" s="1">
        <f>IF(AO122="x",'5'!$AV58/12,0)</f>
        <v>0</v>
      </c>
      <c r="AP191" s="1">
        <f>IF(AP122="x",'5'!$AV58/12,0)</f>
        <v>0</v>
      </c>
      <c r="AQ191" s="1">
        <f>IF(AQ122="x",'5'!$AV58/12,0)</f>
        <v>0</v>
      </c>
      <c r="AR191" s="1">
        <f>IF(AR122="x",'5'!$AV58/12,0)</f>
        <v>0</v>
      </c>
      <c r="AS191" s="1">
        <f>IF(AS122="x",'5'!$AV58/12,0)</f>
        <v>0</v>
      </c>
      <c r="AT191" s="1">
        <f>IF(AT122="x",'5'!$AV58/12,0)</f>
        <v>0</v>
      </c>
      <c r="AU191" s="1">
        <f>IF(AU122="x",'5'!$AV58/12,0)</f>
        <v>0</v>
      </c>
      <c r="AV191" s="1">
        <f>IF(AV122="x",'5'!$AV58/12,0)</f>
        <v>0</v>
      </c>
      <c r="AW191" s="1">
        <f>IF(AW122="x",'5'!$AV58/12,0)</f>
        <v>0</v>
      </c>
      <c r="AX191" s="1">
        <f>IF(AX122="x",'5'!$AV58/12,0)</f>
        <v>0</v>
      </c>
      <c r="AY191" s="1">
        <f>IF(AY122="x",'5'!$AV58/12,0)</f>
        <v>0</v>
      </c>
      <c r="AZ191" s="1">
        <f>IF(AZ122="x",'5'!$AV58/12,0)</f>
        <v>0</v>
      </c>
      <c r="BA191" s="1">
        <f>IF(BA122="x",'5'!$AV58/12,0)</f>
        <v>0</v>
      </c>
      <c r="BB191" s="1">
        <f>IF(BB122="x",'5'!$AV58/12,0)</f>
        <v>0</v>
      </c>
      <c r="BC191" s="1">
        <f>IF(BC122="x",'5'!$AV58/12,0)</f>
        <v>0</v>
      </c>
      <c r="BD191" s="1">
        <f>IF(BD122="x",'5'!$AV58/12,0)</f>
        <v>0</v>
      </c>
      <c r="BE191" s="1">
        <f>IF(BE122="x",'5'!$AV58/12,0)</f>
        <v>0</v>
      </c>
      <c r="BF191" s="1">
        <f>IF(BF122="x",'5'!$AV58/12,0)</f>
        <v>0</v>
      </c>
      <c r="BG191" s="1">
        <f>IF(BG122="x",'5'!$AV58/12,0)</f>
        <v>0</v>
      </c>
      <c r="BH191" s="1">
        <f>IF(BH122="x",'5'!$AV58/12,0)</f>
        <v>0</v>
      </c>
      <c r="BI191" s="1">
        <f>IF(BI122="x",'5'!$AV58/12,0)</f>
        <v>0</v>
      </c>
      <c r="BJ191" s="1">
        <f>IF(BJ122="x",'5'!$AV58/12,0)</f>
        <v>0</v>
      </c>
      <c r="BK191" s="1">
        <f>IF(BK122="x",'5'!$AV58/12,0)</f>
        <v>0</v>
      </c>
      <c r="BL191" s="1">
        <f>IF(BL122="x",'5'!$AV58/12,0)</f>
        <v>0</v>
      </c>
      <c r="BM191" s="1">
        <f>IF(BM122="x",'5'!$AV58/12,0)</f>
        <v>0</v>
      </c>
      <c r="BN191" s="1">
        <f>IF(BN122="x",'5'!$AV58/12,0)</f>
        <v>0</v>
      </c>
      <c r="BO191" s="1">
        <f>IF(BO122="x",'5'!$AV58/12,0)</f>
        <v>0</v>
      </c>
      <c r="BP191" s="1">
        <f>IF(BP122="x",'5'!$AV58/12,0)</f>
        <v>0</v>
      </c>
      <c r="BQ191" s="1">
        <f>IF(BQ122="x",'5'!$AV58/12,0)</f>
        <v>0</v>
      </c>
      <c r="BR191" s="1">
        <f>IF(BR122="x",'5'!$AV58/12,0)</f>
        <v>0</v>
      </c>
      <c r="BS191" s="1">
        <f>IF(BS122="x",'5'!$AV58/12,0)</f>
        <v>0</v>
      </c>
      <c r="BT191" s="1">
        <f>IF(BT122="x",'5'!$AV58/12,0)</f>
        <v>0</v>
      </c>
      <c r="BU191" s="1">
        <f>IF(BU122="x",'5'!$AV58/12,0)</f>
        <v>0</v>
      </c>
      <c r="BV191" s="1">
        <f>IF(BV122="x",'5'!$AV58/12,0)</f>
        <v>0</v>
      </c>
      <c r="BW191" s="1">
        <f>IF(BW122="x",'5'!$AV58/12,0)</f>
        <v>0</v>
      </c>
      <c r="BX191" s="1">
        <f>IF(BX122="x",'5'!$AV58/12,0)</f>
        <v>0</v>
      </c>
      <c r="BY191" s="1">
        <f>IF(BY122="x",'5'!$AV58/12,0)</f>
        <v>0</v>
      </c>
      <c r="BZ191" s="1">
        <f>IF(BZ122="x",'5'!$AV58/12,0)</f>
        <v>0</v>
      </c>
      <c r="CA191" s="1">
        <f>IF(CA122="x",'5'!$AV58/12,0)</f>
        <v>0</v>
      </c>
      <c r="CB191" s="1">
        <f>IF(CB122="x",'5'!$AV58/12,0)</f>
        <v>0</v>
      </c>
      <c r="CC191" s="1">
        <f>IF(CC122="x",'5'!$AV58/12,0)</f>
        <v>0</v>
      </c>
      <c r="CD191" s="1">
        <f>IF(CD122="x",'5'!$AV58/12,0)</f>
        <v>0</v>
      </c>
    </row>
    <row r="192" spans="1:82" x14ac:dyDescent="0.2">
      <c r="A192" s="1">
        <f>'5'!E59</f>
        <v>0</v>
      </c>
      <c r="B192" s="545"/>
      <c r="C192" s="545"/>
      <c r="D192" s="541"/>
      <c r="E192" s="541"/>
      <c r="F192" s="545">
        <f>'5'!AQ59</f>
        <v>0</v>
      </c>
      <c r="G192" s="541"/>
      <c r="H192" s="541"/>
      <c r="I192" s="541"/>
      <c r="J192" s="541"/>
      <c r="K192" s="1">
        <f>IF(K123="x",'5'!$AV59/12,0)</f>
        <v>0</v>
      </c>
      <c r="L192" s="1">
        <f>IF(L123="x",'5'!$AV59/12,0)</f>
        <v>0</v>
      </c>
      <c r="M192" s="1">
        <f>IF(M123="x",'5'!$AV59/12,0)</f>
        <v>0</v>
      </c>
      <c r="N192" s="1">
        <f>IF(N123="x",'5'!$AV59/12,0)</f>
        <v>0</v>
      </c>
      <c r="O192" s="1">
        <f>IF(O123="x",'5'!$AV59/12,0)</f>
        <v>0</v>
      </c>
      <c r="P192" s="1">
        <f>IF(P123="x",'5'!$AV59/12,0)</f>
        <v>0</v>
      </c>
      <c r="Q192" s="1">
        <f>IF(Q123="x",'5'!$AV59/12,0)</f>
        <v>0</v>
      </c>
      <c r="R192" s="1">
        <f>IF(R123="x",'5'!$AV59/12,0)</f>
        <v>0</v>
      </c>
      <c r="S192" s="1">
        <f>IF(S123="x",'5'!$AV59/12,0)</f>
        <v>0</v>
      </c>
      <c r="T192" s="1">
        <f>IF(T123="x",'5'!$AV59/12,0)</f>
        <v>0</v>
      </c>
      <c r="U192" s="1">
        <f>IF(U123="x",'5'!$AV59/12,0)</f>
        <v>0</v>
      </c>
      <c r="V192" s="1">
        <f>IF(V123="x",'5'!$AV59/12,0)</f>
        <v>0</v>
      </c>
      <c r="W192" s="1">
        <f>IF(W123="x",'5'!$AV59/12,0)</f>
        <v>0</v>
      </c>
      <c r="X192" s="1">
        <f>IF(X123="x",'5'!$AV59/12,0)</f>
        <v>0</v>
      </c>
      <c r="Y192" s="1">
        <f>IF(Y123="x",'5'!$AV59/12,0)</f>
        <v>0</v>
      </c>
      <c r="Z192" s="1">
        <f>IF(Z123="x",'5'!$AV59/12,0)</f>
        <v>0</v>
      </c>
      <c r="AA192" s="1">
        <f>IF(AA123="x",'5'!$AV59/12,0)</f>
        <v>0</v>
      </c>
      <c r="AB192" s="1">
        <f>IF(AB123="x",'5'!$AV59/12,0)</f>
        <v>0</v>
      </c>
      <c r="AC192" s="1">
        <f>IF(AC123="x",'5'!$AV59/12,0)</f>
        <v>0</v>
      </c>
      <c r="AD192" s="1">
        <f>IF(AD123="x",'5'!$AV59/12,0)</f>
        <v>0</v>
      </c>
      <c r="AE192" s="1">
        <f>IF(AE123="x",'5'!$AV59/12,0)</f>
        <v>0</v>
      </c>
      <c r="AF192" s="1">
        <f>IF(AF123="x",'5'!$AV59/12,0)</f>
        <v>0</v>
      </c>
      <c r="AG192" s="1">
        <f>IF(AG123="x",'5'!$AV59/12,0)</f>
        <v>0</v>
      </c>
      <c r="AH192" s="1">
        <f>IF(AH123="x",'5'!$AV59/12,0)</f>
        <v>0</v>
      </c>
      <c r="AI192" s="1">
        <f>IF(AI123="x",'5'!$AV59/12,0)</f>
        <v>0</v>
      </c>
      <c r="AJ192" s="1">
        <f>IF(AJ123="x",'5'!$AV59/12,0)</f>
        <v>0</v>
      </c>
      <c r="AK192" s="1">
        <f>IF(AK123="x",'5'!$AV59/12,0)</f>
        <v>0</v>
      </c>
      <c r="AL192" s="1">
        <f>IF(AL123="x",'5'!$AV59/12,0)</f>
        <v>0</v>
      </c>
      <c r="AM192" s="1">
        <f>IF(AM123="x",'5'!$AV59/12,0)</f>
        <v>0</v>
      </c>
      <c r="AN192" s="1">
        <f>IF(AN123="x",'5'!$AV59/12,0)</f>
        <v>0</v>
      </c>
      <c r="AO192" s="1">
        <f>IF(AO123="x",'5'!$AV59/12,0)</f>
        <v>0</v>
      </c>
      <c r="AP192" s="1">
        <f>IF(AP123="x",'5'!$AV59/12,0)</f>
        <v>0</v>
      </c>
      <c r="AQ192" s="1">
        <f>IF(AQ123="x",'5'!$AV59/12,0)</f>
        <v>0</v>
      </c>
      <c r="AR192" s="1">
        <f>IF(AR123="x",'5'!$AV59/12,0)</f>
        <v>0</v>
      </c>
      <c r="AS192" s="1">
        <f>IF(AS123="x",'5'!$AV59/12,0)</f>
        <v>0</v>
      </c>
      <c r="AT192" s="1">
        <f>IF(AT123="x",'5'!$AV59/12,0)</f>
        <v>0</v>
      </c>
      <c r="AU192" s="1">
        <f>IF(AU123="x",'5'!$AV59/12,0)</f>
        <v>0</v>
      </c>
      <c r="AV192" s="1">
        <f>IF(AV123="x",'5'!$AV59/12,0)</f>
        <v>0</v>
      </c>
      <c r="AW192" s="1">
        <f>IF(AW123="x",'5'!$AV59/12,0)</f>
        <v>0</v>
      </c>
      <c r="AX192" s="1">
        <f>IF(AX123="x",'5'!$AV59/12,0)</f>
        <v>0</v>
      </c>
      <c r="AY192" s="1">
        <f>IF(AY123="x",'5'!$AV59/12,0)</f>
        <v>0</v>
      </c>
      <c r="AZ192" s="1">
        <f>IF(AZ123="x",'5'!$AV59/12,0)</f>
        <v>0</v>
      </c>
      <c r="BA192" s="1">
        <f>IF(BA123="x",'5'!$AV59/12,0)</f>
        <v>0</v>
      </c>
      <c r="BB192" s="1">
        <f>IF(BB123="x",'5'!$AV59/12,0)</f>
        <v>0</v>
      </c>
      <c r="BC192" s="1">
        <f>IF(BC123="x",'5'!$AV59/12,0)</f>
        <v>0</v>
      </c>
      <c r="BD192" s="1">
        <f>IF(BD123="x",'5'!$AV59/12,0)</f>
        <v>0</v>
      </c>
      <c r="BE192" s="1">
        <f>IF(BE123="x",'5'!$AV59/12,0)</f>
        <v>0</v>
      </c>
      <c r="BF192" s="1">
        <f>IF(BF123="x",'5'!$AV59/12,0)</f>
        <v>0</v>
      </c>
      <c r="BG192" s="1">
        <f>IF(BG123="x",'5'!$AV59/12,0)</f>
        <v>0</v>
      </c>
      <c r="BH192" s="1">
        <f>IF(BH123="x",'5'!$AV59/12,0)</f>
        <v>0</v>
      </c>
      <c r="BI192" s="1">
        <f>IF(BI123="x",'5'!$AV59/12,0)</f>
        <v>0</v>
      </c>
      <c r="BJ192" s="1">
        <f>IF(BJ123="x",'5'!$AV59/12,0)</f>
        <v>0</v>
      </c>
      <c r="BK192" s="1">
        <f>IF(BK123="x",'5'!$AV59/12,0)</f>
        <v>0</v>
      </c>
      <c r="BL192" s="1">
        <f>IF(BL123="x",'5'!$AV59/12,0)</f>
        <v>0</v>
      </c>
      <c r="BM192" s="1">
        <f>IF(BM123="x",'5'!$AV59/12,0)</f>
        <v>0</v>
      </c>
      <c r="BN192" s="1">
        <f>IF(BN123="x",'5'!$AV59/12,0)</f>
        <v>0</v>
      </c>
      <c r="BO192" s="1">
        <f>IF(BO123="x",'5'!$AV59/12,0)</f>
        <v>0</v>
      </c>
      <c r="BP192" s="1">
        <f>IF(BP123="x",'5'!$AV59/12,0)</f>
        <v>0</v>
      </c>
      <c r="BQ192" s="1">
        <f>IF(BQ123="x",'5'!$AV59/12,0)</f>
        <v>0</v>
      </c>
      <c r="BR192" s="1">
        <f>IF(BR123="x",'5'!$AV59/12,0)</f>
        <v>0</v>
      </c>
      <c r="BS192" s="1">
        <f>IF(BS123="x",'5'!$AV59/12,0)</f>
        <v>0</v>
      </c>
      <c r="BT192" s="1">
        <f>IF(BT123="x",'5'!$AV59/12,0)</f>
        <v>0</v>
      </c>
      <c r="BU192" s="1">
        <f>IF(BU123="x",'5'!$AV59/12,0)</f>
        <v>0</v>
      </c>
      <c r="BV192" s="1">
        <f>IF(BV123="x",'5'!$AV59/12,0)</f>
        <v>0</v>
      </c>
      <c r="BW192" s="1">
        <f>IF(BW123="x",'5'!$AV59/12,0)</f>
        <v>0</v>
      </c>
      <c r="BX192" s="1">
        <f>IF(BX123="x",'5'!$AV59/12,0)</f>
        <v>0</v>
      </c>
      <c r="BY192" s="1">
        <f>IF(BY123="x",'5'!$AV59/12,0)</f>
        <v>0</v>
      </c>
      <c r="BZ192" s="1">
        <f>IF(BZ123="x",'5'!$AV59/12,0)</f>
        <v>0</v>
      </c>
      <c r="CA192" s="1">
        <f>IF(CA123="x",'5'!$AV59/12,0)</f>
        <v>0</v>
      </c>
      <c r="CB192" s="1">
        <f>IF(CB123="x",'5'!$AV59/12,0)</f>
        <v>0</v>
      </c>
      <c r="CC192" s="1">
        <f>IF(CC123="x",'5'!$AV59/12,0)</f>
        <v>0</v>
      </c>
      <c r="CD192" s="1">
        <f>IF(CD123="x",'5'!$AV59/12,0)</f>
        <v>0</v>
      </c>
    </row>
    <row r="193" spans="1:82" x14ac:dyDescent="0.2">
      <c r="A193" s="1">
        <f>'5'!E60</f>
        <v>0</v>
      </c>
      <c r="B193" s="545"/>
      <c r="C193" s="545"/>
      <c r="D193" s="541"/>
      <c r="E193" s="541"/>
      <c r="F193" s="545">
        <f>'5'!AQ60</f>
        <v>0</v>
      </c>
      <c r="G193" s="541"/>
      <c r="H193" s="541"/>
      <c r="I193" s="541"/>
      <c r="J193" s="541"/>
      <c r="K193" s="1">
        <f>IF(K124="x",'5'!$AV60/12,0)</f>
        <v>0</v>
      </c>
      <c r="L193" s="1">
        <f>IF(L124="x",'5'!$AV60/12,0)</f>
        <v>0</v>
      </c>
      <c r="M193" s="1">
        <f>IF(M124="x",'5'!$AV60/12,0)</f>
        <v>0</v>
      </c>
      <c r="N193" s="1">
        <f>IF(N124="x",'5'!$AV60/12,0)</f>
        <v>0</v>
      </c>
      <c r="O193" s="1">
        <f>IF(O124="x",'5'!$AV60/12,0)</f>
        <v>0</v>
      </c>
      <c r="P193" s="1">
        <f>IF(P124="x",'5'!$AV60/12,0)</f>
        <v>0</v>
      </c>
      <c r="Q193" s="1">
        <f>IF(Q124="x",'5'!$AV60/12,0)</f>
        <v>0</v>
      </c>
      <c r="R193" s="1">
        <f>IF(R124="x",'5'!$AV60/12,0)</f>
        <v>0</v>
      </c>
      <c r="S193" s="1">
        <f>IF(S124="x",'5'!$AV60/12,0)</f>
        <v>0</v>
      </c>
      <c r="T193" s="1">
        <f>IF(T124="x",'5'!$AV60/12,0)</f>
        <v>0</v>
      </c>
      <c r="U193" s="1">
        <f>IF(U124="x",'5'!$AV60/12,0)</f>
        <v>0</v>
      </c>
      <c r="V193" s="1">
        <f>IF(V124="x",'5'!$AV60/12,0)</f>
        <v>0</v>
      </c>
      <c r="W193" s="1">
        <f>IF(W124="x",'5'!$AV60/12,0)</f>
        <v>0</v>
      </c>
      <c r="X193" s="1">
        <f>IF(X124="x",'5'!$AV60/12,0)</f>
        <v>0</v>
      </c>
      <c r="Y193" s="1">
        <f>IF(Y124="x",'5'!$AV60/12,0)</f>
        <v>0</v>
      </c>
      <c r="Z193" s="1">
        <f>IF(Z124="x",'5'!$AV60/12,0)</f>
        <v>0</v>
      </c>
      <c r="AA193" s="1">
        <f>IF(AA124="x",'5'!$AV60/12,0)</f>
        <v>0</v>
      </c>
      <c r="AB193" s="1">
        <f>IF(AB124="x",'5'!$AV60/12,0)</f>
        <v>0</v>
      </c>
      <c r="AC193" s="1">
        <f>IF(AC124="x",'5'!$AV60/12,0)</f>
        <v>0</v>
      </c>
      <c r="AD193" s="1">
        <f>IF(AD124="x",'5'!$AV60/12,0)</f>
        <v>0</v>
      </c>
      <c r="AE193" s="1">
        <f>IF(AE124="x",'5'!$AV60/12,0)</f>
        <v>0</v>
      </c>
      <c r="AF193" s="1">
        <f>IF(AF124="x",'5'!$AV60/12,0)</f>
        <v>0</v>
      </c>
      <c r="AG193" s="1">
        <f>IF(AG124="x",'5'!$AV60/12,0)</f>
        <v>0</v>
      </c>
      <c r="AH193" s="1">
        <f>IF(AH124="x",'5'!$AV60/12,0)</f>
        <v>0</v>
      </c>
      <c r="AI193" s="1">
        <f>IF(AI124="x",'5'!$AV60/12,0)</f>
        <v>0</v>
      </c>
      <c r="AJ193" s="1">
        <f>IF(AJ124="x",'5'!$AV60/12,0)</f>
        <v>0</v>
      </c>
      <c r="AK193" s="1">
        <f>IF(AK124="x",'5'!$AV60/12,0)</f>
        <v>0</v>
      </c>
      <c r="AL193" s="1">
        <f>IF(AL124="x",'5'!$AV60/12,0)</f>
        <v>0</v>
      </c>
      <c r="AM193" s="1">
        <f>IF(AM124="x",'5'!$AV60/12,0)</f>
        <v>0</v>
      </c>
      <c r="AN193" s="1">
        <f>IF(AN124="x",'5'!$AV60/12,0)</f>
        <v>0</v>
      </c>
      <c r="AO193" s="1">
        <f>IF(AO124="x",'5'!$AV60/12,0)</f>
        <v>0</v>
      </c>
      <c r="AP193" s="1">
        <f>IF(AP124="x",'5'!$AV60/12,0)</f>
        <v>0</v>
      </c>
      <c r="AQ193" s="1">
        <f>IF(AQ124="x",'5'!$AV60/12,0)</f>
        <v>0</v>
      </c>
      <c r="AR193" s="1">
        <f>IF(AR124="x",'5'!$AV60/12,0)</f>
        <v>0</v>
      </c>
      <c r="AS193" s="1">
        <f>IF(AS124="x",'5'!$AV60/12,0)</f>
        <v>0</v>
      </c>
      <c r="AT193" s="1">
        <f>IF(AT124="x",'5'!$AV60/12,0)</f>
        <v>0</v>
      </c>
      <c r="AU193" s="1">
        <f>IF(AU124="x",'5'!$AV60/12,0)</f>
        <v>0</v>
      </c>
      <c r="AV193" s="1">
        <f>IF(AV124="x",'5'!$AV60/12,0)</f>
        <v>0</v>
      </c>
      <c r="AW193" s="1">
        <f>IF(AW124="x",'5'!$AV60/12,0)</f>
        <v>0</v>
      </c>
      <c r="AX193" s="1">
        <f>IF(AX124="x",'5'!$AV60/12,0)</f>
        <v>0</v>
      </c>
      <c r="AY193" s="1">
        <f>IF(AY124="x",'5'!$AV60/12,0)</f>
        <v>0</v>
      </c>
      <c r="AZ193" s="1">
        <f>IF(AZ124="x",'5'!$AV60/12,0)</f>
        <v>0</v>
      </c>
      <c r="BA193" s="1">
        <f>IF(BA124="x",'5'!$AV60/12,0)</f>
        <v>0</v>
      </c>
      <c r="BB193" s="1">
        <f>IF(BB124="x",'5'!$AV60/12,0)</f>
        <v>0</v>
      </c>
      <c r="BC193" s="1">
        <f>IF(BC124="x",'5'!$AV60/12,0)</f>
        <v>0</v>
      </c>
      <c r="BD193" s="1">
        <f>IF(BD124="x",'5'!$AV60/12,0)</f>
        <v>0</v>
      </c>
      <c r="BE193" s="1">
        <f>IF(BE124="x",'5'!$AV60/12,0)</f>
        <v>0</v>
      </c>
      <c r="BF193" s="1">
        <f>IF(BF124="x",'5'!$AV60/12,0)</f>
        <v>0</v>
      </c>
      <c r="BG193" s="1">
        <f>IF(BG124="x",'5'!$AV60/12,0)</f>
        <v>0</v>
      </c>
      <c r="BH193" s="1">
        <f>IF(BH124="x",'5'!$AV60/12,0)</f>
        <v>0</v>
      </c>
      <c r="BI193" s="1">
        <f>IF(BI124="x",'5'!$AV60/12,0)</f>
        <v>0</v>
      </c>
      <c r="BJ193" s="1">
        <f>IF(BJ124="x",'5'!$AV60/12,0)</f>
        <v>0</v>
      </c>
      <c r="BK193" s="1">
        <f>IF(BK124="x",'5'!$AV60/12,0)</f>
        <v>0</v>
      </c>
      <c r="BL193" s="1">
        <f>IF(BL124="x",'5'!$AV60/12,0)</f>
        <v>0</v>
      </c>
      <c r="BM193" s="1">
        <f>IF(BM124="x",'5'!$AV60/12,0)</f>
        <v>0</v>
      </c>
      <c r="BN193" s="1">
        <f>IF(BN124="x",'5'!$AV60/12,0)</f>
        <v>0</v>
      </c>
      <c r="BO193" s="1">
        <f>IF(BO124="x",'5'!$AV60/12,0)</f>
        <v>0</v>
      </c>
      <c r="BP193" s="1">
        <f>IF(BP124="x",'5'!$AV60/12,0)</f>
        <v>0</v>
      </c>
      <c r="BQ193" s="1">
        <f>IF(BQ124="x",'5'!$AV60/12,0)</f>
        <v>0</v>
      </c>
      <c r="BR193" s="1">
        <f>IF(BR124="x",'5'!$AV60/12,0)</f>
        <v>0</v>
      </c>
      <c r="BS193" s="1">
        <f>IF(BS124="x",'5'!$AV60/12,0)</f>
        <v>0</v>
      </c>
      <c r="BT193" s="1">
        <f>IF(BT124="x",'5'!$AV60/12,0)</f>
        <v>0</v>
      </c>
      <c r="BU193" s="1">
        <f>IF(BU124="x",'5'!$AV60/12,0)</f>
        <v>0</v>
      </c>
      <c r="BV193" s="1">
        <f>IF(BV124="x",'5'!$AV60/12,0)</f>
        <v>0</v>
      </c>
      <c r="BW193" s="1">
        <f>IF(BW124="x",'5'!$AV60/12,0)</f>
        <v>0</v>
      </c>
      <c r="BX193" s="1">
        <f>IF(BX124="x",'5'!$AV60/12,0)</f>
        <v>0</v>
      </c>
      <c r="BY193" s="1">
        <f>IF(BY124="x",'5'!$AV60/12,0)</f>
        <v>0</v>
      </c>
      <c r="BZ193" s="1">
        <f>IF(BZ124="x",'5'!$AV60/12,0)</f>
        <v>0</v>
      </c>
      <c r="CA193" s="1">
        <f>IF(CA124="x",'5'!$AV60/12,0)</f>
        <v>0</v>
      </c>
      <c r="CB193" s="1">
        <f>IF(CB124="x",'5'!$AV60/12,0)</f>
        <v>0</v>
      </c>
      <c r="CC193" s="1">
        <f>IF(CC124="x",'5'!$AV60/12,0)</f>
        <v>0</v>
      </c>
      <c r="CD193" s="1">
        <f>IF(CD124="x",'5'!$AV60/12,0)</f>
        <v>0</v>
      </c>
    </row>
    <row r="194" spans="1:82" x14ac:dyDescent="0.2">
      <c r="A194" s="1">
        <f>'5'!E61</f>
        <v>0</v>
      </c>
      <c r="B194" s="545"/>
      <c r="C194" s="545"/>
      <c r="D194" s="541"/>
      <c r="E194" s="541"/>
      <c r="F194" s="545">
        <f>'5'!AQ61</f>
        <v>0</v>
      </c>
      <c r="G194" s="541"/>
      <c r="H194" s="541"/>
      <c r="I194" s="541"/>
      <c r="J194" s="541"/>
      <c r="K194" s="1">
        <f>IF(K125="x",'5'!$AV61/12,0)</f>
        <v>0</v>
      </c>
      <c r="L194" s="1">
        <f>IF(L125="x",'5'!$AV61/12,0)</f>
        <v>0</v>
      </c>
      <c r="M194" s="1">
        <f>IF(M125="x",'5'!$AV61/12,0)</f>
        <v>0</v>
      </c>
      <c r="N194" s="1">
        <f>IF(N125="x",'5'!$AV61/12,0)</f>
        <v>0</v>
      </c>
      <c r="O194" s="1">
        <f>IF(O125="x",'5'!$AV61/12,0)</f>
        <v>0</v>
      </c>
      <c r="P194" s="1">
        <f>IF(P125="x",'5'!$AV61/12,0)</f>
        <v>0</v>
      </c>
      <c r="Q194" s="1">
        <f>IF(Q125="x",'5'!$AV61/12,0)</f>
        <v>0</v>
      </c>
      <c r="R194" s="1">
        <f>IF(R125="x",'5'!$AV61/12,0)</f>
        <v>0</v>
      </c>
      <c r="S194" s="1">
        <f>IF(S125="x",'5'!$AV61/12,0)</f>
        <v>0</v>
      </c>
      <c r="T194" s="1">
        <f>IF(T125="x",'5'!$AV61/12,0)</f>
        <v>0</v>
      </c>
      <c r="U194" s="1">
        <f>IF(U125="x",'5'!$AV61/12,0)</f>
        <v>0</v>
      </c>
      <c r="V194" s="1">
        <f>IF(V125="x",'5'!$AV61/12,0)</f>
        <v>0</v>
      </c>
      <c r="W194" s="1">
        <f>IF(W125="x",'5'!$AV61/12,0)</f>
        <v>0</v>
      </c>
      <c r="X194" s="1">
        <f>IF(X125="x",'5'!$AV61/12,0)</f>
        <v>0</v>
      </c>
      <c r="Y194" s="1">
        <f>IF(Y125="x",'5'!$AV61/12,0)</f>
        <v>0</v>
      </c>
      <c r="Z194" s="1">
        <f>IF(Z125="x",'5'!$AV61/12,0)</f>
        <v>0</v>
      </c>
      <c r="AA194" s="1">
        <f>IF(AA125="x",'5'!$AV61/12,0)</f>
        <v>0</v>
      </c>
      <c r="AB194" s="1">
        <f>IF(AB125="x",'5'!$AV61/12,0)</f>
        <v>0</v>
      </c>
      <c r="AC194" s="1">
        <f>IF(AC125="x",'5'!$AV61/12,0)</f>
        <v>0</v>
      </c>
      <c r="AD194" s="1">
        <f>IF(AD125="x",'5'!$AV61/12,0)</f>
        <v>0</v>
      </c>
      <c r="AE194" s="1">
        <f>IF(AE125="x",'5'!$AV61/12,0)</f>
        <v>0</v>
      </c>
      <c r="AF194" s="1">
        <f>IF(AF125="x",'5'!$AV61/12,0)</f>
        <v>0</v>
      </c>
      <c r="AG194" s="1">
        <f>IF(AG125="x",'5'!$AV61/12,0)</f>
        <v>0</v>
      </c>
      <c r="AH194" s="1">
        <f>IF(AH125="x",'5'!$AV61/12,0)</f>
        <v>0</v>
      </c>
      <c r="AI194" s="1">
        <f>IF(AI125="x",'5'!$AV61/12,0)</f>
        <v>0</v>
      </c>
      <c r="AJ194" s="1">
        <f>IF(AJ125="x",'5'!$AV61/12,0)</f>
        <v>0</v>
      </c>
      <c r="AK194" s="1">
        <f>IF(AK125="x",'5'!$AV61/12,0)</f>
        <v>0</v>
      </c>
      <c r="AL194" s="1">
        <f>IF(AL125="x",'5'!$AV61/12,0)</f>
        <v>0</v>
      </c>
      <c r="AM194" s="1">
        <f>IF(AM125="x",'5'!$AV61/12,0)</f>
        <v>0</v>
      </c>
      <c r="AN194" s="1">
        <f>IF(AN125="x",'5'!$AV61/12,0)</f>
        <v>0</v>
      </c>
      <c r="AO194" s="1">
        <f>IF(AO125="x",'5'!$AV61/12,0)</f>
        <v>0</v>
      </c>
      <c r="AP194" s="1">
        <f>IF(AP125="x",'5'!$AV61/12,0)</f>
        <v>0</v>
      </c>
      <c r="AQ194" s="1">
        <f>IF(AQ125="x",'5'!$AV61/12,0)</f>
        <v>0</v>
      </c>
      <c r="AR194" s="1">
        <f>IF(AR125="x",'5'!$AV61/12,0)</f>
        <v>0</v>
      </c>
      <c r="AS194" s="1">
        <f>IF(AS125="x",'5'!$AV61/12,0)</f>
        <v>0</v>
      </c>
      <c r="AT194" s="1">
        <f>IF(AT125="x",'5'!$AV61/12,0)</f>
        <v>0</v>
      </c>
      <c r="AU194" s="1">
        <f>IF(AU125="x",'5'!$AV61/12,0)</f>
        <v>0</v>
      </c>
      <c r="AV194" s="1">
        <f>IF(AV125="x",'5'!$AV61/12,0)</f>
        <v>0</v>
      </c>
      <c r="AW194" s="1">
        <f>IF(AW125="x",'5'!$AV61/12,0)</f>
        <v>0</v>
      </c>
      <c r="AX194" s="1">
        <f>IF(AX125="x",'5'!$AV61/12,0)</f>
        <v>0</v>
      </c>
      <c r="AY194" s="1">
        <f>IF(AY125="x",'5'!$AV61/12,0)</f>
        <v>0</v>
      </c>
      <c r="AZ194" s="1">
        <f>IF(AZ125="x",'5'!$AV61/12,0)</f>
        <v>0</v>
      </c>
      <c r="BA194" s="1">
        <f>IF(BA125="x",'5'!$AV61/12,0)</f>
        <v>0</v>
      </c>
      <c r="BB194" s="1">
        <f>IF(BB125="x",'5'!$AV61/12,0)</f>
        <v>0</v>
      </c>
      <c r="BC194" s="1">
        <f>IF(BC125="x",'5'!$AV61/12,0)</f>
        <v>0</v>
      </c>
      <c r="BD194" s="1">
        <f>IF(BD125="x",'5'!$AV61/12,0)</f>
        <v>0</v>
      </c>
      <c r="BE194" s="1">
        <f>IF(BE125="x",'5'!$AV61/12,0)</f>
        <v>0</v>
      </c>
      <c r="BF194" s="1">
        <f>IF(BF125="x",'5'!$AV61/12,0)</f>
        <v>0</v>
      </c>
      <c r="BG194" s="1">
        <f>IF(BG125="x",'5'!$AV61/12,0)</f>
        <v>0</v>
      </c>
      <c r="BH194" s="1">
        <f>IF(BH125="x",'5'!$AV61/12,0)</f>
        <v>0</v>
      </c>
      <c r="BI194" s="1">
        <f>IF(BI125="x",'5'!$AV61/12,0)</f>
        <v>0</v>
      </c>
      <c r="BJ194" s="1">
        <f>IF(BJ125="x",'5'!$AV61/12,0)</f>
        <v>0</v>
      </c>
      <c r="BK194" s="1">
        <f>IF(BK125="x",'5'!$AV61/12,0)</f>
        <v>0</v>
      </c>
      <c r="BL194" s="1">
        <f>IF(BL125="x",'5'!$AV61/12,0)</f>
        <v>0</v>
      </c>
      <c r="BM194" s="1">
        <f>IF(BM125="x",'5'!$AV61/12,0)</f>
        <v>0</v>
      </c>
      <c r="BN194" s="1">
        <f>IF(BN125="x",'5'!$AV61/12,0)</f>
        <v>0</v>
      </c>
      <c r="BO194" s="1">
        <f>IF(BO125="x",'5'!$AV61/12,0)</f>
        <v>0</v>
      </c>
      <c r="BP194" s="1">
        <f>IF(BP125="x",'5'!$AV61/12,0)</f>
        <v>0</v>
      </c>
      <c r="BQ194" s="1">
        <f>IF(BQ125="x",'5'!$AV61/12,0)</f>
        <v>0</v>
      </c>
      <c r="BR194" s="1">
        <f>IF(BR125="x",'5'!$AV61/12,0)</f>
        <v>0</v>
      </c>
      <c r="BS194" s="1">
        <f>IF(BS125="x",'5'!$AV61/12,0)</f>
        <v>0</v>
      </c>
      <c r="BT194" s="1">
        <f>IF(BT125="x",'5'!$AV61/12,0)</f>
        <v>0</v>
      </c>
      <c r="BU194" s="1">
        <f>IF(BU125="x",'5'!$AV61/12,0)</f>
        <v>0</v>
      </c>
      <c r="BV194" s="1">
        <f>IF(BV125="x",'5'!$AV61/12,0)</f>
        <v>0</v>
      </c>
      <c r="BW194" s="1">
        <f>IF(BW125="x",'5'!$AV61/12,0)</f>
        <v>0</v>
      </c>
      <c r="BX194" s="1">
        <f>IF(BX125="x",'5'!$AV61/12,0)</f>
        <v>0</v>
      </c>
      <c r="BY194" s="1">
        <f>IF(BY125="x",'5'!$AV61/12,0)</f>
        <v>0</v>
      </c>
      <c r="BZ194" s="1">
        <f>IF(BZ125="x",'5'!$AV61/12,0)</f>
        <v>0</v>
      </c>
      <c r="CA194" s="1">
        <f>IF(CA125="x",'5'!$AV61/12,0)</f>
        <v>0</v>
      </c>
      <c r="CB194" s="1">
        <f>IF(CB125="x",'5'!$AV61/12,0)</f>
        <v>0</v>
      </c>
      <c r="CC194" s="1">
        <f>IF(CC125="x",'5'!$AV61/12,0)</f>
        <v>0</v>
      </c>
      <c r="CD194" s="1">
        <f>IF(CD125="x",'5'!$AV61/12,0)</f>
        <v>0</v>
      </c>
    </row>
    <row r="195" spans="1:82" x14ac:dyDescent="0.2">
      <c r="A195" s="1">
        <f>'5'!E62</f>
        <v>0</v>
      </c>
      <c r="B195" s="545"/>
      <c r="C195" s="545"/>
      <c r="D195" s="541"/>
      <c r="E195" s="541"/>
      <c r="F195" s="545">
        <f>'5'!AQ62</f>
        <v>0</v>
      </c>
      <c r="G195" s="541"/>
      <c r="H195" s="541"/>
      <c r="I195" s="541"/>
      <c r="J195" s="541"/>
      <c r="K195" s="1">
        <f>IF(K126="x",'5'!$AV62/12,0)</f>
        <v>0</v>
      </c>
      <c r="L195" s="1">
        <f>IF(L126="x",'5'!$AV62/12,0)</f>
        <v>0</v>
      </c>
      <c r="M195" s="1">
        <f>IF(M126="x",'5'!$AV62/12,0)</f>
        <v>0</v>
      </c>
      <c r="N195" s="1">
        <f>IF(N126="x",'5'!$AV62/12,0)</f>
        <v>0</v>
      </c>
      <c r="O195" s="1">
        <f>IF(O126="x",'5'!$AV62/12,0)</f>
        <v>0</v>
      </c>
      <c r="P195" s="1">
        <f>IF(P126="x",'5'!$AV62/12,0)</f>
        <v>0</v>
      </c>
      <c r="Q195" s="1">
        <f>IF(Q126="x",'5'!$AV62/12,0)</f>
        <v>0</v>
      </c>
      <c r="R195" s="1">
        <f>IF(R126="x",'5'!$AV62/12,0)</f>
        <v>0</v>
      </c>
      <c r="S195" s="1">
        <f>IF(S126="x",'5'!$AV62/12,0)</f>
        <v>0</v>
      </c>
      <c r="T195" s="1">
        <f>IF(T126="x",'5'!$AV62/12,0)</f>
        <v>0</v>
      </c>
      <c r="U195" s="1">
        <f>IF(U126="x",'5'!$AV62/12,0)</f>
        <v>0</v>
      </c>
      <c r="V195" s="1">
        <f>IF(V126="x",'5'!$AV62/12,0)</f>
        <v>0</v>
      </c>
      <c r="W195" s="1">
        <f>IF(W126="x",'5'!$AV62/12,0)</f>
        <v>0</v>
      </c>
      <c r="X195" s="1">
        <f>IF(X126="x",'5'!$AV62/12,0)</f>
        <v>0</v>
      </c>
      <c r="Y195" s="1">
        <f>IF(Y126="x",'5'!$AV62/12,0)</f>
        <v>0</v>
      </c>
      <c r="Z195" s="1">
        <f>IF(Z126="x",'5'!$AV62/12,0)</f>
        <v>0</v>
      </c>
      <c r="AA195" s="1">
        <f>IF(AA126="x",'5'!$AV62/12,0)</f>
        <v>0</v>
      </c>
      <c r="AB195" s="1">
        <f>IF(AB126="x",'5'!$AV62/12,0)</f>
        <v>0</v>
      </c>
      <c r="AC195" s="1">
        <f>IF(AC126="x",'5'!$AV62/12,0)</f>
        <v>0</v>
      </c>
      <c r="AD195" s="1">
        <f>IF(AD126="x",'5'!$AV62/12,0)</f>
        <v>0</v>
      </c>
      <c r="AE195" s="1">
        <f>IF(AE126="x",'5'!$AV62/12,0)</f>
        <v>0</v>
      </c>
      <c r="AF195" s="1">
        <f>IF(AF126="x",'5'!$AV62/12,0)</f>
        <v>0</v>
      </c>
      <c r="AG195" s="1">
        <f>IF(AG126="x",'5'!$AV62/12,0)</f>
        <v>0</v>
      </c>
      <c r="AH195" s="1">
        <f>IF(AH126="x",'5'!$AV62/12,0)</f>
        <v>0</v>
      </c>
      <c r="AI195" s="1">
        <f>IF(AI126="x",'5'!$AV62/12,0)</f>
        <v>0</v>
      </c>
      <c r="AJ195" s="1">
        <f>IF(AJ126="x",'5'!$AV62/12,0)</f>
        <v>0</v>
      </c>
      <c r="AK195" s="1">
        <f>IF(AK126="x",'5'!$AV62/12,0)</f>
        <v>0</v>
      </c>
      <c r="AL195" s="1">
        <f>IF(AL126="x",'5'!$AV62/12,0)</f>
        <v>0</v>
      </c>
      <c r="AM195" s="1">
        <f>IF(AM126="x",'5'!$AV62/12,0)</f>
        <v>0</v>
      </c>
      <c r="AN195" s="1">
        <f>IF(AN126="x",'5'!$AV62/12,0)</f>
        <v>0</v>
      </c>
      <c r="AO195" s="1">
        <f>IF(AO126="x",'5'!$AV62/12,0)</f>
        <v>0</v>
      </c>
      <c r="AP195" s="1">
        <f>IF(AP126="x",'5'!$AV62/12,0)</f>
        <v>0</v>
      </c>
      <c r="AQ195" s="1">
        <f>IF(AQ126="x",'5'!$AV62/12,0)</f>
        <v>0</v>
      </c>
      <c r="AR195" s="1">
        <f>IF(AR126="x",'5'!$AV62/12,0)</f>
        <v>0</v>
      </c>
      <c r="AS195" s="1">
        <f>IF(AS126="x",'5'!$AV62/12,0)</f>
        <v>0</v>
      </c>
      <c r="AT195" s="1">
        <f>IF(AT126="x",'5'!$AV62/12,0)</f>
        <v>0</v>
      </c>
      <c r="AU195" s="1">
        <f>IF(AU126="x",'5'!$AV62/12,0)</f>
        <v>0</v>
      </c>
      <c r="AV195" s="1">
        <f>IF(AV126="x",'5'!$AV62/12,0)</f>
        <v>0</v>
      </c>
      <c r="AW195" s="1">
        <f>IF(AW126="x",'5'!$AV62/12,0)</f>
        <v>0</v>
      </c>
      <c r="AX195" s="1">
        <f>IF(AX126="x",'5'!$AV62/12,0)</f>
        <v>0</v>
      </c>
      <c r="AY195" s="1">
        <f>IF(AY126="x",'5'!$AV62/12,0)</f>
        <v>0</v>
      </c>
      <c r="AZ195" s="1">
        <f>IF(AZ126="x",'5'!$AV62/12,0)</f>
        <v>0</v>
      </c>
      <c r="BA195" s="1">
        <f>IF(BA126="x",'5'!$AV62/12,0)</f>
        <v>0</v>
      </c>
      <c r="BB195" s="1">
        <f>IF(BB126="x",'5'!$AV62/12,0)</f>
        <v>0</v>
      </c>
      <c r="BC195" s="1">
        <f>IF(BC126="x",'5'!$AV62/12,0)</f>
        <v>0</v>
      </c>
      <c r="BD195" s="1">
        <f>IF(BD126="x",'5'!$AV62/12,0)</f>
        <v>0</v>
      </c>
      <c r="BE195" s="1">
        <f>IF(BE126="x",'5'!$AV62/12,0)</f>
        <v>0</v>
      </c>
      <c r="BF195" s="1">
        <f>IF(BF126="x",'5'!$AV62/12,0)</f>
        <v>0</v>
      </c>
      <c r="BG195" s="1">
        <f>IF(BG126="x",'5'!$AV62/12,0)</f>
        <v>0</v>
      </c>
      <c r="BH195" s="1">
        <f>IF(BH126="x",'5'!$AV62/12,0)</f>
        <v>0</v>
      </c>
      <c r="BI195" s="1">
        <f>IF(BI126="x",'5'!$AV62/12,0)</f>
        <v>0</v>
      </c>
      <c r="BJ195" s="1">
        <f>IF(BJ126="x",'5'!$AV62/12,0)</f>
        <v>0</v>
      </c>
      <c r="BK195" s="1">
        <f>IF(BK126="x",'5'!$AV62/12,0)</f>
        <v>0</v>
      </c>
      <c r="BL195" s="1">
        <f>IF(BL126="x",'5'!$AV62/12,0)</f>
        <v>0</v>
      </c>
      <c r="BM195" s="1">
        <f>IF(BM126="x",'5'!$AV62/12,0)</f>
        <v>0</v>
      </c>
      <c r="BN195" s="1">
        <f>IF(BN126="x",'5'!$AV62/12,0)</f>
        <v>0</v>
      </c>
      <c r="BO195" s="1">
        <f>IF(BO126="x",'5'!$AV62/12,0)</f>
        <v>0</v>
      </c>
      <c r="BP195" s="1">
        <f>IF(BP126="x",'5'!$AV62/12,0)</f>
        <v>0</v>
      </c>
      <c r="BQ195" s="1">
        <f>IF(BQ126="x",'5'!$AV62/12,0)</f>
        <v>0</v>
      </c>
      <c r="BR195" s="1">
        <f>IF(BR126="x",'5'!$AV62/12,0)</f>
        <v>0</v>
      </c>
      <c r="BS195" s="1">
        <f>IF(BS126="x",'5'!$AV62/12,0)</f>
        <v>0</v>
      </c>
      <c r="BT195" s="1">
        <f>IF(BT126="x",'5'!$AV62/12,0)</f>
        <v>0</v>
      </c>
      <c r="BU195" s="1">
        <f>IF(BU126="x",'5'!$AV62/12,0)</f>
        <v>0</v>
      </c>
      <c r="BV195" s="1">
        <f>IF(BV126="x",'5'!$AV62/12,0)</f>
        <v>0</v>
      </c>
      <c r="BW195" s="1">
        <f>IF(BW126="x",'5'!$AV62/12,0)</f>
        <v>0</v>
      </c>
      <c r="BX195" s="1">
        <f>IF(BX126="x",'5'!$AV62/12,0)</f>
        <v>0</v>
      </c>
      <c r="BY195" s="1">
        <f>IF(BY126="x",'5'!$AV62/12,0)</f>
        <v>0</v>
      </c>
      <c r="BZ195" s="1">
        <f>IF(BZ126="x",'5'!$AV62/12,0)</f>
        <v>0</v>
      </c>
      <c r="CA195" s="1">
        <f>IF(CA126="x",'5'!$AV62/12,0)</f>
        <v>0</v>
      </c>
      <c r="CB195" s="1">
        <f>IF(CB126="x",'5'!$AV62/12,0)</f>
        <v>0</v>
      </c>
      <c r="CC195" s="1">
        <f>IF(CC126="x",'5'!$AV62/12,0)</f>
        <v>0</v>
      </c>
      <c r="CD195" s="1">
        <f>IF(CD126="x",'5'!$AV62/12,0)</f>
        <v>0</v>
      </c>
    </row>
    <row r="196" spans="1:82" x14ac:dyDescent="0.2">
      <c r="A196" s="1">
        <f>'5'!E63</f>
        <v>0</v>
      </c>
      <c r="B196" s="545"/>
      <c r="C196" s="545"/>
      <c r="D196" s="541"/>
      <c r="E196" s="541"/>
      <c r="F196" s="545">
        <f>'5'!AQ63</f>
        <v>0</v>
      </c>
      <c r="G196" s="541"/>
      <c r="H196" s="541"/>
      <c r="I196" s="541"/>
      <c r="J196" s="541"/>
      <c r="K196" s="1">
        <f>IF(K127="x",'5'!$AV63/12,0)</f>
        <v>0</v>
      </c>
      <c r="L196" s="1">
        <f>IF(L127="x",'5'!$AV63/12,0)</f>
        <v>0</v>
      </c>
      <c r="M196" s="1">
        <f>IF(M127="x",'5'!$AV63/12,0)</f>
        <v>0</v>
      </c>
      <c r="N196" s="1">
        <f>IF(N127="x",'5'!$AV63/12,0)</f>
        <v>0</v>
      </c>
      <c r="O196" s="1">
        <f>IF(O127="x",'5'!$AV63/12,0)</f>
        <v>0</v>
      </c>
      <c r="P196" s="1">
        <f>IF(P127="x",'5'!$AV63/12,0)</f>
        <v>0</v>
      </c>
      <c r="Q196" s="1">
        <f>IF(Q127="x",'5'!$AV63/12,0)</f>
        <v>0</v>
      </c>
      <c r="R196" s="1">
        <f>IF(R127="x",'5'!$AV63/12,0)</f>
        <v>0</v>
      </c>
      <c r="S196" s="1">
        <f>IF(S127="x",'5'!$AV63/12,0)</f>
        <v>0</v>
      </c>
      <c r="T196" s="1">
        <f>IF(T127="x",'5'!$AV63/12,0)</f>
        <v>0</v>
      </c>
      <c r="U196" s="1">
        <f>IF(U127="x",'5'!$AV63/12,0)</f>
        <v>0</v>
      </c>
      <c r="V196" s="1">
        <f>IF(V127="x",'5'!$AV63/12,0)</f>
        <v>0</v>
      </c>
      <c r="W196" s="1">
        <f>IF(W127="x",'5'!$AV63/12,0)</f>
        <v>0</v>
      </c>
      <c r="X196" s="1">
        <f>IF(X127="x",'5'!$AV63/12,0)</f>
        <v>0</v>
      </c>
      <c r="Y196" s="1">
        <f>IF(Y127="x",'5'!$AV63/12,0)</f>
        <v>0</v>
      </c>
      <c r="Z196" s="1">
        <f>IF(Z127="x",'5'!$AV63/12,0)</f>
        <v>0</v>
      </c>
      <c r="AA196" s="1">
        <f>IF(AA127="x",'5'!$AV63/12,0)</f>
        <v>0</v>
      </c>
      <c r="AB196" s="1">
        <f>IF(AB127="x",'5'!$AV63/12,0)</f>
        <v>0</v>
      </c>
      <c r="AC196" s="1">
        <f>IF(AC127="x",'5'!$AV63/12,0)</f>
        <v>0</v>
      </c>
      <c r="AD196" s="1">
        <f>IF(AD127="x",'5'!$AV63/12,0)</f>
        <v>0</v>
      </c>
      <c r="AE196" s="1">
        <f>IF(AE127="x",'5'!$AV63/12,0)</f>
        <v>0</v>
      </c>
      <c r="AF196" s="1">
        <f>IF(AF127="x",'5'!$AV63/12,0)</f>
        <v>0</v>
      </c>
      <c r="AG196" s="1">
        <f>IF(AG127="x",'5'!$AV63/12,0)</f>
        <v>0</v>
      </c>
      <c r="AH196" s="1">
        <f>IF(AH127="x",'5'!$AV63/12,0)</f>
        <v>0</v>
      </c>
      <c r="AI196" s="1">
        <f>IF(AI127="x",'5'!$AV63/12,0)</f>
        <v>0</v>
      </c>
      <c r="AJ196" s="1">
        <f>IF(AJ127="x",'5'!$AV63/12,0)</f>
        <v>0</v>
      </c>
      <c r="AK196" s="1">
        <f>IF(AK127="x",'5'!$AV63/12,0)</f>
        <v>0</v>
      </c>
      <c r="AL196" s="1">
        <f>IF(AL127="x",'5'!$AV63/12,0)</f>
        <v>0</v>
      </c>
      <c r="AM196" s="1">
        <f>IF(AM127="x",'5'!$AV63/12,0)</f>
        <v>0</v>
      </c>
      <c r="AN196" s="1">
        <f>IF(AN127="x",'5'!$AV63/12,0)</f>
        <v>0</v>
      </c>
      <c r="AO196" s="1">
        <f>IF(AO127="x",'5'!$AV63/12,0)</f>
        <v>0</v>
      </c>
      <c r="AP196" s="1">
        <f>IF(AP127="x",'5'!$AV63/12,0)</f>
        <v>0</v>
      </c>
      <c r="AQ196" s="1">
        <f>IF(AQ127="x",'5'!$AV63/12,0)</f>
        <v>0</v>
      </c>
      <c r="AR196" s="1">
        <f>IF(AR127="x",'5'!$AV63/12,0)</f>
        <v>0</v>
      </c>
      <c r="AS196" s="1">
        <f>IF(AS127="x",'5'!$AV63/12,0)</f>
        <v>0</v>
      </c>
      <c r="AT196" s="1">
        <f>IF(AT127="x",'5'!$AV63/12,0)</f>
        <v>0</v>
      </c>
      <c r="AU196" s="1">
        <f>IF(AU127="x",'5'!$AV63/12,0)</f>
        <v>0</v>
      </c>
      <c r="AV196" s="1">
        <f>IF(AV127="x",'5'!$AV63/12,0)</f>
        <v>0</v>
      </c>
      <c r="AW196" s="1">
        <f>IF(AW127="x",'5'!$AV63/12,0)</f>
        <v>0</v>
      </c>
      <c r="AX196" s="1">
        <f>IF(AX127="x",'5'!$AV63/12,0)</f>
        <v>0</v>
      </c>
      <c r="AY196" s="1">
        <f>IF(AY127="x",'5'!$AV63/12,0)</f>
        <v>0</v>
      </c>
      <c r="AZ196" s="1">
        <f>IF(AZ127="x",'5'!$AV63/12,0)</f>
        <v>0</v>
      </c>
      <c r="BA196" s="1">
        <f>IF(BA127="x",'5'!$AV63/12,0)</f>
        <v>0</v>
      </c>
      <c r="BB196" s="1">
        <f>IF(BB127="x",'5'!$AV63/12,0)</f>
        <v>0</v>
      </c>
      <c r="BC196" s="1">
        <f>IF(BC127="x",'5'!$AV63/12,0)</f>
        <v>0</v>
      </c>
      <c r="BD196" s="1">
        <f>IF(BD127="x",'5'!$AV63/12,0)</f>
        <v>0</v>
      </c>
      <c r="BE196" s="1">
        <f>IF(BE127="x",'5'!$AV63/12,0)</f>
        <v>0</v>
      </c>
      <c r="BF196" s="1">
        <f>IF(BF127="x",'5'!$AV63/12,0)</f>
        <v>0</v>
      </c>
      <c r="BG196" s="1">
        <f>IF(BG127="x",'5'!$AV63/12,0)</f>
        <v>0</v>
      </c>
      <c r="BH196" s="1">
        <f>IF(BH127="x",'5'!$AV63/12,0)</f>
        <v>0</v>
      </c>
      <c r="BI196" s="1">
        <f>IF(BI127="x",'5'!$AV63/12,0)</f>
        <v>0</v>
      </c>
      <c r="BJ196" s="1">
        <f>IF(BJ127="x",'5'!$AV63/12,0)</f>
        <v>0</v>
      </c>
      <c r="BK196" s="1">
        <f>IF(BK127="x",'5'!$AV63/12,0)</f>
        <v>0</v>
      </c>
      <c r="BL196" s="1">
        <f>IF(BL127="x",'5'!$AV63/12,0)</f>
        <v>0</v>
      </c>
      <c r="BM196" s="1">
        <f>IF(BM127="x",'5'!$AV63/12,0)</f>
        <v>0</v>
      </c>
      <c r="BN196" s="1">
        <f>IF(BN127="x",'5'!$AV63/12,0)</f>
        <v>0</v>
      </c>
      <c r="BO196" s="1">
        <f>IF(BO127="x",'5'!$AV63/12,0)</f>
        <v>0</v>
      </c>
      <c r="BP196" s="1">
        <f>IF(BP127="x",'5'!$AV63/12,0)</f>
        <v>0</v>
      </c>
      <c r="BQ196" s="1">
        <f>IF(BQ127="x",'5'!$AV63/12,0)</f>
        <v>0</v>
      </c>
      <c r="BR196" s="1">
        <f>IF(BR127="x",'5'!$AV63/12,0)</f>
        <v>0</v>
      </c>
      <c r="BS196" s="1">
        <f>IF(BS127="x",'5'!$AV63/12,0)</f>
        <v>0</v>
      </c>
      <c r="BT196" s="1">
        <f>IF(BT127="x",'5'!$AV63/12,0)</f>
        <v>0</v>
      </c>
      <c r="BU196" s="1">
        <f>IF(BU127="x",'5'!$AV63/12,0)</f>
        <v>0</v>
      </c>
      <c r="BV196" s="1">
        <f>IF(BV127="x",'5'!$AV63/12,0)</f>
        <v>0</v>
      </c>
      <c r="BW196" s="1">
        <f>IF(BW127="x",'5'!$AV63/12,0)</f>
        <v>0</v>
      </c>
      <c r="BX196" s="1">
        <f>IF(BX127="x",'5'!$AV63/12,0)</f>
        <v>0</v>
      </c>
      <c r="BY196" s="1">
        <f>IF(BY127="x",'5'!$AV63/12,0)</f>
        <v>0</v>
      </c>
      <c r="BZ196" s="1">
        <f>IF(BZ127="x",'5'!$AV63/12,0)</f>
        <v>0</v>
      </c>
      <c r="CA196" s="1">
        <f>IF(CA127="x",'5'!$AV63/12,0)</f>
        <v>0</v>
      </c>
      <c r="CB196" s="1">
        <f>IF(CB127="x",'5'!$AV63/12,0)</f>
        <v>0</v>
      </c>
      <c r="CC196" s="1">
        <f>IF(CC127="x",'5'!$AV63/12,0)</f>
        <v>0</v>
      </c>
      <c r="CD196" s="1">
        <f>IF(CD127="x",'5'!$AV63/12,0)</f>
        <v>0</v>
      </c>
    </row>
    <row r="197" spans="1:82" x14ac:dyDescent="0.2">
      <c r="A197" s="1">
        <f>'5'!E64</f>
        <v>0</v>
      </c>
      <c r="B197" s="545"/>
      <c r="C197" s="545"/>
      <c r="D197" s="541"/>
      <c r="E197" s="541"/>
      <c r="F197" s="545">
        <f>'5'!AQ64</f>
        <v>0</v>
      </c>
      <c r="G197" s="541"/>
      <c r="H197" s="541"/>
      <c r="I197" s="541"/>
      <c r="J197" s="541"/>
      <c r="K197" s="1">
        <f>IF(K128="x",'5'!$AV64/12,0)</f>
        <v>0</v>
      </c>
      <c r="L197" s="1">
        <f>IF(L128="x",'5'!$AV64/12,0)</f>
        <v>0</v>
      </c>
      <c r="M197" s="1">
        <f>IF(M128="x",'5'!$AV64/12,0)</f>
        <v>0</v>
      </c>
      <c r="N197" s="1">
        <f>IF(N128="x",'5'!$AV64/12,0)</f>
        <v>0</v>
      </c>
      <c r="O197" s="1">
        <f>IF(O128="x",'5'!$AV64/12,0)</f>
        <v>0</v>
      </c>
      <c r="P197" s="1">
        <f>IF(P128="x",'5'!$AV64/12,0)</f>
        <v>0</v>
      </c>
      <c r="Q197" s="1">
        <f>IF(Q128="x",'5'!$AV64/12,0)</f>
        <v>0</v>
      </c>
      <c r="R197" s="1">
        <f>IF(R128="x",'5'!$AV64/12,0)</f>
        <v>0</v>
      </c>
      <c r="S197" s="1">
        <f>IF(S128="x",'5'!$AV64/12,0)</f>
        <v>0</v>
      </c>
      <c r="T197" s="1">
        <f>IF(T128="x",'5'!$AV64/12,0)</f>
        <v>0</v>
      </c>
      <c r="U197" s="1">
        <f>IF(U128="x",'5'!$AV64/12,0)</f>
        <v>0</v>
      </c>
      <c r="V197" s="1">
        <f>IF(V128="x",'5'!$AV64/12,0)</f>
        <v>0</v>
      </c>
      <c r="W197" s="1">
        <f>IF(W128="x",'5'!$AV64/12,0)</f>
        <v>0</v>
      </c>
      <c r="X197" s="1">
        <f>IF(X128="x",'5'!$AV64/12,0)</f>
        <v>0</v>
      </c>
      <c r="Y197" s="1">
        <f>IF(Y128="x",'5'!$AV64/12,0)</f>
        <v>0</v>
      </c>
      <c r="Z197" s="1">
        <f>IF(Z128="x",'5'!$AV64/12,0)</f>
        <v>0</v>
      </c>
      <c r="AA197" s="1">
        <f>IF(AA128="x",'5'!$AV64/12,0)</f>
        <v>0</v>
      </c>
      <c r="AB197" s="1">
        <f>IF(AB128="x",'5'!$AV64/12,0)</f>
        <v>0</v>
      </c>
      <c r="AC197" s="1">
        <f>IF(AC128="x",'5'!$AV64/12,0)</f>
        <v>0</v>
      </c>
      <c r="AD197" s="1">
        <f>IF(AD128="x",'5'!$AV64/12,0)</f>
        <v>0</v>
      </c>
      <c r="AE197" s="1">
        <f>IF(AE128="x",'5'!$AV64/12,0)</f>
        <v>0</v>
      </c>
      <c r="AF197" s="1">
        <f>IF(AF128="x",'5'!$AV64/12,0)</f>
        <v>0</v>
      </c>
      <c r="AG197" s="1">
        <f>IF(AG128="x",'5'!$AV64/12,0)</f>
        <v>0</v>
      </c>
      <c r="AH197" s="1">
        <f>IF(AH128="x",'5'!$AV64/12,0)</f>
        <v>0</v>
      </c>
      <c r="AI197" s="1">
        <f>IF(AI128="x",'5'!$AV64/12,0)</f>
        <v>0</v>
      </c>
      <c r="AJ197" s="1">
        <f>IF(AJ128="x",'5'!$AV64/12,0)</f>
        <v>0</v>
      </c>
      <c r="AK197" s="1">
        <f>IF(AK128="x",'5'!$AV64/12,0)</f>
        <v>0</v>
      </c>
      <c r="AL197" s="1">
        <f>IF(AL128="x",'5'!$AV64/12,0)</f>
        <v>0</v>
      </c>
      <c r="AM197" s="1">
        <f>IF(AM128="x",'5'!$AV64/12,0)</f>
        <v>0</v>
      </c>
      <c r="AN197" s="1">
        <f>IF(AN128="x",'5'!$AV64/12,0)</f>
        <v>0</v>
      </c>
      <c r="AO197" s="1">
        <f>IF(AO128="x",'5'!$AV64/12,0)</f>
        <v>0</v>
      </c>
      <c r="AP197" s="1">
        <f>IF(AP128="x",'5'!$AV64/12,0)</f>
        <v>0</v>
      </c>
      <c r="AQ197" s="1">
        <f>IF(AQ128="x",'5'!$AV64/12,0)</f>
        <v>0</v>
      </c>
      <c r="AR197" s="1">
        <f>IF(AR128="x",'5'!$AV64/12,0)</f>
        <v>0</v>
      </c>
      <c r="AS197" s="1">
        <f>IF(AS128="x",'5'!$AV64/12,0)</f>
        <v>0</v>
      </c>
      <c r="AT197" s="1">
        <f>IF(AT128="x",'5'!$AV64/12,0)</f>
        <v>0</v>
      </c>
      <c r="AU197" s="1">
        <f>IF(AU128="x",'5'!$AV64/12,0)</f>
        <v>0</v>
      </c>
      <c r="AV197" s="1">
        <f>IF(AV128="x",'5'!$AV64/12,0)</f>
        <v>0</v>
      </c>
      <c r="AW197" s="1">
        <f>IF(AW128="x",'5'!$AV64/12,0)</f>
        <v>0</v>
      </c>
      <c r="AX197" s="1">
        <f>IF(AX128="x",'5'!$AV64/12,0)</f>
        <v>0</v>
      </c>
      <c r="AY197" s="1">
        <f>IF(AY128="x",'5'!$AV64/12,0)</f>
        <v>0</v>
      </c>
      <c r="AZ197" s="1">
        <f>IF(AZ128="x",'5'!$AV64/12,0)</f>
        <v>0</v>
      </c>
      <c r="BA197" s="1">
        <f>IF(BA128="x",'5'!$AV64/12,0)</f>
        <v>0</v>
      </c>
      <c r="BB197" s="1">
        <f>IF(BB128="x",'5'!$AV64/12,0)</f>
        <v>0</v>
      </c>
      <c r="BC197" s="1">
        <f>IF(BC128="x",'5'!$AV64/12,0)</f>
        <v>0</v>
      </c>
      <c r="BD197" s="1">
        <f>IF(BD128="x",'5'!$AV64/12,0)</f>
        <v>0</v>
      </c>
      <c r="BE197" s="1">
        <f>IF(BE128="x",'5'!$AV64/12,0)</f>
        <v>0</v>
      </c>
      <c r="BF197" s="1">
        <f>IF(BF128="x",'5'!$AV64/12,0)</f>
        <v>0</v>
      </c>
      <c r="BG197" s="1">
        <f>IF(BG128="x",'5'!$AV64/12,0)</f>
        <v>0</v>
      </c>
      <c r="BH197" s="1">
        <f>IF(BH128="x",'5'!$AV64/12,0)</f>
        <v>0</v>
      </c>
      <c r="BI197" s="1">
        <f>IF(BI128="x",'5'!$AV64/12,0)</f>
        <v>0</v>
      </c>
      <c r="BJ197" s="1">
        <f>IF(BJ128="x",'5'!$AV64/12,0)</f>
        <v>0</v>
      </c>
      <c r="BK197" s="1">
        <f>IF(BK128="x",'5'!$AV64/12,0)</f>
        <v>0</v>
      </c>
      <c r="BL197" s="1">
        <f>IF(BL128="x",'5'!$AV64/12,0)</f>
        <v>0</v>
      </c>
      <c r="BM197" s="1">
        <f>IF(BM128="x",'5'!$AV64/12,0)</f>
        <v>0</v>
      </c>
      <c r="BN197" s="1">
        <f>IF(BN128="x",'5'!$AV64/12,0)</f>
        <v>0</v>
      </c>
      <c r="BO197" s="1">
        <f>IF(BO128="x",'5'!$AV64/12,0)</f>
        <v>0</v>
      </c>
      <c r="BP197" s="1">
        <f>IF(BP128="x",'5'!$AV64/12,0)</f>
        <v>0</v>
      </c>
      <c r="BQ197" s="1">
        <f>IF(BQ128="x",'5'!$AV64/12,0)</f>
        <v>0</v>
      </c>
      <c r="BR197" s="1">
        <f>IF(BR128="x",'5'!$AV64/12,0)</f>
        <v>0</v>
      </c>
      <c r="BS197" s="1">
        <f>IF(BS128="x",'5'!$AV64/12,0)</f>
        <v>0</v>
      </c>
      <c r="BT197" s="1">
        <f>IF(BT128="x",'5'!$AV64/12,0)</f>
        <v>0</v>
      </c>
      <c r="BU197" s="1">
        <f>IF(BU128="x",'5'!$AV64/12,0)</f>
        <v>0</v>
      </c>
      <c r="BV197" s="1">
        <f>IF(BV128="x",'5'!$AV64/12,0)</f>
        <v>0</v>
      </c>
      <c r="BW197" s="1">
        <f>IF(BW128="x",'5'!$AV64/12,0)</f>
        <v>0</v>
      </c>
      <c r="BX197" s="1">
        <f>IF(BX128="x",'5'!$AV64/12,0)</f>
        <v>0</v>
      </c>
      <c r="BY197" s="1">
        <f>IF(BY128="x",'5'!$AV64/12,0)</f>
        <v>0</v>
      </c>
      <c r="BZ197" s="1">
        <f>IF(BZ128="x",'5'!$AV64/12,0)</f>
        <v>0</v>
      </c>
      <c r="CA197" s="1">
        <f>IF(CA128="x",'5'!$AV64/12,0)</f>
        <v>0</v>
      </c>
      <c r="CB197" s="1">
        <f>IF(CB128="x",'5'!$AV64/12,0)</f>
        <v>0</v>
      </c>
      <c r="CC197" s="1">
        <f>IF(CC128="x",'5'!$AV64/12,0)</f>
        <v>0</v>
      </c>
      <c r="CD197" s="1">
        <f>IF(CD128="x",'5'!$AV64/12,0)</f>
        <v>0</v>
      </c>
    </row>
    <row r="198" spans="1:82" x14ac:dyDescent="0.2">
      <c r="A198" s="1">
        <f>'5'!E65</f>
        <v>0</v>
      </c>
      <c r="B198" s="545"/>
      <c r="C198" s="545"/>
      <c r="D198" s="541"/>
      <c r="E198" s="541"/>
      <c r="F198" s="545">
        <f>'5'!AQ65</f>
        <v>0</v>
      </c>
      <c r="G198" s="541"/>
      <c r="H198" s="541"/>
      <c r="I198" s="541"/>
      <c r="J198" s="541"/>
      <c r="K198" s="1">
        <f>IF(K129="x",'5'!$AV65/12,0)</f>
        <v>0</v>
      </c>
      <c r="L198" s="1">
        <f>IF(L129="x",'5'!$AV65/12,0)</f>
        <v>0</v>
      </c>
      <c r="M198" s="1">
        <f>IF(M129="x",'5'!$AV65/12,0)</f>
        <v>0</v>
      </c>
      <c r="N198" s="1">
        <f>IF(N129="x",'5'!$AV65/12,0)</f>
        <v>0</v>
      </c>
      <c r="O198" s="1">
        <f>IF(O129="x",'5'!$AV65/12,0)</f>
        <v>0</v>
      </c>
      <c r="P198" s="1">
        <f>IF(P129="x",'5'!$AV65/12,0)</f>
        <v>0</v>
      </c>
      <c r="Q198" s="1">
        <f>IF(Q129="x",'5'!$AV65/12,0)</f>
        <v>0</v>
      </c>
      <c r="R198" s="1">
        <f>IF(R129="x",'5'!$AV65/12,0)</f>
        <v>0</v>
      </c>
      <c r="S198" s="1">
        <f>IF(S129="x",'5'!$AV65/12,0)</f>
        <v>0</v>
      </c>
      <c r="T198" s="1">
        <f>IF(T129="x",'5'!$AV65/12,0)</f>
        <v>0</v>
      </c>
      <c r="U198" s="1">
        <f>IF(U129="x",'5'!$AV65/12,0)</f>
        <v>0</v>
      </c>
      <c r="V198" s="1">
        <f>IF(V129="x",'5'!$AV65/12,0)</f>
        <v>0</v>
      </c>
      <c r="W198" s="1">
        <f>IF(W129="x",'5'!$AV65/12,0)</f>
        <v>0</v>
      </c>
      <c r="X198" s="1">
        <f>IF(X129="x",'5'!$AV65/12,0)</f>
        <v>0</v>
      </c>
      <c r="Y198" s="1">
        <f>IF(Y129="x",'5'!$AV65/12,0)</f>
        <v>0</v>
      </c>
      <c r="Z198" s="1">
        <f>IF(Z129="x",'5'!$AV65/12,0)</f>
        <v>0</v>
      </c>
      <c r="AA198" s="1">
        <f>IF(AA129="x",'5'!$AV65/12,0)</f>
        <v>0</v>
      </c>
      <c r="AB198" s="1">
        <f>IF(AB129="x",'5'!$AV65/12,0)</f>
        <v>0</v>
      </c>
      <c r="AC198" s="1">
        <f>IF(AC129="x",'5'!$AV65/12,0)</f>
        <v>0</v>
      </c>
      <c r="AD198" s="1">
        <f>IF(AD129="x",'5'!$AV65/12,0)</f>
        <v>0</v>
      </c>
      <c r="AE198" s="1">
        <f>IF(AE129="x",'5'!$AV65/12,0)</f>
        <v>0</v>
      </c>
      <c r="AF198" s="1">
        <f>IF(AF129="x",'5'!$AV65/12,0)</f>
        <v>0</v>
      </c>
      <c r="AG198" s="1">
        <f>IF(AG129="x",'5'!$AV65/12,0)</f>
        <v>0</v>
      </c>
      <c r="AH198" s="1">
        <f>IF(AH129="x",'5'!$AV65/12,0)</f>
        <v>0</v>
      </c>
      <c r="AI198" s="1">
        <f>IF(AI129="x",'5'!$AV65/12,0)</f>
        <v>0</v>
      </c>
      <c r="AJ198" s="1">
        <f>IF(AJ129="x",'5'!$AV65/12,0)</f>
        <v>0</v>
      </c>
      <c r="AK198" s="1">
        <f>IF(AK129="x",'5'!$AV65/12,0)</f>
        <v>0</v>
      </c>
      <c r="AL198" s="1">
        <f>IF(AL129="x",'5'!$AV65/12,0)</f>
        <v>0</v>
      </c>
      <c r="AM198" s="1">
        <f>IF(AM129="x",'5'!$AV65/12,0)</f>
        <v>0</v>
      </c>
      <c r="AN198" s="1">
        <f>IF(AN129="x",'5'!$AV65/12,0)</f>
        <v>0</v>
      </c>
      <c r="AO198" s="1">
        <f>IF(AO129="x",'5'!$AV65/12,0)</f>
        <v>0</v>
      </c>
      <c r="AP198" s="1">
        <f>IF(AP129="x",'5'!$AV65/12,0)</f>
        <v>0</v>
      </c>
      <c r="AQ198" s="1">
        <f>IF(AQ129="x",'5'!$AV65/12,0)</f>
        <v>0</v>
      </c>
      <c r="AR198" s="1">
        <f>IF(AR129="x",'5'!$AV65/12,0)</f>
        <v>0</v>
      </c>
      <c r="AS198" s="1">
        <f>IF(AS129="x",'5'!$AV65/12,0)</f>
        <v>0</v>
      </c>
      <c r="AT198" s="1">
        <f>IF(AT129="x",'5'!$AV65/12,0)</f>
        <v>0</v>
      </c>
      <c r="AU198" s="1">
        <f>IF(AU129="x",'5'!$AV65/12,0)</f>
        <v>0</v>
      </c>
      <c r="AV198" s="1">
        <f>IF(AV129="x",'5'!$AV65/12,0)</f>
        <v>0</v>
      </c>
      <c r="AW198" s="1">
        <f>IF(AW129="x",'5'!$AV65/12,0)</f>
        <v>0</v>
      </c>
      <c r="AX198" s="1">
        <f>IF(AX129="x",'5'!$AV65/12,0)</f>
        <v>0</v>
      </c>
      <c r="AY198" s="1">
        <f>IF(AY129="x",'5'!$AV65/12,0)</f>
        <v>0</v>
      </c>
      <c r="AZ198" s="1">
        <f>IF(AZ129="x",'5'!$AV65/12,0)</f>
        <v>0</v>
      </c>
      <c r="BA198" s="1">
        <f>IF(BA129="x",'5'!$AV65/12,0)</f>
        <v>0</v>
      </c>
      <c r="BB198" s="1">
        <f>IF(BB129="x",'5'!$AV65/12,0)</f>
        <v>0</v>
      </c>
      <c r="BC198" s="1">
        <f>IF(BC129="x",'5'!$AV65/12,0)</f>
        <v>0</v>
      </c>
      <c r="BD198" s="1">
        <f>IF(BD129="x",'5'!$AV65/12,0)</f>
        <v>0</v>
      </c>
      <c r="BE198" s="1">
        <f>IF(BE129="x",'5'!$AV65/12,0)</f>
        <v>0</v>
      </c>
      <c r="BF198" s="1">
        <f>IF(BF129="x",'5'!$AV65/12,0)</f>
        <v>0</v>
      </c>
      <c r="BG198" s="1">
        <f>IF(BG129="x",'5'!$AV65/12,0)</f>
        <v>0</v>
      </c>
      <c r="BH198" s="1">
        <f>IF(BH129="x",'5'!$AV65/12,0)</f>
        <v>0</v>
      </c>
      <c r="BI198" s="1">
        <f>IF(BI129="x",'5'!$AV65/12,0)</f>
        <v>0</v>
      </c>
      <c r="BJ198" s="1">
        <f>IF(BJ129="x",'5'!$AV65/12,0)</f>
        <v>0</v>
      </c>
      <c r="BK198" s="1">
        <f>IF(BK129="x",'5'!$AV65/12,0)</f>
        <v>0</v>
      </c>
      <c r="BL198" s="1">
        <f>IF(BL129="x",'5'!$AV65/12,0)</f>
        <v>0</v>
      </c>
      <c r="BM198" s="1">
        <f>IF(BM129="x",'5'!$AV65/12,0)</f>
        <v>0</v>
      </c>
      <c r="BN198" s="1">
        <f>IF(BN129="x",'5'!$AV65/12,0)</f>
        <v>0</v>
      </c>
      <c r="BO198" s="1">
        <f>IF(BO129="x",'5'!$AV65/12,0)</f>
        <v>0</v>
      </c>
      <c r="BP198" s="1">
        <f>IF(BP129="x",'5'!$AV65/12,0)</f>
        <v>0</v>
      </c>
      <c r="BQ198" s="1">
        <f>IF(BQ129="x",'5'!$AV65/12,0)</f>
        <v>0</v>
      </c>
      <c r="BR198" s="1">
        <f>IF(BR129="x",'5'!$AV65/12,0)</f>
        <v>0</v>
      </c>
      <c r="BS198" s="1">
        <f>IF(BS129="x",'5'!$AV65/12,0)</f>
        <v>0</v>
      </c>
      <c r="BT198" s="1">
        <f>IF(BT129="x",'5'!$AV65/12,0)</f>
        <v>0</v>
      </c>
      <c r="BU198" s="1">
        <f>IF(BU129="x",'5'!$AV65/12,0)</f>
        <v>0</v>
      </c>
      <c r="BV198" s="1">
        <f>IF(BV129="x",'5'!$AV65/12,0)</f>
        <v>0</v>
      </c>
      <c r="BW198" s="1">
        <f>IF(BW129="x",'5'!$AV65/12,0)</f>
        <v>0</v>
      </c>
      <c r="BX198" s="1">
        <f>IF(BX129="x",'5'!$AV65/12,0)</f>
        <v>0</v>
      </c>
      <c r="BY198" s="1">
        <f>IF(BY129="x",'5'!$AV65/12,0)</f>
        <v>0</v>
      </c>
      <c r="BZ198" s="1">
        <f>IF(BZ129="x",'5'!$AV65/12,0)</f>
        <v>0</v>
      </c>
      <c r="CA198" s="1">
        <f>IF(CA129="x",'5'!$AV65/12,0)</f>
        <v>0</v>
      </c>
      <c r="CB198" s="1">
        <f>IF(CB129="x",'5'!$AV65/12,0)</f>
        <v>0</v>
      </c>
      <c r="CC198" s="1">
        <f>IF(CC129="x",'5'!$AV65/12,0)</f>
        <v>0</v>
      </c>
      <c r="CD198" s="1">
        <f>IF(CD129="x",'5'!$AV65/12,0)</f>
        <v>0</v>
      </c>
    </row>
    <row r="199" spans="1:82" x14ac:dyDescent="0.2">
      <c r="A199" s="1">
        <f>'5'!E66</f>
        <v>0</v>
      </c>
      <c r="B199" s="545"/>
      <c r="C199" s="545"/>
      <c r="D199" s="541"/>
      <c r="E199" s="541"/>
      <c r="F199" s="545">
        <f>'5'!AQ66</f>
        <v>0</v>
      </c>
      <c r="G199" s="541"/>
      <c r="H199" s="541"/>
      <c r="I199" s="541"/>
      <c r="J199" s="541"/>
      <c r="K199" s="1">
        <f>IF(K130="x",'5'!$AV66/12,0)</f>
        <v>0</v>
      </c>
      <c r="L199" s="1">
        <f>IF(L130="x",'5'!$AV66/12,0)</f>
        <v>0</v>
      </c>
      <c r="M199" s="1">
        <f>IF(M130="x",'5'!$AV66/12,0)</f>
        <v>0</v>
      </c>
      <c r="N199" s="1">
        <f>IF(N130="x",'5'!$AV66/12,0)</f>
        <v>0</v>
      </c>
      <c r="O199" s="1">
        <f>IF(O130="x",'5'!$AV66/12,0)</f>
        <v>0</v>
      </c>
      <c r="P199" s="1">
        <f>IF(P130="x",'5'!$AV66/12,0)</f>
        <v>0</v>
      </c>
      <c r="Q199" s="1">
        <f>IF(Q130="x",'5'!$AV66/12,0)</f>
        <v>0</v>
      </c>
      <c r="R199" s="1">
        <f>IF(R130="x",'5'!$AV66/12,0)</f>
        <v>0</v>
      </c>
      <c r="S199" s="1">
        <f>IF(S130="x",'5'!$AV66/12,0)</f>
        <v>0</v>
      </c>
      <c r="T199" s="1">
        <f>IF(T130="x",'5'!$AV66/12,0)</f>
        <v>0</v>
      </c>
      <c r="U199" s="1">
        <f>IF(U130="x",'5'!$AV66/12,0)</f>
        <v>0</v>
      </c>
      <c r="V199" s="1">
        <f>IF(V130="x",'5'!$AV66/12,0)</f>
        <v>0</v>
      </c>
      <c r="W199" s="1">
        <f>IF(W130="x",'5'!$AV66/12,0)</f>
        <v>0</v>
      </c>
      <c r="X199" s="1">
        <f>IF(X130="x",'5'!$AV66/12,0)</f>
        <v>0</v>
      </c>
      <c r="Y199" s="1">
        <f>IF(Y130="x",'5'!$AV66/12,0)</f>
        <v>0</v>
      </c>
      <c r="Z199" s="1">
        <f>IF(Z130="x",'5'!$AV66/12,0)</f>
        <v>0</v>
      </c>
      <c r="AA199" s="1">
        <f>IF(AA130="x",'5'!$AV66/12,0)</f>
        <v>0</v>
      </c>
      <c r="AB199" s="1">
        <f>IF(AB130="x",'5'!$AV66/12,0)</f>
        <v>0</v>
      </c>
      <c r="AC199" s="1">
        <f>IF(AC130="x",'5'!$AV66/12,0)</f>
        <v>0</v>
      </c>
      <c r="AD199" s="1">
        <f>IF(AD130="x",'5'!$AV66/12,0)</f>
        <v>0</v>
      </c>
      <c r="AE199" s="1">
        <f>IF(AE130="x",'5'!$AV66/12,0)</f>
        <v>0</v>
      </c>
      <c r="AF199" s="1">
        <f>IF(AF130="x",'5'!$AV66/12,0)</f>
        <v>0</v>
      </c>
      <c r="AG199" s="1">
        <f>IF(AG130="x",'5'!$AV66/12,0)</f>
        <v>0</v>
      </c>
      <c r="AH199" s="1">
        <f>IF(AH130="x",'5'!$AV66/12,0)</f>
        <v>0</v>
      </c>
      <c r="AI199" s="1">
        <f>IF(AI130="x",'5'!$AV66/12,0)</f>
        <v>0</v>
      </c>
      <c r="AJ199" s="1">
        <f>IF(AJ130="x",'5'!$AV66/12,0)</f>
        <v>0</v>
      </c>
      <c r="AK199" s="1">
        <f>IF(AK130="x",'5'!$AV66/12,0)</f>
        <v>0</v>
      </c>
      <c r="AL199" s="1">
        <f>IF(AL130="x",'5'!$AV66/12,0)</f>
        <v>0</v>
      </c>
      <c r="AM199" s="1">
        <f>IF(AM130="x",'5'!$AV66/12,0)</f>
        <v>0</v>
      </c>
      <c r="AN199" s="1">
        <f>IF(AN130="x",'5'!$AV66/12,0)</f>
        <v>0</v>
      </c>
      <c r="AO199" s="1">
        <f>IF(AO130="x",'5'!$AV66/12,0)</f>
        <v>0</v>
      </c>
      <c r="AP199" s="1">
        <f>IF(AP130="x",'5'!$AV66/12,0)</f>
        <v>0</v>
      </c>
      <c r="AQ199" s="1">
        <f>IF(AQ130="x",'5'!$AV66/12,0)</f>
        <v>0</v>
      </c>
      <c r="AR199" s="1">
        <f>IF(AR130="x",'5'!$AV66/12,0)</f>
        <v>0</v>
      </c>
      <c r="AS199" s="1">
        <f>IF(AS130="x",'5'!$AV66/12,0)</f>
        <v>0</v>
      </c>
      <c r="AT199" s="1">
        <f>IF(AT130="x",'5'!$AV66/12,0)</f>
        <v>0</v>
      </c>
      <c r="AU199" s="1">
        <f>IF(AU130="x",'5'!$AV66/12,0)</f>
        <v>0</v>
      </c>
      <c r="AV199" s="1">
        <f>IF(AV130="x",'5'!$AV66/12,0)</f>
        <v>0</v>
      </c>
      <c r="AW199" s="1">
        <f>IF(AW130="x",'5'!$AV66/12,0)</f>
        <v>0</v>
      </c>
      <c r="AX199" s="1">
        <f>IF(AX130="x",'5'!$AV66/12,0)</f>
        <v>0</v>
      </c>
      <c r="AY199" s="1">
        <f>IF(AY130="x",'5'!$AV66/12,0)</f>
        <v>0</v>
      </c>
      <c r="AZ199" s="1">
        <f>IF(AZ130="x",'5'!$AV66/12,0)</f>
        <v>0</v>
      </c>
      <c r="BA199" s="1">
        <f>IF(BA130="x",'5'!$AV66/12,0)</f>
        <v>0</v>
      </c>
      <c r="BB199" s="1">
        <f>IF(BB130="x",'5'!$AV66/12,0)</f>
        <v>0</v>
      </c>
      <c r="BC199" s="1">
        <f>IF(BC130="x",'5'!$AV66/12,0)</f>
        <v>0</v>
      </c>
      <c r="BD199" s="1">
        <f>IF(BD130="x",'5'!$AV66/12,0)</f>
        <v>0</v>
      </c>
      <c r="BE199" s="1">
        <f>IF(BE130="x",'5'!$AV66/12,0)</f>
        <v>0</v>
      </c>
      <c r="BF199" s="1">
        <f>IF(BF130="x",'5'!$AV66/12,0)</f>
        <v>0</v>
      </c>
      <c r="BG199" s="1">
        <f>IF(BG130="x",'5'!$AV66/12,0)</f>
        <v>0</v>
      </c>
      <c r="BH199" s="1">
        <f>IF(BH130="x",'5'!$AV66/12,0)</f>
        <v>0</v>
      </c>
      <c r="BI199" s="1">
        <f>IF(BI130="x",'5'!$AV66/12,0)</f>
        <v>0</v>
      </c>
      <c r="BJ199" s="1">
        <f>IF(BJ130="x",'5'!$AV66/12,0)</f>
        <v>0</v>
      </c>
      <c r="BK199" s="1">
        <f>IF(BK130="x",'5'!$AV66/12,0)</f>
        <v>0</v>
      </c>
      <c r="BL199" s="1">
        <f>IF(BL130="x",'5'!$AV66/12,0)</f>
        <v>0</v>
      </c>
      <c r="BM199" s="1">
        <f>IF(BM130="x",'5'!$AV66/12,0)</f>
        <v>0</v>
      </c>
      <c r="BN199" s="1">
        <f>IF(BN130="x",'5'!$AV66/12,0)</f>
        <v>0</v>
      </c>
      <c r="BO199" s="1">
        <f>IF(BO130="x",'5'!$AV66/12,0)</f>
        <v>0</v>
      </c>
      <c r="BP199" s="1">
        <f>IF(BP130="x",'5'!$AV66/12,0)</f>
        <v>0</v>
      </c>
      <c r="BQ199" s="1">
        <f>IF(BQ130="x",'5'!$AV66/12,0)</f>
        <v>0</v>
      </c>
      <c r="BR199" s="1">
        <f>IF(BR130="x",'5'!$AV66/12,0)</f>
        <v>0</v>
      </c>
      <c r="BS199" s="1">
        <f>IF(BS130="x",'5'!$AV66/12,0)</f>
        <v>0</v>
      </c>
      <c r="BT199" s="1">
        <f>IF(BT130="x",'5'!$AV66/12,0)</f>
        <v>0</v>
      </c>
      <c r="BU199" s="1">
        <f>IF(BU130="x",'5'!$AV66/12,0)</f>
        <v>0</v>
      </c>
      <c r="BV199" s="1">
        <f>IF(BV130="x",'5'!$AV66/12,0)</f>
        <v>0</v>
      </c>
      <c r="BW199" s="1">
        <f>IF(BW130="x",'5'!$AV66/12,0)</f>
        <v>0</v>
      </c>
      <c r="BX199" s="1">
        <f>IF(BX130="x",'5'!$AV66/12,0)</f>
        <v>0</v>
      </c>
      <c r="BY199" s="1">
        <f>IF(BY130="x",'5'!$AV66/12,0)</f>
        <v>0</v>
      </c>
      <c r="BZ199" s="1">
        <f>IF(BZ130="x",'5'!$AV66/12,0)</f>
        <v>0</v>
      </c>
      <c r="CA199" s="1">
        <f>IF(CA130="x",'5'!$AV66/12,0)</f>
        <v>0</v>
      </c>
      <c r="CB199" s="1">
        <f>IF(CB130="x",'5'!$AV66/12,0)</f>
        <v>0</v>
      </c>
      <c r="CC199" s="1">
        <f>IF(CC130="x",'5'!$AV66/12,0)</f>
        <v>0</v>
      </c>
      <c r="CD199" s="1">
        <f>IF(CD130="x",'5'!$AV66/12,0)</f>
        <v>0</v>
      </c>
    </row>
    <row r="200" spans="1:82" x14ac:dyDescent="0.2">
      <c r="A200" s="1">
        <f>'5'!E67</f>
        <v>0</v>
      </c>
      <c r="B200" s="545"/>
      <c r="C200" s="545"/>
      <c r="D200" s="541"/>
      <c r="E200" s="541"/>
      <c r="F200" s="545">
        <f>'5'!AQ67</f>
        <v>0</v>
      </c>
      <c r="G200" s="541"/>
      <c r="H200" s="541"/>
      <c r="I200" s="541"/>
      <c r="J200" s="541"/>
      <c r="K200" s="1">
        <f>IF(K131="x",'5'!$AV67/12,0)</f>
        <v>0</v>
      </c>
      <c r="L200" s="1">
        <f>IF(L131="x",'5'!$AV67/12,0)</f>
        <v>0</v>
      </c>
      <c r="M200" s="1">
        <f>IF(M131="x",'5'!$AV67/12,0)</f>
        <v>0</v>
      </c>
      <c r="N200" s="1">
        <f>IF(N131="x",'5'!$AV67/12,0)</f>
        <v>0</v>
      </c>
      <c r="O200" s="1">
        <f>IF(O131="x",'5'!$AV67/12,0)</f>
        <v>0</v>
      </c>
      <c r="P200" s="1">
        <f>IF(P131="x",'5'!$AV67/12,0)</f>
        <v>0</v>
      </c>
      <c r="Q200" s="1">
        <f>IF(Q131="x",'5'!$AV67/12,0)</f>
        <v>0</v>
      </c>
      <c r="R200" s="1">
        <f>IF(R131="x",'5'!$AV67/12,0)</f>
        <v>0</v>
      </c>
      <c r="S200" s="1">
        <f>IF(S131="x",'5'!$AV67/12,0)</f>
        <v>0</v>
      </c>
      <c r="T200" s="1">
        <f>IF(T131="x",'5'!$AV67/12,0)</f>
        <v>0</v>
      </c>
      <c r="U200" s="1">
        <f>IF(U131="x",'5'!$AV67/12,0)</f>
        <v>0</v>
      </c>
      <c r="V200" s="1">
        <f>IF(V131="x",'5'!$AV67/12,0)</f>
        <v>0</v>
      </c>
      <c r="W200" s="1">
        <f>IF(W131="x",'5'!$AV67/12,0)</f>
        <v>0</v>
      </c>
      <c r="X200" s="1">
        <f>IF(X131="x",'5'!$AV67/12,0)</f>
        <v>0</v>
      </c>
      <c r="Y200" s="1">
        <f>IF(Y131="x",'5'!$AV67/12,0)</f>
        <v>0</v>
      </c>
      <c r="Z200" s="1">
        <f>IF(Z131="x",'5'!$AV67/12,0)</f>
        <v>0</v>
      </c>
      <c r="AA200" s="1">
        <f>IF(AA131="x",'5'!$AV67/12,0)</f>
        <v>0</v>
      </c>
      <c r="AB200" s="1">
        <f>IF(AB131="x",'5'!$AV67/12,0)</f>
        <v>0</v>
      </c>
      <c r="AC200" s="1">
        <f>IF(AC131="x",'5'!$AV67/12,0)</f>
        <v>0</v>
      </c>
      <c r="AD200" s="1">
        <f>IF(AD131="x",'5'!$AV67/12,0)</f>
        <v>0</v>
      </c>
      <c r="AE200" s="1">
        <f>IF(AE131="x",'5'!$AV67/12,0)</f>
        <v>0</v>
      </c>
      <c r="AF200" s="1">
        <f>IF(AF131="x",'5'!$AV67/12,0)</f>
        <v>0</v>
      </c>
      <c r="AG200" s="1">
        <f>IF(AG131="x",'5'!$AV67/12,0)</f>
        <v>0</v>
      </c>
      <c r="AH200" s="1">
        <f>IF(AH131="x",'5'!$AV67/12,0)</f>
        <v>0</v>
      </c>
      <c r="AI200" s="1">
        <f>IF(AI131="x",'5'!$AV67/12,0)</f>
        <v>0</v>
      </c>
      <c r="AJ200" s="1">
        <f>IF(AJ131="x",'5'!$AV67/12,0)</f>
        <v>0</v>
      </c>
      <c r="AK200" s="1">
        <f>IF(AK131="x",'5'!$AV67/12,0)</f>
        <v>0</v>
      </c>
      <c r="AL200" s="1">
        <f>IF(AL131="x",'5'!$AV67/12,0)</f>
        <v>0</v>
      </c>
      <c r="AM200" s="1">
        <f>IF(AM131="x",'5'!$AV67/12,0)</f>
        <v>0</v>
      </c>
      <c r="AN200" s="1">
        <f>IF(AN131="x",'5'!$AV67/12,0)</f>
        <v>0</v>
      </c>
      <c r="AO200" s="1">
        <f>IF(AO131="x",'5'!$AV67/12,0)</f>
        <v>0</v>
      </c>
      <c r="AP200" s="1">
        <f>IF(AP131="x",'5'!$AV67/12,0)</f>
        <v>0</v>
      </c>
      <c r="AQ200" s="1">
        <f>IF(AQ131="x",'5'!$AV67/12,0)</f>
        <v>0</v>
      </c>
      <c r="AR200" s="1">
        <f>IF(AR131="x",'5'!$AV67/12,0)</f>
        <v>0</v>
      </c>
      <c r="AS200" s="1">
        <f>IF(AS131="x",'5'!$AV67/12,0)</f>
        <v>0</v>
      </c>
      <c r="AT200" s="1">
        <f>IF(AT131="x",'5'!$AV67/12,0)</f>
        <v>0</v>
      </c>
      <c r="AU200" s="1">
        <f>IF(AU131="x",'5'!$AV67/12,0)</f>
        <v>0</v>
      </c>
      <c r="AV200" s="1">
        <f>IF(AV131="x",'5'!$AV67/12,0)</f>
        <v>0</v>
      </c>
      <c r="AW200" s="1">
        <f>IF(AW131="x",'5'!$AV67/12,0)</f>
        <v>0</v>
      </c>
      <c r="AX200" s="1">
        <f>IF(AX131="x",'5'!$AV67/12,0)</f>
        <v>0</v>
      </c>
      <c r="AY200" s="1">
        <f>IF(AY131="x",'5'!$AV67/12,0)</f>
        <v>0</v>
      </c>
      <c r="AZ200" s="1">
        <f>IF(AZ131="x",'5'!$AV67/12,0)</f>
        <v>0</v>
      </c>
      <c r="BA200" s="1">
        <f>IF(BA131="x",'5'!$AV67/12,0)</f>
        <v>0</v>
      </c>
      <c r="BB200" s="1">
        <f>IF(BB131="x",'5'!$AV67/12,0)</f>
        <v>0</v>
      </c>
      <c r="BC200" s="1">
        <f>IF(BC131="x",'5'!$AV67/12,0)</f>
        <v>0</v>
      </c>
      <c r="BD200" s="1">
        <f>IF(BD131="x",'5'!$AV67/12,0)</f>
        <v>0</v>
      </c>
      <c r="BE200" s="1">
        <f>IF(BE131="x",'5'!$AV67/12,0)</f>
        <v>0</v>
      </c>
      <c r="BF200" s="1">
        <f>IF(BF131="x",'5'!$AV67/12,0)</f>
        <v>0</v>
      </c>
      <c r="BG200" s="1">
        <f>IF(BG131="x",'5'!$AV67/12,0)</f>
        <v>0</v>
      </c>
      <c r="BH200" s="1">
        <f>IF(BH131="x",'5'!$AV67/12,0)</f>
        <v>0</v>
      </c>
      <c r="BI200" s="1">
        <f>IF(BI131="x",'5'!$AV67/12,0)</f>
        <v>0</v>
      </c>
      <c r="BJ200" s="1">
        <f>IF(BJ131="x",'5'!$AV67/12,0)</f>
        <v>0</v>
      </c>
      <c r="BK200" s="1">
        <f>IF(BK131="x",'5'!$AV67/12,0)</f>
        <v>0</v>
      </c>
      <c r="BL200" s="1">
        <f>IF(BL131="x",'5'!$AV67/12,0)</f>
        <v>0</v>
      </c>
      <c r="BM200" s="1">
        <f>IF(BM131="x",'5'!$AV67/12,0)</f>
        <v>0</v>
      </c>
      <c r="BN200" s="1">
        <f>IF(BN131="x",'5'!$AV67/12,0)</f>
        <v>0</v>
      </c>
      <c r="BO200" s="1">
        <f>IF(BO131="x",'5'!$AV67/12,0)</f>
        <v>0</v>
      </c>
      <c r="BP200" s="1">
        <f>IF(BP131="x",'5'!$AV67/12,0)</f>
        <v>0</v>
      </c>
      <c r="BQ200" s="1">
        <f>IF(BQ131="x",'5'!$AV67/12,0)</f>
        <v>0</v>
      </c>
      <c r="BR200" s="1">
        <f>IF(BR131="x",'5'!$AV67/12,0)</f>
        <v>0</v>
      </c>
      <c r="BS200" s="1">
        <f>IF(BS131="x",'5'!$AV67/12,0)</f>
        <v>0</v>
      </c>
      <c r="BT200" s="1">
        <f>IF(BT131="x",'5'!$AV67/12,0)</f>
        <v>0</v>
      </c>
      <c r="BU200" s="1">
        <f>IF(BU131="x",'5'!$AV67/12,0)</f>
        <v>0</v>
      </c>
      <c r="BV200" s="1">
        <f>IF(BV131="x",'5'!$AV67/12,0)</f>
        <v>0</v>
      </c>
      <c r="BW200" s="1">
        <f>IF(BW131="x",'5'!$AV67/12,0)</f>
        <v>0</v>
      </c>
      <c r="BX200" s="1">
        <f>IF(BX131="x",'5'!$AV67/12,0)</f>
        <v>0</v>
      </c>
      <c r="BY200" s="1">
        <f>IF(BY131="x",'5'!$AV67/12,0)</f>
        <v>0</v>
      </c>
      <c r="BZ200" s="1">
        <f>IF(BZ131="x",'5'!$AV67/12,0)</f>
        <v>0</v>
      </c>
      <c r="CA200" s="1">
        <f>IF(CA131="x",'5'!$AV67/12,0)</f>
        <v>0</v>
      </c>
      <c r="CB200" s="1">
        <f>IF(CB131="x",'5'!$AV67/12,0)</f>
        <v>0</v>
      </c>
      <c r="CC200" s="1">
        <f>IF(CC131="x",'5'!$AV67/12,0)</f>
        <v>0</v>
      </c>
      <c r="CD200" s="1">
        <f>IF(CD131="x",'5'!$AV67/12,0)</f>
        <v>0</v>
      </c>
    </row>
    <row r="201" spans="1:82" x14ac:dyDescent="0.2">
      <c r="A201" s="1">
        <f>'5'!E68</f>
        <v>0</v>
      </c>
      <c r="B201" s="545"/>
      <c r="C201" s="545"/>
      <c r="D201" s="541"/>
      <c r="E201" s="541"/>
      <c r="F201" s="545">
        <f>'5'!AQ68</f>
        <v>0</v>
      </c>
      <c r="G201" s="541"/>
      <c r="H201" s="541"/>
      <c r="I201" s="541"/>
      <c r="J201" s="541"/>
      <c r="K201" s="1">
        <f>IF(K132="x",'5'!$AV68/12,0)</f>
        <v>0</v>
      </c>
      <c r="L201" s="1">
        <f>IF(L132="x",'5'!$AV68/12,0)</f>
        <v>0</v>
      </c>
      <c r="M201" s="1">
        <f>IF(M132="x",'5'!$AV68/12,0)</f>
        <v>0</v>
      </c>
      <c r="N201" s="1">
        <f>IF(N132="x",'5'!$AV68/12,0)</f>
        <v>0</v>
      </c>
      <c r="O201" s="1">
        <f>IF(O132="x",'5'!$AV68/12,0)</f>
        <v>0</v>
      </c>
      <c r="P201" s="1">
        <f>IF(P132="x",'5'!$AV68/12,0)</f>
        <v>0</v>
      </c>
      <c r="Q201" s="1">
        <f>IF(Q132="x",'5'!$AV68/12,0)</f>
        <v>0</v>
      </c>
      <c r="R201" s="1">
        <f>IF(R132="x",'5'!$AV68/12,0)</f>
        <v>0</v>
      </c>
      <c r="S201" s="1">
        <f>IF(S132="x",'5'!$AV68/12,0)</f>
        <v>0</v>
      </c>
      <c r="T201" s="1">
        <f>IF(T132="x",'5'!$AV68/12,0)</f>
        <v>0</v>
      </c>
      <c r="U201" s="1">
        <f>IF(U132="x",'5'!$AV68/12,0)</f>
        <v>0</v>
      </c>
      <c r="V201" s="1">
        <f>IF(V132="x",'5'!$AV68/12,0)</f>
        <v>0</v>
      </c>
      <c r="W201" s="1">
        <f>IF(W132="x",'5'!$AV68/12,0)</f>
        <v>0</v>
      </c>
      <c r="X201" s="1">
        <f>IF(X132="x",'5'!$AV68/12,0)</f>
        <v>0</v>
      </c>
      <c r="Y201" s="1">
        <f>IF(Y132="x",'5'!$AV68/12,0)</f>
        <v>0</v>
      </c>
      <c r="Z201" s="1">
        <f>IF(Z132="x",'5'!$AV68/12,0)</f>
        <v>0</v>
      </c>
      <c r="AA201" s="1">
        <f>IF(AA132="x",'5'!$AV68/12,0)</f>
        <v>0</v>
      </c>
      <c r="AB201" s="1">
        <f>IF(AB132="x",'5'!$AV68/12,0)</f>
        <v>0</v>
      </c>
      <c r="AC201" s="1">
        <f>IF(AC132="x",'5'!$AV68/12,0)</f>
        <v>0</v>
      </c>
      <c r="AD201" s="1">
        <f>IF(AD132="x",'5'!$AV68/12,0)</f>
        <v>0</v>
      </c>
      <c r="AE201" s="1">
        <f>IF(AE132="x",'5'!$AV68/12,0)</f>
        <v>0</v>
      </c>
      <c r="AF201" s="1">
        <f>IF(AF132="x",'5'!$AV68/12,0)</f>
        <v>0</v>
      </c>
      <c r="AG201" s="1">
        <f>IF(AG132="x",'5'!$AV68/12,0)</f>
        <v>0</v>
      </c>
      <c r="AH201" s="1">
        <f>IF(AH132="x",'5'!$AV68/12,0)</f>
        <v>0</v>
      </c>
      <c r="AI201" s="1">
        <f>IF(AI132="x",'5'!$AV68/12,0)</f>
        <v>0</v>
      </c>
      <c r="AJ201" s="1">
        <f>IF(AJ132="x",'5'!$AV68/12,0)</f>
        <v>0</v>
      </c>
      <c r="AK201" s="1">
        <f>IF(AK132="x",'5'!$AV68/12,0)</f>
        <v>0</v>
      </c>
      <c r="AL201" s="1">
        <f>IF(AL132="x",'5'!$AV68/12,0)</f>
        <v>0</v>
      </c>
      <c r="AM201" s="1">
        <f>IF(AM132="x",'5'!$AV68/12,0)</f>
        <v>0</v>
      </c>
      <c r="AN201" s="1">
        <f>IF(AN132="x",'5'!$AV68/12,0)</f>
        <v>0</v>
      </c>
      <c r="AO201" s="1">
        <f>IF(AO132="x",'5'!$AV68/12,0)</f>
        <v>0</v>
      </c>
      <c r="AP201" s="1">
        <f>IF(AP132="x",'5'!$AV68/12,0)</f>
        <v>0</v>
      </c>
      <c r="AQ201" s="1">
        <f>IF(AQ132="x",'5'!$AV68/12,0)</f>
        <v>0</v>
      </c>
      <c r="AR201" s="1">
        <f>IF(AR132="x",'5'!$AV68/12,0)</f>
        <v>0</v>
      </c>
      <c r="AS201" s="1">
        <f>IF(AS132="x",'5'!$AV68/12,0)</f>
        <v>0</v>
      </c>
      <c r="AT201" s="1">
        <f>IF(AT132="x",'5'!$AV68/12,0)</f>
        <v>0</v>
      </c>
      <c r="AU201" s="1">
        <f>IF(AU132="x",'5'!$AV68/12,0)</f>
        <v>0</v>
      </c>
      <c r="AV201" s="1">
        <f>IF(AV132="x",'5'!$AV68/12,0)</f>
        <v>0</v>
      </c>
      <c r="AW201" s="1">
        <f>IF(AW132="x",'5'!$AV68/12,0)</f>
        <v>0</v>
      </c>
      <c r="AX201" s="1">
        <f>IF(AX132="x",'5'!$AV68/12,0)</f>
        <v>0</v>
      </c>
      <c r="AY201" s="1">
        <f>IF(AY132="x",'5'!$AV68/12,0)</f>
        <v>0</v>
      </c>
      <c r="AZ201" s="1">
        <f>IF(AZ132="x",'5'!$AV68/12,0)</f>
        <v>0</v>
      </c>
      <c r="BA201" s="1">
        <f>IF(BA132="x",'5'!$AV68/12,0)</f>
        <v>0</v>
      </c>
      <c r="BB201" s="1">
        <f>IF(BB132="x",'5'!$AV68/12,0)</f>
        <v>0</v>
      </c>
      <c r="BC201" s="1">
        <f>IF(BC132="x",'5'!$AV68/12,0)</f>
        <v>0</v>
      </c>
      <c r="BD201" s="1">
        <f>IF(BD132="x",'5'!$AV68/12,0)</f>
        <v>0</v>
      </c>
      <c r="BE201" s="1">
        <f>IF(BE132="x",'5'!$AV68/12,0)</f>
        <v>0</v>
      </c>
      <c r="BF201" s="1">
        <f>IF(BF132="x",'5'!$AV68/12,0)</f>
        <v>0</v>
      </c>
      <c r="BG201" s="1">
        <f>IF(BG132="x",'5'!$AV68/12,0)</f>
        <v>0</v>
      </c>
      <c r="BH201" s="1">
        <f>IF(BH132="x",'5'!$AV68/12,0)</f>
        <v>0</v>
      </c>
      <c r="BI201" s="1">
        <f>IF(BI132="x",'5'!$AV68/12,0)</f>
        <v>0</v>
      </c>
      <c r="BJ201" s="1">
        <f>IF(BJ132="x",'5'!$AV68/12,0)</f>
        <v>0</v>
      </c>
      <c r="BK201" s="1">
        <f>IF(BK132="x",'5'!$AV68/12,0)</f>
        <v>0</v>
      </c>
      <c r="BL201" s="1">
        <f>IF(BL132="x",'5'!$AV68/12,0)</f>
        <v>0</v>
      </c>
      <c r="BM201" s="1">
        <f>IF(BM132="x",'5'!$AV68/12,0)</f>
        <v>0</v>
      </c>
      <c r="BN201" s="1">
        <f>IF(BN132="x",'5'!$AV68/12,0)</f>
        <v>0</v>
      </c>
      <c r="BO201" s="1">
        <f>IF(BO132="x",'5'!$AV68/12,0)</f>
        <v>0</v>
      </c>
      <c r="BP201" s="1">
        <f>IF(BP132="x",'5'!$AV68/12,0)</f>
        <v>0</v>
      </c>
      <c r="BQ201" s="1">
        <f>IF(BQ132="x",'5'!$AV68/12,0)</f>
        <v>0</v>
      </c>
      <c r="BR201" s="1">
        <f>IF(BR132="x",'5'!$AV68/12,0)</f>
        <v>0</v>
      </c>
      <c r="BS201" s="1">
        <f>IF(BS132="x",'5'!$AV68/12,0)</f>
        <v>0</v>
      </c>
      <c r="BT201" s="1">
        <f>IF(BT132="x",'5'!$AV68/12,0)</f>
        <v>0</v>
      </c>
      <c r="BU201" s="1">
        <f>IF(BU132="x",'5'!$AV68/12,0)</f>
        <v>0</v>
      </c>
      <c r="BV201" s="1">
        <f>IF(BV132="x",'5'!$AV68/12,0)</f>
        <v>0</v>
      </c>
      <c r="BW201" s="1">
        <f>IF(BW132="x",'5'!$AV68/12,0)</f>
        <v>0</v>
      </c>
      <c r="BX201" s="1">
        <f>IF(BX132="x",'5'!$AV68/12,0)</f>
        <v>0</v>
      </c>
      <c r="BY201" s="1">
        <f>IF(BY132="x",'5'!$AV68/12,0)</f>
        <v>0</v>
      </c>
      <c r="BZ201" s="1">
        <f>IF(BZ132="x",'5'!$AV68/12,0)</f>
        <v>0</v>
      </c>
      <c r="CA201" s="1">
        <f>IF(CA132="x",'5'!$AV68/12,0)</f>
        <v>0</v>
      </c>
      <c r="CB201" s="1">
        <f>IF(CB132="x",'5'!$AV68/12,0)</f>
        <v>0</v>
      </c>
      <c r="CC201" s="1">
        <f>IF(CC132="x",'5'!$AV68/12,0)</f>
        <v>0</v>
      </c>
      <c r="CD201" s="1">
        <f>IF(CD132="x",'5'!$AV68/12,0)</f>
        <v>0</v>
      </c>
    </row>
    <row r="202" spans="1:82" x14ac:dyDescent="0.2">
      <c r="A202" s="1">
        <f>'5'!E69</f>
        <v>0</v>
      </c>
      <c r="B202" s="545"/>
      <c r="C202" s="545"/>
      <c r="D202" s="541"/>
      <c r="E202" s="541"/>
      <c r="F202" s="545">
        <f>'5'!AQ69</f>
        <v>0</v>
      </c>
      <c r="G202" s="541"/>
      <c r="H202" s="541"/>
      <c r="I202" s="541"/>
      <c r="J202" s="541"/>
      <c r="K202" s="1">
        <f>IF(K133="x",'5'!$AV69/12,0)</f>
        <v>0</v>
      </c>
      <c r="L202" s="1">
        <f>IF(L133="x",'5'!$AV69/12,0)</f>
        <v>0</v>
      </c>
      <c r="M202" s="1">
        <f>IF(M133="x",'5'!$AV69/12,0)</f>
        <v>0</v>
      </c>
      <c r="N202" s="1">
        <f>IF(N133="x",'5'!$AV69/12,0)</f>
        <v>0</v>
      </c>
      <c r="O202" s="1">
        <f>IF(O133="x",'5'!$AV69/12,0)</f>
        <v>0</v>
      </c>
      <c r="P202" s="1">
        <f>IF(P133="x",'5'!$AV69/12,0)</f>
        <v>0</v>
      </c>
      <c r="Q202" s="1">
        <f>IF(Q133="x",'5'!$AV69/12,0)</f>
        <v>0</v>
      </c>
      <c r="R202" s="1">
        <f>IF(R133="x",'5'!$AV69/12,0)</f>
        <v>0</v>
      </c>
      <c r="S202" s="1">
        <f>IF(S133="x",'5'!$AV69/12,0)</f>
        <v>0</v>
      </c>
      <c r="T202" s="1">
        <f>IF(T133="x",'5'!$AV69/12,0)</f>
        <v>0</v>
      </c>
      <c r="U202" s="1">
        <f>IF(U133="x",'5'!$AV69/12,0)</f>
        <v>0</v>
      </c>
      <c r="V202" s="1">
        <f>IF(V133="x",'5'!$AV69/12,0)</f>
        <v>0</v>
      </c>
      <c r="W202" s="1">
        <f>IF(W133="x",'5'!$AV69/12,0)</f>
        <v>0</v>
      </c>
      <c r="X202" s="1">
        <f>IF(X133="x",'5'!$AV69/12,0)</f>
        <v>0</v>
      </c>
      <c r="Y202" s="1">
        <f>IF(Y133="x",'5'!$AV69/12,0)</f>
        <v>0</v>
      </c>
      <c r="Z202" s="1">
        <f>IF(Z133="x",'5'!$AV69/12,0)</f>
        <v>0</v>
      </c>
      <c r="AA202" s="1">
        <f>IF(AA133="x",'5'!$AV69/12,0)</f>
        <v>0</v>
      </c>
      <c r="AB202" s="1">
        <f>IF(AB133="x",'5'!$AV69/12,0)</f>
        <v>0</v>
      </c>
      <c r="AC202" s="1">
        <f>IF(AC133="x",'5'!$AV69/12,0)</f>
        <v>0</v>
      </c>
      <c r="AD202" s="1">
        <f>IF(AD133="x",'5'!$AV69/12,0)</f>
        <v>0</v>
      </c>
      <c r="AE202" s="1">
        <f>IF(AE133="x",'5'!$AV69/12,0)</f>
        <v>0</v>
      </c>
      <c r="AF202" s="1">
        <f>IF(AF133="x",'5'!$AV69/12,0)</f>
        <v>0</v>
      </c>
      <c r="AG202" s="1">
        <f>IF(AG133="x",'5'!$AV69/12,0)</f>
        <v>0</v>
      </c>
      <c r="AH202" s="1">
        <f>IF(AH133="x",'5'!$AV69/12,0)</f>
        <v>0</v>
      </c>
      <c r="AI202" s="1">
        <f>IF(AI133="x",'5'!$AV69/12,0)</f>
        <v>0</v>
      </c>
      <c r="AJ202" s="1">
        <f>IF(AJ133="x",'5'!$AV69/12,0)</f>
        <v>0</v>
      </c>
      <c r="AK202" s="1">
        <f>IF(AK133="x",'5'!$AV69/12,0)</f>
        <v>0</v>
      </c>
      <c r="AL202" s="1">
        <f>IF(AL133="x",'5'!$AV69/12,0)</f>
        <v>0</v>
      </c>
      <c r="AM202" s="1">
        <f>IF(AM133="x",'5'!$AV69/12,0)</f>
        <v>0</v>
      </c>
      <c r="AN202" s="1">
        <f>IF(AN133="x",'5'!$AV69/12,0)</f>
        <v>0</v>
      </c>
      <c r="AO202" s="1">
        <f>IF(AO133="x",'5'!$AV69/12,0)</f>
        <v>0</v>
      </c>
      <c r="AP202" s="1">
        <f>IF(AP133="x",'5'!$AV69/12,0)</f>
        <v>0</v>
      </c>
      <c r="AQ202" s="1">
        <f>IF(AQ133="x",'5'!$AV69/12,0)</f>
        <v>0</v>
      </c>
      <c r="AR202" s="1">
        <f>IF(AR133="x",'5'!$AV69/12,0)</f>
        <v>0</v>
      </c>
      <c r="AS202" s="1">
        <f>IF(AS133="x",'5'!$AV69/12,0)</f>
        <v>0</v>
      </c>
      <c r="AT202" s="1">
        <f>IF(AT133="x",'5'!$AV69/12,0)</f>
        <v>0</v>
      </c>
      <c r="AU202" s="1">
        <f>IF(AU133="x",'5'!$AV69/12,0)</f>
        <v>0</v>
      </c>
      <c r="AV202" s="1">
        <f>IF(AV133="x",'5'!$AV69/12,0)</f>
        <v>0</v>
      </c>
      <c r="AW202" s="1">
        <f>IF(AW133="x",'5'!$AV69/12,0)</f>
        <v>0</v>
      </c>
      <c r="AX202" s="1">
        <f>IF(AX133="x",'5'!$AV69/12,0)</f>
        <v>0</v>
      </c>
      <c r="AY202" s="1">
        <f>IF(AY133="x",'5'!$AV69/12,0)</f>
        <v>0</v>
      </c>
      <c r="AZ202" s="1">
        <f>IF(AZ133="x",'5'!$AV69/12,0)</f>
        <v>0</v>
      </c>
      <c r="BA202" s="1">
        <f>IF(BA133="x",'5'!$AV69/12,0)</f>
        <v>0</v>
      </c>
      <c r="BB202" s="1">
        <f>IF(BB133="x",'5'!$AV69/12,0)</f>
        <v>0</v>
      </c>
      <c r="BC202" s="1">
        <f>IF(BC133="x",'5'!$AV69/12,0)</f>
        <v>0</v>
      </c>
      <c r="BD202" s="1">
        <f>IF(BD133="x",'5'!$AV69/12,0)</f>
        <v>0</v>
      </c>
      <c r="BE202" s="1">
        <f>IF(BE133="x",'5'!$AV69/12,0)</f>
        <v>0</v>
      </c>
      <c r="BF202" s="1">
        <f>IF(BF133="x",'5'!$AV69/12,0)</f>
        <v>0</v>
      </c>
      <c r="BG202" s="1">
        <f>IF(BG133="x",'5'!$AV69/12,0)</f>
        <v>0</v>
      </c>
      <c r="BH202" s="1">
        <f>IF(BH133="x",'5'!$AV69/12,0)</f>
        <v>0</v>
      </c>
      <c r="BI202" s="1">
        <f>IF(BI133="x",'5'!$AV69/12,0)</f>
        <v>0</v>
      </c>
      <c r="BJ202" s="1">
        <f>IF(BJ133="x",'5'!$AV69/12,0)</f>
        <v>0</v>
      </c>
      <c r="BK202" s="1">
        <f>IF(BK133="x",'5'!$AV69/12,0)</f>
        <v>0</v>
      </c>
      <c r="BL202" s="1">
        <f>IF(BL133="x",'5'!$AV69/12,0)</f>
        <v>0</v>
      </c>
      <c r="BM202" s="1">
        <f>IF(BM133="x",'5'!$AV69/12,0)</f>
        <v>0</v>
      </c>
      <c r="BN202" s="1">
        <f>IF(BN133="x",'5'!$AV69/12,0)</f>
        <v>0</v>
      </c>
      <c r="BO202" s="1">
        <f>IF(BO133="x",'5'!$AV69/12,0)</f>
        <v>0</v>
      </c>
      <c r="BP202" s="1">
        <f>IF(BP133="x",'5'!$AV69/12,0)</f>
        <v>0</v>
      </c>
      <c r="BQ202" s="1">
        <f>IF(BQ133="x",'5'!$AV69/12,0)</f>
        <v>0</v>
      </c>
      <c r="BR202" s="1">
        <f>IF(BR133="x",'5'!$AV69/12,0)</f>
        <v>0</v>
      </c>
      <c r="BS202" s="1">
        <f>IF(BS133="x",'5'!$AV69/12,0)</f>
        <v>0</v>
      </c>
      <c r="BT202" s="1">
        <f>IF(BT133="x",'5'!$AV69/12,0)</f>
        <v>0</v>
      </c>
      <c r="BU202" s="1">
        <f>IF(BU133="x",'5'!$AV69/12,0)</f>
        <v>0</v>
      </c>
      <c r="BV202" s="1">
        <f>IF(BV133="x",'5'!$AV69/12,0)</f>
        <v>0</v>
      </c>
      <c r="BW202" s="1">
        <f>IF(BW133="x",'5'!$AV69/12,0)</f>
        <v>0</v>
      </c>
      <c r="BX202" s="1">
        <f>IF(BX133="x",'5'!$AV69/12,0)</f>
        <v>0</v>
      </c>
      <c r="BY202" s="1">
        <f>IF(BY133="x",'5'!$AV69/12,0)</f>
        <v>0</v>
      </c>
      <c r="BZ202" s="1">
        <f>IF(BZ133="x",'5'!$AV69/12,0)</f>
        <v>0</v>
      </c>
      <c r="CA202" s="1">
        <f>IF(CA133="x",'5'!$AV69/12,0)</f>
        <v>0</v>
      </c>
      <c r="CB202" s="1">
        <f>IF(CB133="x",'5'!$AV69/12,0)</f>
        <v>0</v>
      </c>
      <c r="CC202" s="1">
        <f>IF(CC133="x",'5'!$AV69/12,0)</f>
        <v>0</v>
      </c>
      <c r="CD202" s="1">
        <f>IF(CD133="x",'5'!$AV69/12,0)</f>
        <v>0</v>
      </c>
    </row>
    <row r="203" spans="1:82" x14ac:dyDescent="0.2">
      <c r="A203" s="1">
        <f>'5'!E70</f>
        <v>0</v>
      </c>
      <c r="B203" s="545"/>
      <c r="C203" s="545"/>
      <c r="D203" s="541"/>
      <c r="E203" s="541"/>
      <c r="F203" s="545">
        <f>'5'!AQ70</f>
        <v>0</v>
      </c>
      <c r="G203" s="541"/>
      <c r="H203" s="541"/>
      <c r="I203" s="541"/>
      <c r="J203" s="541"/>
      <c r="K203" s="1">
        <f>IF(K134="x",'5'!$AV70/12,0)</f>
        <v>0</v>
      </c>
      <c r="L203" s="1">
        <f>IF(L134="x",'5'!$AV70/12,0)</f>
        <v>0</v>
      </c>
      <c r="M203" s="1">
        <f>IF(M134="x",'5'!$AV70/12,0)</f>
        <v>0</v>
      </c>
      <c r="N203" s="1">
        <f>IF(N134="x",'5'!$AV70/12,0)</f>
        <v>0</v>
      </c>
      <c r="O203" s="1">
        <f>IF(O134="x",'5'!$AV70/12,0)</f>
        <v>0</v>
      </c>
      <c r="P203" s="1">
        <f>IF(P134="x",'5'!$AV70/12,0)</f>
        <v>0</v>
      </c>
      <c r="Q203" s="1">
        <f>IF(Q134="x",'5'!$AV70/12,0)</f>
        <v>0</v>
      </c>
      <c r="R203" s="1">
        <f>IF(R134="x",'5'!$AV70/12,0)</f>
        <v>0</v>
      </c>
      <c r="S203" s="1">
        <f>IF(S134="x",'5'!$AV70/12,0)</f>
        <v>0</v>
      </c>
      <c r="T203" s="1">
        <f>IF(T134="x",'5'!$AV70/12,0)</f>
        <v>0</v>
      </c>
      <c r="U203" s="1">
        <f>IF(U134="x",'5'!$AV70/12,0)</f>
        <v>0</v>
      </c>
      <c r="V203" s="1">
        <f>IF(V134="x",'5'!$AV70/12,0)</f>
        <v>0</v>
      </c>
      <c r="W203" s="1">
        <f>IF(W134="x",'5'!$AV70/12,0)</f>
        <v>0</v>
      </c>
      <c r="X203" s="1">
        <f>IF(X134="x",'5'!$AV70/12,0)</f>
        <v>0</v>
      </c>
      <c r="Y203" s="1">
        <f>IF(Y134="x",'5'!$AV70/12,0)</f>
        <v>0</v>
      </c>
      <c r="Z203" s="1">
        <f>IF(Z134="x",'5'!$AV70/12,0)</f>
        <v>0</v>
      </c>
      <c r="AA203" s="1">
        <f>IF(AA134="x",'5'!$AV70/12,0)</f>
        <v>0</v>
      </c>
      <c r="AB203" s="1">
        <f>IF(AB134="x",'5'!$AV70/12,0)</f>
        <v>0</v>
      </c>
      <c r="AC203" s="1">
        <f>IF(AC134="x",'5'!$AV70/12,0)</f>
        <v>0</v>
      </c>
      <c r="AD203" s="1">
        <f>IF(AD134="x",'5'!$AV70/12,0)</f>
        <v>0</v>
      </c>
      <c r="AE203" s="1">
        <f>IF(AE134="x",'5'!$AV70/12,0)</f>
        <v>0</v>
      </c>
      <c r="AF203" s="1">
        <f>IF(AF134="x",'5'!$AV70/12,0)</f>
        <v>0</v>
      </c>
      <c r="AG203" s="1">
        <f>IF(AG134="x",'5'!$AV70/12,0)</f>
        <v>0</v>
      </c>
      <c r="AH203" s="1">
        <f>IF(AH134="x",'5'!$AV70/12,0)</f>
        <v>0</v>
      </c>
      <c r="AI203" s="1">
        <f>IF(AI134="x",'5'!$AV70/12,0)</f>
        <v>0</v>
      </c>
      <c r="AJ203" s="1">
        <f>IF(AJ134="x",'5'!$AV70/12,0)</f>
        <v>0</v>
      </c>
      <c r="AK203" s="1">
        <f>IF(AK134="x",'5'!$AV70/12,0)</f>
        <v>0</v>
      </c>
      <c r="AL203" s="1">
        <f>IF(AL134="x",'5'!$AV70/12,0)</f>
        <v>0</v>
      </c>
      <c r="AM203" s="1">
        <f>IF(AM134="x",'5'!$AV70/12,0)</f>
        <v>0</v>
      </c>
      <c r="AN203" s="1">
        <f>IF(AN134="x",'5'!$AV70/12,0)</f>
        <v>0</v>
      </c>
      <c r="AO203" s="1">
        <f>IF(AO134="x",'5'!$AV70/12,0)</f>
        <v>0</v>
      </c>
      <c r="AP203" s="1">
        <f>IF(AP134="x",'5'!$AV70/12,0)</f>
        <v>0</v>
      </c>
      <c r="AQ203" s="1">
        <f>IF(AQ134="x",'5'!$AV70/12,0)</f>
        <v>0</v>
      </c>
      <c r="AR203" s="1">
        <f>IF(AR134="x",'5'!$AV70/12,0)</f>
        <v>0</v>
      </c>
      <c r="AS203" s="1">
        <f>IF(AS134="x",'5'!$AV70/12,0)</f>
        <v>0</v>
      </c>
      <c r="AT203" s="1">
        <f>IF(AT134="x",'5'!$AV70/12,0)</f>
        <v>0</v>
      </c>
      <c r="AU203" s="1">
        <f>IF(AU134="x",'5'!$AV70/12,0)</f>
        <v>0</v>
      </c>
      <c r="AV203" s="1">
        <f>IF(AV134="x",'5'!$AV70/12,0)</f>
        <v>0</v>
      </c>
      <c r="AW203" s="1">
        <f>IF(AW134="x",'5'!$AV70/12,0)</f>
        <v>0</v>
      </c>
      <c r="AX203" s="1">
        <f>IF(AX134="x",'5'!$AV70/12,0)</f>
        <v>0</v>
      </c>
      <c r="AY203" s="1">
        <f>IF(AY134="x",'5'!$AV70/12,0)</f>
        <v>0</v>
      </c>
      <c r="AZ203" s="1">
        <f>IF(AZ134="x",'5'!$AV70/12,0)</f>
        <v>0</v>
      </c>
      <c r="BA203" s="1">
        <f>IF(BA134="x",'5'!$AV70/12,0)</f>
        <v>0</v>
      </c>
      <c r="BB203" s="1">
        <f>IF(BB134="x",'5'!$AV70/12,0)</f>
        <v>0</v>
      </c>
      <c r="BC203" s="1">
        <f>IF(BC134="x",'5'!$AV70/12,0)</f>
        <v>0</v>
      </c>
      <c r="BD203" s="1">
        <f>IF(BD134="x",'5'!$AV70/12,0)</f>
        <v>0</v>
      </c>
      <c r="BE203" s="1">
        <f>IF(BE134="x",'5'!$AV70/12,0)</f>
        <v>0</v>
      </c>
      <c r="BF203" s="1">
        <f>IF(BF134="x",'5'!$AV70/12,0)</f>
        <v>0</v>
      </c>
      <c r="BG203" s="1">
        <f>IF(BG134="x",'5'!$AV70/12,0)</f>
        <v>0</v>
      </c>
      <c r="BH203" s="1">
        <f>IF(BH134="x",'5'!$AV70/12,0)</f>
        <v>0</v>
      </c>
      <c r="BI203" s="1">
        <f>IF(BI134="x",'5'!$AV70/12,0)</f>
        <v>0</v>
      </c>
      <c r="BJ203" s="1">
        <f>IF(BJ134="x",'5'!$AV70/12,0)</f>
        <v>0</v>
      </c>
      <c r="BK203" s="1">
        <f>IF(BK134="x",'5'!$AV70/12,0)</f>
        <v>0</v>
      </c>
      <c r="BL203" s="1">
        <f>IF(BL134="x",'5'!$AV70/12,0)</f>
        <v>0</v>
      </c>
      <c r="BM203" s="1">
        <f>IF(BM134="x",'5'!$AV70/12,0)</f>
        <v>0</v>
      </c>
      <c r="BN203" s="1">
        <f>IF(BN134="x",'5'!$AV70/12,0)</f>
        <v>0</v>
      </c>
      <c r="BO203" s="1">
        <f>IF(BO134="x",'5'!$AV70/12,0)</f>
        <v>0</v>
      </c>
      <c r="BP203" s="1">
        <f>IF(BP134="x",'5'!$AV70/12,0)</f>
        <v>0</v>
      </c>
      <c r="BQ203" s="1">
        <f>IF(BQ134="x",'5'!$AV70/12,0)</f>
        <v>0</v>
      </c>
      <c r="BR203" s="1">
        <f>IF(BR134="x",'5'!$AV70/12,0)</f>
        <v>0</v>
      </c>
      <c r="BS203" s="1">
        <f>IF(BS134="x",'5'!$AV70/12,0)</f>
        <v>0</v>
      </c>
      <c r="BT203" s="1">
        <f>IF(BT134="x",'5'!$AV70/12,0)</f>
        <v>0</v>
      </c>
      <c r="BU203" s="1">
        <f>IF(BU134="x",'5'!$AV70/12,0)</f>
        <v>0</v>
      </c>
      <c r="BV203" s="1">
        <f>IF(BV134="x",'5'!$AV70/12,0)</f>
        <v>0</v>
      </c>
      <c r="BW203" s="1">
        <f>IF(BW134="x",'5'!$AV70/12,0)</f>
        <v>0</v>
      </c>
      <c r="BX203" s="1">
        <f>IF(BX134="x",'5'!$AV70/12,0)</f>
        <v>0</v>
      </c>
      <c r="BY203" s="1">
        <f>IF(BY134="x",'5'!$AV70/12,0)</f>
        <v>0</v>
      </c>
      <c r="BZ203" s="1">
        <f>IF(BZ134="x",'5'!$AV70/12,0)</f>
        <v>0</v>
      </c>
      <c r="CA203" s="1">
        <f>IF(CA134="x",'5'!$AV70/12,0)</f>
        <v>0</v>
      </c>
      <c r="CB203" s="1">
        <f>IF(CB134="x",'5'!$AV70/12,0)</f>
        <v>0</v>
      </c>
      <c r="CC203" s="1">
        <f>IF(CC134="x",'5'!$AV70/12,0)</f>
        <v>0</v>
      </c>
      <c r="CD203" s="1">
        <f>IF(CD134="x",'5'!$AV70/12,0)</f>
        <v>0</v>
      </c>
    </row>
    <row r="204" spans="1:82" x14ac:dyDescent="0.2">
      <c r="A204" s="1">
        <f>'5'!E71</f>
        <v>0</v>
      </c>
      <c r="B204" s="545"/>
      <c r="C204" s="545"/>
      <c r="D204" s="541"/>
      <c r="E204" s="541"/>
      <c r="F204" s="545">
        <f>'5'!AQ71</f>
        <v>0</v>
      </c>
      <c r="G204" s="541"/>
      <c r="H204" s="541"/>
      <c r="I204" s="541"/>
      <c r="J204" s="541"/>
      <c r="K204" s="1">
        <f>IF(K135="x",'5'!$AV71/12,0)</f>
        <v>0</v>
      </c>
      <c r="L204" s="1">
        <f>IF(L135="x",'5'!$AV71/12,0)</f>
        <v>0</v>
      </c>
      <c r="M204" s="1">
        <f>IF(M135="x",'5'!$AV71/12,0)</f>
        <v>0</v>
      </c>
      <c r="N204" s="1">
        <f>IF(N135="x",'5'!$AV71/12,0)</f>
        <v>0</v>
      </c>
      <c r="O204" s="1">
        <f>IF(O135="x",'5'!$AV71/12,0)</f>
        <v>0</v>
      </c>
      <c r="P204" s="1">
        <f>IF(P135="x",'5'!$AV71/12,0)</f>
        <v>0</v>
      </c>
      <c r="Q204" s="1">
        <f>IF(Q135="x",'5'!$AV71/12,0)</f>
        <v>0</v>
      </c>
      <c r="R204" s="1">
        <f>IF(R135="x",'5'!$AV71/12,0)</f>
        <v>0</v>
      </c>
      <c r="S204" s="1">
        <f>IF(S135="x",'5'!$AV71/12,0)</f>
        <v>0</v>
      </c>
      <c r="T204" s="1">
        <f>IF(T135="x",'5'!$AV71/12,0)</f>
        <v>0</v>
      </c>
      <c r="U204" s="1">
        <f>IF(U135="x",'5'!$AV71/12,0)</f>
        <v>0</v>
      </c>
      <c r="V204" s="1">
        <f>IF(V135="x",'5'!$AV71/12,0)</f>
        <v>0</v>
      </c>
      <c r="W204" s="1">
        <f>IF(W135="x",'5'!$AV71/12,0)</f>
        <v>0</v>
      </c>
      <c r="X204" s="1">
        <f>IF(X135="x",'5'!$AV71/12,0)</f>
        <v>0</v>
      </c>
      <c r="Y204" s="1">
        <f>IF(Y135="x",'5'!$AV71/12,0)</f>
        <v>0</v>
      </c>
      <c r="Z204" s="1">
        <f>IF(Z135="x",'5'!$AV71/12,0)</f>
        <v>0</v>
      </c>
      <c r="AA204" s="1">
        <f>IF(AA135="x",'5'!$AV71/12,0)</f>
        <v>0</v>
      </c>
      <c r="AB204" s="1">
        <f>IF(AB135="x",'5'!$AV71/12,0)</f>
        <v>0</v>
      </c>
      <c r="AC204" s="1">
        <f>IF(AC135="x",'5'!$AV71/12,0)</f>
        <v>0</v>
      </c>
      <c r="AD204" s="1">
        <f>IF(AD135="x",'5'!$AV71/12,0)</f>
        <v>0</v>
      </c>
      <c r="AE204" s="1">
        <f>IF(AE135="x",'5'!$AV71/12,0)</f>
        <v>0</v>
      </c>
      <c r="AF204" s="1">
        <f>IF(AF135="x",'5'!$AV71/12,0)</f>
        <v>0</v>
      </c>
      <c r="AG204" s="1">
        <f>IF(AG135="x",'5'!$AV71/12,0)</f>
        <v>0</v>
      </c>
      <c r="AH204" s="1">
        <f>IF(AH135="x",'5'!$AV71/12,0)</f>
        <v>0</v>
      </c>
      <c r="AI204" s="1">
        <f>IF(AI135="x",'5'!$AV71/12,0)</f>
        <v>0</v>
      </c>
      <c r="AJ204" s="1">
        <f>IF(AJ135="x",'5'!$AV71/12,0)</f>
        <v>0</v>
      </c>
      <c r="AK204" s="1">
        <f>IF(AK135="x",'5'!$AV71/12,0)</f>
        <v>0</v>
      </c>
      <c r="AL204" s="1">
        <f>IF(AL135="x",'5'!$AV71/12,0)</f>
        <v>0</v>
      </c>
      <c r="AM204" s="1">
        <f>IF(AM135="x",'5'!$AV71/12,0)</f>
        <v>0</v>
      </c>
      <c r="AN204" s="1">
        <f>IF(AN135="x",'5'!$AV71/12,0)</f>
        <v>0</v>
      </c>
      <c r="AO204" s="1">
        <f>IF(AO135="x",'5'!$AV71/12,0)</f>
        <v>0</v>
      </c>
      <c r="AP204" s="1">
        <f>IF(AP135="x",'5'!$AV71/12,0)</f>
        <v>0</v>
      </c>
      <c r="AQ204" s="1">
        <f>IF(AQ135="x",'5'!$AV71/12,0)</f>
        <v>0</v>
      </c>
      <c r="AR204" s="1">
        <f>IF(AR135="x",'5'!$AV71/12,0)</f>
        <v>0</v>
      </c>
      <c r="AS204" s="1">
        <f>IF(AS135="x",'5'!$AV71/12,0)</f>
        <v>0</v>
      </c>
      <c r="AT204" s="1">
        <f>IF(AT135="x",'5'!$AV71/12,0)</f>
        <v>0</v>
      </c>
      <c r="AU204" s="1">
        <f>IF(AU135="x",'5'!$AV71/12,0)</f>
        <v>0</v>
      </c>
      <c r="AV204" s="1">
        <f>IF(AV135="x",'5'!$AV71/12,0)</f>
        <v>0</v>
      </c>
      <c r="AW204" s="1">
        <f>IF(AW135="x",'5'!$AV71/12,0)</f>
        <v>0</v>
      </c>
      <c r="AX204" s="1">
        <f>IF(AX135="x",'5'!$AV71/12,0)</f>
        <v>0</v>
      </c>
      <c r="AY204" s="1">
        <f>IF(AY135="x",'5'!$AV71/12,0)</f>
        <v>0</v>
      </c>
      <c r="AZ204" s="1">
        <f>IF(AZ135="x",'5'!$AV71/12,0)</f>
        <v>0</v>
      </c>
      <c r="BA204" s="1">
        <f>IF(BA135="x",'5'!$AV71/12,0)</f>
        <v>0</v>
      </c>
      <c r="BB204" s="1">
        <f>IF(BB135="x",'5'!$AV71/12,0)</f>
        <v>0</v>
      </c>
      <c r="BC204" s="1">
        <f>IF(BC135="x",'5'!$AV71/12,0)</f>
        <v>0</v>
      </c>
      <c r="BD204" s="1">
        <f>IF(BD135="x",'5'!$AV71/12,0)</f>
        <v>0</v>
      </c>
      <c r="BE204" s="1">
        <f>IF(BE135="x",'5'!$AV71/12,0)</f>
        <v>0</v>
      </c>
      <c r="BF204" s="1">
        <f>IF(BF135="x",'5'!$AV71/12,0)</f>
        <v>0</v>
      </c>
      <c r="BG204" s="1">
        <f>IF(BG135="x",'5'!$AV71/12,0)</f>
        <v>0</v>
      </c>
      <c r="BH204" s="1">
        <f>IF(BH135="x",'5'!$AV71/12,0)</f>
        <v>0</v>
      </c>
      <c r="BI204" s="1">
        <f>IF(BI135="x",'5'!$AV71/12,0)</f>
        <v>0</v>
      </c>
      <c r="BJ204" s="1">
        <f>IF(BJ135="x",'5'!$AV71/12,0)</f>
        <v>0</v>
      </c>
      <c r="BK204" s="1">
        <f>IF(BK135="x",'5'!$AV71/12,0)</f>
        <v>0</v>
      </c>
      <c r="BL204" s="1">
        <f>IF(BL135="x",'5'!$AV71/12,0)</f>
        <v>0</v>
      </c>
      <c r="BM204" s="1">
        <f>IF(BM135="x",'5'!$AV71/12,0)</f>
        <v>0</v>
      </c>
      <c r="BN204" s="1">
        <f>IF(BN135="x",'5'!$AV71/12,0)</f>
        <v>0</v>
      </c>
      <c r="BO204" s="1">
        <f>IF(BO135="x",'5'!$AV71/12,0)</f>
        <v>0</v>
      </c>
      <c r="BP204" s="1">
        <f>IF(BP135="x",'5'!$AV71/12,0)</f>
        <v>0</v>
      </c>
      <c r="BQ204" s="1">
        <f>IF(BQ135="x",'5'!$AV71/12,0)</f>
        <v>0</v>
      </c>
      <c r="BR204" s="1">
        <f>IF(BR135="x",'5'!$AV71/12,0)</f>
        <v>0</v>
      </c>
      <c r="BS204" s="1">
        <f>IF(BS135="x",'5'!$AV71/12,0)</f>
        <v>0</v>
      </c>
      <c r="BT204" s="1">
        <f>IF(BT135="x",'5'!$AV71/12,0)</f>
        <v>0</v>
      </c>
      <c r="BU204" s="1">
        <f>IF(BU135="x",'5'!$AV71/12,0)</f>
        <v>0</v>
      </c>
      <c r="BV204" s="1">
        <f>IF(BV135="x",'5'!$AV71/12,0)</f>
        <v>0</v>
      </c>
      <c r="BW204" s="1">
        <f>IF(BW135="x",'5'!$AV71/12,0)</f>
        <v>0</v>
      </c>
      <c r="BX204" s="1">
        <f>IF(BX135="x",'5'!$AV71/12,0)</f>
        <v>0</v>
      </c>
      <c r="BY204" s="1">
        <f>IF(BY135="x",'5'!$AV71/12,0)</f>
        <v>0</v>
      </c>
      <c r="BZ204" s="1">
        <f>IF(BZ135="x",'5'!$AV71/12,0)</f>
        <v>0</v>
      </c>
      <c r="CA204" s="1">
        <f>IF(CA135="x",'5'!$AV71/12,0)</f>
        <v>0</v>
      </c>
      <c r="CB204" s="1">
        <f>IF(CB135="x",'5'!$AV71/12,0)</f>
        <v>0</v>
      </c>
      <c r="CC204" s="1">
        <f>IF(CC135="x",'5'!$AV71/12,0)</f>
        <v>0</v>
      </c>
      <c r="CD204" s="1">
        <f>IF(CD135="x",'5'!$AV71/12,0)</f>
        <v>0</v>
      </c>
    </row>
    <row r="205" spans="1:82" x14ac:dyDescent="0.2">
      <c r="A205" s="1">
        <f>'5'!E72</f>
        <v>0</v>
      </c>
      <c r="B205" s="545"/>
      <c r="C205" s="545"/>
      <c r="D205" s="541"/>
      <c r="E205" s="541"/>
      <c r="F205" s="545">
        <f>'5'!AQ72</f>
        <v>0</v>
      </c>
      <c r="G205" s="541"/>
      <c r="H205" s="541"/>
      <c r="I205" s="541"/>
      <c r="J205" s="541"/>
      <c r="K205" s="1">
        <f>IF(K136="x",'5'!$AV72/12,0)</f>
        <v>0</v>
      </c>
      <c r="L205" s="1">
        <f>IF(L136="x",'5'!$AV72/12,0)</f>
        <v>0</v>
      </c>
      <c r="M205" s="1">
        <f>IF(M136="x",'5'!$AV72/12,0)</f>
        <v>0</v>
      </c>
      <c r="N205" s="1">
        <f>IF(N136="x",'5'!$AV72/12,0)</f>
        <v>0</v>
      </c>
      <c r="O205" s="1">
        <f>IF(O136="x",'5'!$AV72/12,0)</f>
        <v>0</v>
      </c>
      <c r="P205" s="1">
        <f>IF(P136="x",'5'!$AV72/12,0)</f>
        <v>0</v>
      </c>
      <c r="Q205" s="1">
        <f>IF(Q136="x",'5'!$AV72/12,0)</f>
        <v>0</v>
      </c>
      <c r="R205" s="1">
        <f>IF(R136="x",'5'!$AV72/12,0)</f>
        <v>0</v>
      </c>
      <c r="S205" s="1">
        <f>IF(S136="x",'5'!$AV72/12,0)</f>
        <v>0</v>
      </c>
      <c r="T205" s="1">
        <f>IF(T136="x",'5'!$AV72/12,0)</f>
        <v>0</v>
      </c>
      <c r="U205" s="1">
        <f>IF(U136="x",'5'!$AV72/12,0)</f>
        <v>0</v>
      </c>
      <c r="V205" s="1">
        <f>IF(V136="x",'5'!$AV72/12,0)</f>
        <v>0</v>
      </c>
      <c r="W205" s="1">
        <f>IF(W136="x",'5'!$AV72/12,0)</f>
        <v>0</v>
      </c>
      <c r="X205" s="1">
        <f>IF(X136="x",'5'!$AV72/12,0)</f>
        <v>0</v>
      </c>
      <c r="Y205" s="1">
        <f>IF(Y136="x",'5'!$AV72/12,0)</f>
        <v>0</v>
      </c>
      <c r="Z205" s="1">
        <f>IF(Z136="x",'5'!$AV72/12,0)</f>
        <v>0</v>
      </c>
      <c r="AA205" s="1">
        <f>IF(AA136="x",'5'!$AV72/12,0)</f>
        <v>0</v>
      </c>
      <c r="AB205" s="1">
        <f>IF(AB136="x",'5'!$AV72/12,0)</f>
        <v>0</v>
      </c>
      <c r="AC205" s="1">
        <f>IF(AC136="x",'5'!$AV72/12,0)</f>
        <v>0</v>
      </c>
      <c r="AD205" s="1">
        <f>IF(AD136="x",'5'!$AV72/12,0)</f>
        <v>0</v>
      </c>
      <c r="AE205" s="1">
        <f>IF(AE136="x",'5'!$AV72/12,0)</f>
        <v>0</v>
      </c>
      <c r="AF205" s="1">
        <f>IF(AF136="x",'5'!$AV72/12,0)</f>
        <v>0</v>
      </c>
      <c r="AG205" s="1">
        <f>IF(AG136="x",'5'!$AV72/12,0)</f>
        <v>0</v>
      </c>
      <c r="AH205" s="1">
        <f>IF(AH136="x",'5'!$AV72/12,0)</f>
        <v>0</v>
      </c>
      <c r="AI205" s="1">
        <f>IF(AI136="x",'5'!$AV72/12,0)</f>
        <v>0</v>
      </c>
      <c r="AJ205" s="1">
        <f>IF(AJ136="x",'5'!$AV72/12,0)</f>
        <v>0</v>
      </c>
      <c r="AK205" s="1">
        <f>IF(AK136="x",'5'!$AV72/12,0)</f>
        <v>0</v>
      </c>
      <c r="AL205" s="1">
        <f>IF(AL136="x",'5'!$AV72/12,0)</f>
        <v>0</v>
      </c>
      <c r="AM205" s="1">
        <f>IF(AM136="x",'5'!$AV72/12,0)</f>
        <v>0</v>
      </c>
      <c r="AN205" s="1">
        <f>IF(AN136="x",'5'!$AV72/12,0)</f>
        <v>0</v>
      </c>
      <c r="AO205" s="1">
        <f>IF(AO136="x",'5'!$AV72/12,0)</f>
        <v>0</v>
      </c>
      <c r="AP205" s="1">
        <f>IF(AP136="x",'5'!$AV72/12,0)</f>
        <v>0</v>
      </c>
      <c r="AQ205" s="1">
        <f>IF(AQ136="x",'5'!$AV72/12,0)</f>
        <v>0</v>
      </c>
      <c r="AR205" s="1">
        <f>IF(AR136="x",'5'!$AV72/12,0)</f>
        <v>0</v>
      </c>
      <c r="AS205" s="1">
        <f>IF(AS136="x",'5'!$AV72/12,0)</f>
        <v>0</v>
      </c>
      <c r="AT205" s="1">
        <f>IF(AT136="x",'5'!$AV72/12,0)</f>
        <v>0</v>
      </c>
      <c r="AU205" s="1">
        <f>IF(AU136="x",'5'!$AV72/12,0)</f>
        <v>0</v>
      </c>
      <c r="AV205" s="1">
        <f>IF(AV136="x",'5'!$AV72/12,0)</f>
        <v>0</v>
      </c>
      <c r="AW205" s="1">
        <f>IF(AW136="x",'5'!$AV72/12,0)</f>
        <v>0</v>
      </c>
      <c r="AX205" s="1">
        <f>IF(AX136="x",'5'!$AV72/12,0)</f>
        <v>0</v>
      </c>
      <c r="AY205" s="1">
        <f>IF(AY136="x",'5'!$AV72/12,0)</f>
        <v>0</v>
      </c>
      <c r="AZ205" s="1">
        <f>IF(AZ136="x",'5'!$AV72/12,0)</f>
        <v>0</v>
      </c>
      <c r="BA205" s="1">
        <f>IF(BA136="x",'5'!$AV72/12,0)</f>
        <v>0</v>
      </c>
      <c r="BB205" s="1">
        <f>IF(BB136="x",'5'!$AV72/12,0)</f>
        <v>0</v>
      </c>
      <c r="BC205" s="1">
        <f>IF(BC136="x",'5'!$AV72/12,0)</f>
        <v>0</v>
      </c>
      <c r="BD205" s="1">
        <f>IF(BD136="x",'5'!$AV72/12,0)</f>
        <v>0</v>
      </c>
      <c r="BE205" s="1">
        <f>IF(BE136="x",'5'!$AV72/12,0)</f>
        <v>0</v>
      </c>
      <c r="BF205" s="1">
        <f>IF(BF136="x",'5'!$AV72/12,0)</f>
        <v>0</v>
      </c>
      <c r="BG205" s="1">
        <f>IF(BG136="x",'5'!$AV72/12,0)</f>
        <v>0</v>
      </c>
      <c r="BH205" s="1">
        <f>IF(BH136="x",'5'!$AV72/12,0)</f>
        <v>0</v>
      </c>
      <c r="BI205" s="1">
        <f>IF(BI136="x",'5'!$AV72/12,0)</f>
        <v>0</v>
      </c>
      <c r="BJ205" s="1">
        <f>IF(BJ136="x",'5'!$AV72/12,0)</f>
        <v>0</v>
      </c>
      <c r="BK205" s="1">
        <f>IF(BK136="x",'5'!$AV72/12,0)</f>
        <v>0</v>
      </c>
      <c r="BL205" s="1">
        <f>IF(BL136="x",'5'!$AV72/12,0)</f>
        <v>0</v>
      </c>
      <c r="BM205" s="1">
        <f>IF(BM136="x",'5'!$AV72/12,0)</f>
        <v>0</v>
      </c>
      <c r="BN205" s="1">
        <f>IF(BN136="x",'5'!$AV72/12,0)</f>
        <v>0</v>
      </c>
      <c r="BO205" s="1">
        <f>IF(BO136="x",'5'!$AV72/12,0)</f>
        <v>0</v>
      </c>
      <c r="BP205" s="1">
        <f>IF(BP136="x",'5'!$AV72/12,0)</f>
        <v>0</v>
      </c>
      <c r="BQ205" s="1">
        <f>IF(BQ136="x",'5'!$AV72/12,0)</f>
        <v>0</v>
      </c>
      <c r="BR205" s="1">
        <f>IF(BR136="x",'5'!$AV72/12,0)</f>
        <v>0</v>
      </c>
      <c r="BS205" s="1">
        <f>IF(BS136="x",'5'!$AV72/12,0)</f>
        <v>0</v>
      </c>
      <c r="BT205" s="1">
        <f>IF(BT136="x",'5'!$AV72/12,0)</f>
        <v>0</v>
      </c>
      <c r="BU205" s="1">
        <f>IF(BU136="x",'5'!$AV72/12,0)</f>
        <v>0</v>
      </c>
      <c r="BV205" s="1">
        <f>IF(BV136="x",'5'!$AV72/12,0)</f>
        <v>0</v>
      </c>
      <c r="BW205" s="1">
        <f>IF(BW136="x",'5'!$AV72/12,0)</f>
        <v>0</v>
      </c>
      <c r="BX205" s="1">
        <f>IF(BX136="x",'5'!$AV72/12,0)</f>
        <v>0</v>
      </c>
      <c r="BY205" s="1">
        <f>IF(BY136="x",'5'!$AV72/12,0)</f>
        <v>0</v>
      </c>
      <c r="BZ205" s="1">
        <f>IF(BZ136="x",'5'!$AV72/12,0)</f>
        <v>0</v>
      </c>
      <c r="CA205" s="1">
        <f>IF(CA136="x",'5'!$AV72/12,0)</f>
        <v>0</v>
      </c>
      <c r="CB205" s="1">
        <f>IF(CB136="x",'5'!$AV72/12,0)</f>
        <v>0</v>
      </c>
      <c r="CC205" s="1">
        <f>IF(CC136="x",'5'!$AV72/12,0)</f>
        <v>0</v>
      </c>
      <c r="CD205" s="1">
        <f>IF(CD136="x",'5'!$AV72/12,0)</f>
        <v>0</v>
      </c>
    </row>
    <row r="206" spans="1:82" x14ac:dyDescent="0.2">
      <c r="A206" s="1">
        <f>'5'!E73</f>
        <v>0</v>
      </c>
      <c r="B206" s="545"/>
      <c r="C206" s="545"/>
      <c r="D206" s="541"/>
      <c r="E206" s="541"/>
      <c r="F206" s="545">
        <f>'5'!AQ73</f>
        <v>0</v>
      </c>
      <c r="G206" s="541"/>
      <c r="H206" s="541"/>
      <c r="I206" s="541"/>
      <c r="J206" s="541"/>
      <c r="K206" s="1">
        <f>IF(K137="x",'5'!$AV73/12,0)</f>
        <v>0</v>
      </c>
      <c r="L206" s="1">
        <f>IF(L137="x",'5'!$AV73/12,0)</f>
        <v>0</v>
      </c>
      <c r="M206" s="1">
        <f>IF(M137="x",'5'!$AV73/12,0)</f>
        <v>0</v>
      </c>
      <c r="N206" s="1">
        <f>IF(N137="x",'5'!$AV73/12,0)</f>
        <v>0</v>
      </c>
      <c r="O206" s="1">
        <f>IF(O137="x",'5'!$AV73/12,0)</f>
        <v>0</v>
      </c>
      <c r="P206" s="1">
        <f>IF(P137="x",'5'!$AV73/12,0)</f>
        <v>0</v>
      </c>
      <c r="Q206" s="1">
        <f>IF(Q137="x",'5'!$AV73/12,0)</f>
        <v>0</v>
      </c>
      <c r="R206" s="1">
        <f>IF(R137="x",'5'!$AV73/12,0)</f>
        <v>0</v>
      </c>
      <c r="S206" s="1">
        <f>IF(S137="x",'5'!$AV73/12,0)</f>
        <v>0</v>
      </c>
      <c r="T206" s="1">
        <f>IF(T137="x",'5'!$AV73/12,0)</f>
        <v>0</v>
      </c>
      <c r="U206" s="1">
        <f>IF(U137="x",'5'!$AV73/12,0)</f>
        <v>0</v>
      </c>
      <c r="V206" s="1">
        <f>IF(V137="x",'5'!$AV73/12,0)</f>
        <v>0</v>
      </c>
      <c r="W206" s="1">
        <f>IF(W137="x",'5'!$AV73/12,0)</f>
        <v>0</v>
      </c>
      <c r="X206" s="1">
        <f>IF(X137="x",'5'!$AV73/12,0)</f>
        <v>0</v>
      </c>
      <c r="Y206" s="1">
        <f>IF(Y137="x",'5'!$AV73/12,0)</f>
        <v>0</v>
      </c>
      <c r="Z206" s="1">
        <f>IF(Z137="x",'5'!$AV73/12,0)</f>
        <v>0</v>
      </c>
      <c r="AA206" s="1">
        <f>IF(AA137="x",'5'!$AV73/12,0)</f>
        <v>0</v>
      </c>
      <c r="AB206" s="1">
        <f>IF(AB137="x",'5'!$AV73/12,0)</f>
        <v>0</v>
      </c>
      <c r="AC206" s="1">
        <f>IF(AC137="x",'5'!$AV73/12,0)</f>
        <v>0</v>
      </c>
      <c r="AD206" s="1">
        <f>IF(AD137="x",'5'!$AV73/12,0)</f>
        <v>0</v>
      </c>
      <c r="AE206" s="1">
        <f>IF(AE137="x",'5'!$AV73/12,0)</f>
        <v>0</v>
      </c>
      <c r="AF206" s="1">
        <f>IF(AF137="x",'5'!$AV73/12,0)</f>
        <v>0</v>
      </c>
      <c r="AG206" s="1">
        <f>IF(AG137="x",'5'!$AV73/12,0)</f>
        <v>0</v>
      </c>
      <c r="AH206" s="1">
        <f>IF(AH137="x",'5'!$AV73/12,0)</f>
        <v>0</v>
      </c>
      <c r="AI206" s="1">
        <f>IF(AI137="x",'5'!$AV73/12,0)</f>
        <v>0</v>
      </c>
      <c r="AJ206" s="1">
        <f>IF(AJ137="x",'5'!$AV73/12,0)</f>
        <v>0</v>
      </c>
      <c r="AK206" s="1">
        <f>IF(AK137="x",'5'!$AV73/12,0)</f>
        <v>0</v>
      </c>
      <c r="AL206" s="1">
        <f>IF(AL137="x",'5'!$AV73/12,0)</f>
        <v>0</v>
      </c>
      <c r="AM206" s="1">
        <f>IF(AM137="x",'5'!$AV73/12,0)</f>
        <v>0</v>
      </c>
      <c r="AN206" s="1">
        <f>IF(AN137="x",'5'!$AV73/12,0)</f>
        <v>0</v>
      </c>
      <c r="AO206" s="1">
        <f>IF(AO137="x",'5'!$AV73/12,0)</f>
        <v>0</v>
      </c>
      <c r="AP206" s="1">
        <f>IF(AP137="x",'5'!$AV73/12,0)</f>
        <v>0</v>
      </c>
      <c r="AQ206" s="1">
        <f>IF(AQ137="x",'5'!$AV73/12,0)</f>
        <v>0</v>
      </c>
      <c r="AR206" s="1">
        <f>IF(AR137="x",'5'!$AV73/12,0)</f>
        <v>0</v>
      </c>
      <c r="AS206" s="1">
        <f>IF(AS137="x",'5'!$AV73/12,0)</f>
        <v>0</v>
      </c>
      <c r="AT206" s="1">
        <f>IF(AT137="x",'5'!$AV73/12,0)</f>
        <v>0</v>
      </c>
      <c r="AU206" s="1">
        <f>IF(AU137="x",'5'!$AV73/12,0)</f>
        <v>0</v>
      </c>
      <c r="AV206" s="1">
        <f>IF(AV137="x",'5'!$AV73/12,0)</f>
        <v>0</v>
      </c>
      <c r="AW206" s="1">
        <f>IF(AW137="x",'5'!$AV73/12,0)</f>
        <v>0</v>
      </c>
      <c r="AX206" s="1">
        <f>IF(AX137="x",'5'!$AV73/12,0)</f>
        <v>0</v>
      </c>
      <c r="AY206" s="1">
        <f>IF(AY137="x",'5'!$AV73/12,0)</f>
        <v>0</v>
      </c>
      <c r="AZ206" s="1">
        <f>IF(AZ137="x",'5'!$AV73/12,0)</f>
        <v>0</v>
      </c>
      <c r="BA206" s="1">
        <f>IF(BA137="x",'5'!$AV73/12,0)</f>
        <v>0</v>
      </c>
      <c r="BB206" s="1">
        <f>IF(BB137="x",'5'!$AV73/12,0)</f>
        <v>0</v>
      </c>
      <c r="BC206" s="1">
        <f>IF(BC137="x",'5'!$AV73/12,0)</f>
        <v>0</v>
      </c>
      <c r="BD206" s="1">
        <f>IF(BD137="x",'5'!$AV73/12,0)</f>
        <v>0</v>
      </c>
      <c r="BE206" s="1">
        <f>IF(BE137="x",'5'!$AV73/12,0)</f>
        <v>0</v>
      </c>
      <c r="BF206" s="1">
        <f>IF(BF137="x",'5'!$AV73/12,0)</f>
        <v>0</v>
      </c>
      <c r="BG206" s="1">
        <f>IF(BG137="x",'5'!$AV73/12,0)</f>
        <v>0</v>
      </c>
      <c r="BH206" s="1">
        <f>IF(BH137="x",'5'!$AV73/12,0)</f>
        <v>0</v>
      </c>
      <c r="BI206" s="1">
        <f>IF(BI137="x",'5'!$AV73/12,0)</f>
        <v>0</v>
      </c>
      <c r="BJ206" s="1">
        <f>IF(BJ137="x",'5'!$AV73/12,0)</f>
        <v>0</v>
      </c>
      <c r="BK206" s="1">
        <f>IF(BK137="x",'5'!$AV73/12,0)</f>
        <v>0</v>
      </c>
      <c r="BL206" s="1">
        <f>IF(BL137="x",'5'!$AV73/12,0)</f>
        <v>0</v>
      </c>
      <c r="BM206" s="1">
        <f>IF(BM137="x",'5'!$AV73/12,0)</f>
        <v>0</v>
      </c>
      <c r="BN206" s="1">
        <f>IF(BN137="x",'5'!$AV73/12,0)</f>
        <v>0</v>
      </c>
      <c r="BO206" s="1">
        <f>IF(BO137="x",'5'!$AV73/12,0)</f>
        <v>0</v>
      </c>
      <c r="BP206" s="1">
        <f>IF(BP137="x",'5'!$AV73/12,0)</f>
        <v>0</v>
      </c>
      <c r="BQ206" s="1">
        <f>IF(BQ137="x",'5'!$AV73/12,0)</f>
        <v>0</v>
      </c>
      <c r="BR206" s="1">
        <f>IF(BR137="x",'5'!$AV73/12,0)</f>
        <v>0</v>
      </c>
      <c r="BS206" s="1">
        <f>IF(BS137="x",'5'!$AV73/12,0)</f>
        <v>0</v>
      </c>
      <c r="BT206" s="1">
        <f>IF(BT137="x",'5'!$AV73/12,0)</f>
        <v>0</v>
      </c>
      <c r="BU206" s="1">
        <f>IF(BU137="x",'5'!$AV73/12,0)</f>
        <v>0</v>
      </c>
      <c r="BV206" s="1">
        <f>IF(BV137="x",'5'!$AV73/12,0)</f>
        <v>0</v>
      </c>
      <c r="BW206" s="1">
        <f>IF(BW137="x",'5'!$AV73/12,0)</f>
        <v>0</v>
      </c>
      <c r="BX206" s="1">
        <f>IF(BX137="x",'5'!$AV73/12,0)</f>
        <v>0</v>
      </c>
      <c r="BY206" s="1">
        <f>IF(BY137="x",'5'!$AV73/12,0)</f>
        <v>0</v>
      </c>
      <c r="BZ206" s="1">
        <f>IF(BZ137="x",'5'!$AV73/12,0)</f>
        <v>0</v>
      </c>
      <c r="CA206" s="1">
        <f>IF(CA137="x",'5'!$AV73/12,0)</f>
        <v>0</v>
      </c>
      <c r="CB206" s="1">
        <f>IF(CB137="x",'5'!$AV73/12,0)</f>
        <v>0</v>
      </c>
      <c r="CC206" s="1">
        <f>IF(CC137="x",'5'!$AV73/12,0)</f>
        <v>0</v>
      </c>
      <c r="CD206" s="1">
        <f>IF(CD137="x",'5'!$AV73/12,0)</f>
        <v>0</v>
      </c>
    </row>
    <row r="207" spans="1:82" x14ac:dyDescent="0.2">
      <c r="A207" s="1">
        <f>'5'!E74</f>
        <v>0</v>
      </c>
      <c r="B207" s="545"/>
      <c r="C207" s="545"/>
      <c r="D207" s="541"/>
      <c r="E207" s="541"/>
      <c r="F207" s="545">
        <f>'5'!AQ74</f>
        <v>0</v>
      </c>
      <c r="G207" s="541"/>
      <c r="H207" s="541"/>
      <c r="I207" s="541"/>
      <c r="J207" s="541"/>
      <c r="K207" s="1">
        <f>IF(K138="x",'5'!$AV74/12,0)</f>
        <v>0</v>
      </c>
      <c r="L207" s="1">
        <f>IF(L138="x",'5'!$AV74/12,0)</f>
        <v>0</v>
      </c>
      <c r="M207" s="1">
        <f>IF(M138="x",'5'!$AV74/12,0)</f>
        <v>0</v>
      </c>
      <c r="N207" s="1">
        <f>IF(N138="x",'5'!$AV74/12,0)</f>
        <v>0</v>
      </c>
      <c r="O207" s="1">
        <f>IF(O138="x",'5'!$AV74/12,0)</f>
        <v>0</v>
      </c>
      <c r="P207" s="1">
        <f>IF(P138="x",'5'!$AV74/12,0)</f>
        <v>0</v>
      </c>
      <c r="Q207" s="1">
        <f>IF(Q138="x",'5'!$AV74/12,0)</f>
        <v>0</v>
      </c>
      <c r="R207" s="1">
        <f>IF(R138="x",'5'!$AV74/12,0)</f>
        <v>0</v>
      </c>
      <c r="S207" s="1">
        <f>IF(S138="x",'5'!$AV74/12,0)</f>
        <v>0</v>
      </c>
      <c r="T207" s="1">
        <f>IF(T138="x",'5'!$AV74/12,0)</f>
        <v>0</v>
      </c>
      <c r="U207" s="1">
        <f>IF(U138="x",'5'!$AV74/12,0)</f>
        <v>0</v>
      </c>
      <c r="V207" s="1">
        <f>IF(V138="x",'5'!$AV74/12,0)</f>
        <v>0</v>
      </c>
      <c r="W207" s="1">
        <f>IF(W138="x",'5'!$AV74/12,0)</f>
        <v>0</v>
      </c>
      <c r="X207" s="1">
        <f>IF(X138="x",'5'!$AV74/12,0)</f>
        <v>0</v>
      </c>
      <c r="Y207" s="1">
        <f>IF(Y138="x",'5'!$AV74/12,0)</f>
        <v>0</v>
      </c>
      <c r="Z207" s="1">
        <f>IF(Z138="x",'5'!$AV74/12,0)</f>
        <v>0</v>
      </c>
      <c r="AA207" s="1">
        <f>IF(AA138="x",'5'!$AV74/12,0)</f>
        <v>0</v>
      </c>
      <c r="AB207" s="1">
        <f>IF(AB138="x",'5'!$AV74/12,0)</f>
        <v>0</v>
      </c>
      <c r="AC207" s="1">
        <f>IF(AC138="x",'5'!$AV74/12,0)</f>
        <v>0</v>
      </c>
      <c r="AD207" s="1">
        <f>IF(AD138="x",'5'!$AV74/12,0)</f>
        <v>0</v>
      </c>
      <c r="AE207" s="1">
        <f>IF(AE138="x",'5'!$AV74/12,0)</f>
        <v>0</v>
      </c>
      <c r="AF207" s="1">
        <f>IF(AF138="x",'5'!$AV74/12,0)</f>
        <v>0</v>
      </c>
      <c r="AG207" s="1">
        <f>IF(AG138="x",'5'!$AV74/12,0)</f>
        <v>0</v>
      </c>
      <c r="AH207" s="1">
        <f>IF(AH138="x",'5'!$AV74/12,0)</f>
        <v>0</v>
      </c>
      <c r="AI207" s="1">
        <f>IF(AI138="x",'5'!$AV74/12,0)</f>
        <v>0</v>
      </c>
      <c r="AJ207" s="1">
        <f>IF(AJ138="x",'5'!$AV74/12,0)</f>
        <v>0</v>
      </c>
      <c r="AK207" s="1">
        <f>IF(AK138="x",'5'!$AV74/12,0)</f>
        <v>0</v>
      </c>
      <c r="AL207" s="1">
        <f>IF(AL138="x",'5'!$AV74/12,0)</f>
        <v>0</v>
      </c>
      <c r="AM207" s="1">
        <f>IF(AM138="x",'5'!$AV74/12,0)</f>
        <v>0</v>
      </c>
      <c r="AN207" s="1">
        <f>IF(AN138="x",'5'!$AV74/12,0)</f>
        <v>0</v>
      </c>
      <c r="AO207" s="1">
        <f>IF(AO138="x",'5'!$AV74/12,0)</f>
        <v>0</v>
      </c>
      <c r="AP207" s="1">
        <f>IF(AP138="x",'5'!$AV74/12,0)</f>
        <v>0</v>
      </c>
      <c r="AQ207" s="1">
        <f>IF(AQ138="x",'5'!$AV74/12,0)</f>
        <v>0</v>
      </c>
      <c r="AR207" s="1">
        <f>IF(AR138="x",'5'!$AV74/12,0)</f>
        <v>0</v>
      </c>
      <c r="AS207" s="1">
        <f>IF(AS138="x",'5'!$AV74/12,0)</f>
        <v>0</v>
      </c>
      <c r="AT207" s="1">
        <f>IF(AT138="x",'5'!$AV74/12,0)</f>
        <v>0</v>
      </c>
      <c r="AU207" s="1">
        <f>IF(AU138="x",'5'!$AV74/12,0)</f>
        <v>0</v>
      </c>
      <c r="AV207" s="1">
        <f>IF(AV138="x",'5'!$AV74/12,0)</f>
        <v>0</v>
      </c>
      <c r="AW207" s="1">
        <f>IF(AW138="x",'5'!$AV74/12,0)</f>
        <v>0</v>
      </c>
      <c r="AX207" s="1">
        <f>IF(AX138="x",'5'!$AV74/12,0)</f>
        <v>0</v>
      </c>
      <c r="AY207" s="1">
        <f>IF(AY138="x",'5'!$AV74/12,0)</f>
        <v>0</v>
      </c>
      <c r="AZ207" s="1">
        <f>IF(AZ138="x",'5'!$AV74/12,0)</f>
        <v>0</v>
      </c>
      <c r="BA207" s="1">
        <f>IF(BA138="x",'5'!$AV74/12,0)</f>
        <v>0</v>
      </c>
      <c r="BB207" s="1">
        <f>IF(BB138="x",'5'!$AV74/12,0)</f>
        <v>0</v>
      </c>
      <c r="BC207" s="1">
        <f>IF(BC138="x",'5'!$AV74/12,0)</f>
        <v>0</v>
      </c>
      <c r="BD207" s="1">
        <f>IF(BD138="x",'5'!$AV74/12,0)</f>
        <v>0</v>
      </c>
      <c r="BE207" s="1">
        <f>IF(BE138="x",'5'!$AV74/12,0)</f>
        <v>0</v>
      </c>
      <c r="BF207" s="1">
        <f>IF(BF138="x",'5'!$AV74/12,0)</f>
        <v>0</v>
      </c>
      <c r="BG207" s="1">
        <f>IF(BG138="x",'5'!$AV74/12,0)</f>
        <v>0</v>
      </c>
      <c r="BH207" s="1">
        <f>IF(BH138="x",'5'!$AV74/12,0)</f>
        <v>0</v>
      </c>
      <c r="BI207" s="1">
        <f>IF(BI138="x",'5'!$AV74/12,0)</f>
        <v>0</v>
      </c>
      <c r="BJ207" s="1">
        <f>IF(BJ138="x",'5'!$AV74/12,0)</f>
        <v>0</v>
      </c>
      <c r="BK207" s="1">
        <f>IF(BK138="x",'5'!$AV74/12,0)</f>
        <v>0</v>
      </c>
      <c r="BL207" s="1">
        <f>IF(BL138="x",'5'!$AV74/12,0)</f>
        <v>0</v>
      </c>
      <c r="BM207" s="1">
        <f>IF(BM138="x",'5'!$AV74/12,0)</f>
        <v>0</v>
      </c>
      <c r="BN207" s="1">
        <f>IF(BN138="x",'5'!$AV74/12,0)</f>
        <v>0</v>
      </c>
      <c r="BO207" s="1">
        <f>IF(BO138="x",'5'!$AV74/12,0)</f>
        <v>0</v>
      </c>
      <c r="BP207" s="1">
        <f>IF(BP138="x",'5'!$AV74/12,0)</f>
        <v>0</v>
      </c>
      <c r="BQ207" s="1">
        <f>IF(BQ138="x",'5'!$AV74/12,0)</f>
        <v>0</v>
      </c>
      <c r="BR207" s="1">
        <f>IF(BR138="x",'5'!$AV74/12,0)</f>
        <v>0</v>
      </c>
      <c r="BS207" s="1">
        <f>IF(BS138="x",'5'!$AV74/12,0)</f>
        <v>0</v>
      </c>
      <c r="BT207" s="1">
        <f>IF(BT138="x",'5'!$AV74/12,0)</f>
        <v>0</v>
      </c>
      <c r="BU207" s="1">
        <f>IF(BU138="x",'5'!$AV74/12,0)</f>
        <v>0</v>
      </c>
      <c r="BV207" s="1">
        <f>IF(BV138="x",'5'!$AV74/12,0)</f>
        <v>0</v>
      </c>
      <c r="BW207" s="1">
        <f>IF(BW138="x",'5'!$AV74/12,0)</f>
        <v>0</v>
      </c>
      <c r="BX207" s="1">
        <f>IF(BX138="x",'5'!$AV74/12,0)</f>
        <v>0</v>
      </c>
      <c r="BY207" s="1">
        <f>IF(BY138="x",'5'!$AV74/12,0)</f>
        <v>0</v>
      </c>
      <c r="BZ207" s="1">
        <f>IF(BZ138="x",'5'!$AV74/12,0)</f>
        <v>0</v>
      </c>
      <c r="CA207" s="1">
        <f>IF(CA138="x",'5'!$AV74/12,0)</f>
        <v>0</v>
      </c>
      <c r="CB207" s="1">
        <f>IF(CB138="x",'5'!$AV74/12,0)</f>
        <v>0</v>
      </c>
      <c r="CC207" s="1">
        <f>IF(CC138="x",'5'!$AV74/12,0)</f>
        <v>0</v>
      </c>
      <c r="CD207" s="1">
        <f>IF(CD138="x",'5'!$AV74/12,0)</f>
        <v>0</v>
      </c>
    </row>
    <row r="208" spans="1:82" x14ac:dyDescent="0.2">
      <c r="A208" s="1">
        <f>'5'!E75</f>
        <v>0</v>
      </c>
      <c r="B208" s="545"/>
      <c r="C208" s="545"/>
      <c r="D208" s="541"/>
      <c r="E208" s="541"/>
      <c r="F208" s="545">
        <f>'5'!AQ75</f>
        <v>0</v>
      </c>
      <c r="G208" s="541"/>
      <c r="H208" s="541"/>
      <c r="I208" s="541"/>
      <c r="J208" s="541"/>
      <c r="K208" s="1">
        <f>IF(K139="x",'5'!$AV75/12,0)</f>
        <v>0</v>
      </c>
      <c r="L208" s="1">
        <f>IF(L139="x",'5'!$AV75/12,0)</f>
        <v>0</v>
      </c>
      <c r="M208" s="1">
        <f>IF(M139="x",'5'!$AV75/12,0)</f>
        <v>0</v>
      </c>
      <c r="N208" s="1">
        <f>IF(N139="x",'5'!$AV75/12,0)</f>
        <v>0</v>
      </c>
      <c r="O208" s="1">
        <f>IF(O139="x",'5'!$AV75/12,0)</f>
        <v>0</v>
      </c>
      <c r="P208" s="1">
        <f>IF(P139="x",'5'!$AV75/12,0)</f>
        <v>0</v>
      </c>
      <c r="Q208" s="1">
        <f>IF(Q139="x",'5'!$AV75/12,0)</f>
        <v>0</v>
      </c>
      <c r="R208" s="1">
        <f>IF(R139="x",'5'!$AV75/12,0)</f>
        <v>0</v>
      </c>
      <c r="S208" s="1">
        <f>IF(S139="x",'5'!$AV75/12,0)</f>
        <v>0</v>
      </c>
      <c r="T208" s="1">
        <f>IF(T139="x",'5'!$AV75/12,0)</f>
        <v>0</v>
      </c>
      <c r="U208" s="1">
        <f>IF(U139="x",'5'!$AV75/12,0)</f>
        <v>0</v>
      </c>
      <c r="V208" s="1">
        <f>IF(V139="x",'5'!$AV75/12,0)</f>
        <v>0</v>
      </c>
      <c r="W208" s="1">
        <f>IF(W139="x",'5'!$AV75/12,0)</f>
        <v>0</v>
      </c>
      <c r="X208" s="1">
        <f>IF(X139="x",'5'!$AV75/12,0)</f>
        <v>0</v>
      </c>
      <c r="Y208" s="1">
        <f>IF(Y139="x",'5'!$AV75/12,0)</f>
        <v>0</v>
      </c>
      <c r="Z208" s="1">
        <f>IF(Z139="x",'5'!$AV75/12,0)</f>
        <v>0</v>
      </c>
      <c r="AA208" s="1">
        <f>IF(AA139="x",'5'!$AV75/12,0)</f>
        <v>0</v>
      </c>
      <c r="AB208" s="1">
        <f>IF(AB139="x",'5'!$AV75/12,0)</f>
        <v>0</v>
      </c>
      <c r="AC208" s="1">
        <f>IF(AC139="x",'5'!$AV75/12,0)</f>
        <v>0</v>
      </c>
      <c r="AD208" s="1">
        <f>IF(AD139="x",'5'!$AV75/12,0)</f>
        <v>0</v>
      </c>
      <c r="AE208" s="1">
        <f>IF(AE139="x",'5'!$AV75/12,0)</f>
        <v>0</v>
      </c>
      <c r="AF208" s="1">
        <f>IF(AF139="x",'5'!$AV75/12,0)</f>
        <v>0</v>
      </c>
      <c r="AG208" s="1">
        <f>IF(AG139="x",'5'!$AV75/12,0)</f>
        <v>0</v>
      </c>
      <c r="AH208" s="1">
        <f>IF(AH139="x",'5'!$AV75/12,0)</f>
        <v>0</v>
      </c>
      <c r="AI208" s="1">
        <f>IF(AI139="x",'5'!$AV75/12,0)</f>
        <v>0</v>
      </c>
      <c r="AJ208" s="1">
        <f>IF(AJ139="x",'5'!$AV75/12,0)</f>
        <v>0</v>
      </c>
      <c r="AK208" s="1">
        <f>IF(AK139="x",'5'!$AV75/12,0)</f>
        <v>0</v>
      </c>
      <c r="AL208" s="1">
        <f>IF(AL139="x",'5'!$AV75/12,0)</f>
        <v>0</v>
      </c>
      <c r="AM208" s="1">
        <f>IF(AM139="x",'5'!$AV75/12,0)</f>
        <v>0</v>
      </c>
      <c r="AN208" s="1">
        <f>IF(AN139="x",'5'!$AV75/12,0)</f>
        <v>0</v>
      </c>
      <c r="AO208" s="1">
        <f>IF(AO139="x",'5'!$AV75/12,0)</f>
        <v>0</v>
      </c>
      <c r="AP208" s="1">
        <f>IF(AP139="x",'5'!$AV75/12,0)</f>
        <v>0</v>
      </c>
      <c r="AQ208" s="1">
        <f>IF(AQ139="x",'5'!$AV75/12,0)</f>
        <v>0</v>
      </c>
      <c r="AR208" s="1">
        <f>IF(AR139="x",'5'!$AV75/12,0)</f>
        <v>0</v>
      </c>
      <c r="AS208" s="1">
        <f>IF(AS139="x",'5'!$AV75/12,0)</f>
        <v>0</v>
      </c>
      <c r="AT208" s="1">
        <f>IF(AT139="x",'5'!$AV75/12,0)</f>
        <v>0</v>
      </c>
      <c r="AU208" s="1">
        <f>IF(AU139="x",'5'!$AV75/12,0)</f>
        <v>0</v>
      </c>
      <c r="AV208" s="1">
        <f>IF(AV139="x",'5'!$AV75/12,0)</f>
        <v>0</v>
      </c>
      <c r="AW208" s="1">
        <f>IF(AW139="x",'5'!$AV75/12,0)</f>
        <v>0</v>
      </c>
      <c r="AX208" s="1">
        <f>IF(AX139="x",'5'!$AV75/12,0)</f>
        <v>0</v>
      </c>
      <c r="AY208" s="1">
        <f>IF(AY139="x",'5'!$AV75/12,0)</f>
        <v>0</v>
      </c>
      <c r="AZ208" s="1">
        <f>IF(AZ139="x",'5'!$AV75/12,0)</f>
        <v>0</v>
      </c>
      <c r="BA208" s="1">
        <f>IF(BA139="x",'5'!$AV75/12,0)</f>
        <v>0</v>
      </c>
      <c r="BB208" s="1">
        <f>IF(BB139="x",'5'!$AV75/12,0)</f>
        <v>0</v>
      </c>
      <c r="BC208" s="1">
        <f>IF(BC139="x",'5'!$AV75/12,0)</f>
        <v>0</v>
      </c>
      <c r="BD208" s="1">
        <f>IF(BD139="x",'5'!$AV75/12,0)</f>
        <v>0</v>
      </c>
      <c r="BE208" s="1">
        <f>IF(BE139="x",'5'!$AV75/12,0)</f>
        <v>0</v>
      </c>
      <c r="BF208" s="1">
        <f>IF(BF139="x",'5'!$AV75/12,0)</f>
        <v>0</v>
      </c>
      <c r="BG208" s="1">
        <f>IF(BG139="x",'5'!$AV75/12,0)</f>
        <v>0</v>
      </c>
      <c r="BH208" s="1">
        <f>IF(BH139="x",'5'!$AV75/12,0)</f>
        <v>0</v>
      </c>
      <c r="BI208" s="1">
        <f>IF(BI139="x",'5'!$AV75/12,0)</f>
        <v>0</v>
      </c>
      <c r="BJ208" s="1">
        <f>IF(BJ139="x",'5'!$AV75/12,0)</f>
        <v>0</v>
      </c>
      <c r="BK208" s="1">
        <f>IF(BK139="x",'5'!$AV75/12,0)</f>
        <v>0</v>
      </c>
      <c r="BL208" s="1">
        <f>IF(BL139="x",'5'!$AV75/12,0)</f>
        <v>0</v>
      </c>
      <c r="BM208" s="1">
        <f>IF(BM139="x",'5'!$AV75/12,0)</f>
        <v>0</v>
      </c>
      <c r="BN208" s="1">
        <f>IF(BN139="x",'5'!$AV75/12,0)</f>
        <v>0</v>
      </c>
      <c r="BO208" s="1">
        <f>IF(BO139="x",'5'!$AV75/12,0)</f>
        <v>0</v>
      </c>
      <c r="BP208" s="1">
        <f>IF(BP139="x",'5'!$AV75/12,0)</f>
        <v>0</v>
      </c>
      <c r="BQ208" s="1">
        <f>IF(BQ139="x",'5'!$AV75/12,0)</f>
        <v>0</v>
      </c>
      <c r="BR208" s="1">
        <f>IF(BR139="x",'5'!$AV75/12,0)</f>
        <v>0</v>
      </c>
      <c r="BS208" s="1">
        <f>IF(BS139="x",'5'!$AV75/12,0)</f>
        <v>0</v>
      </c>
      <c r="BT208" s="1">
        <f>IF(BT139="x",'5'!$AV75/12,0)</f>
        <v>0</v>
      </c>
      <c r="BU208" s="1">
        <f>IF(BU139="x",'5'!$AV75/12,0)</f>
        <v>0</v>
      </c>
      <c r="BV208" s="1">
        <f>IF(BV139="x",'5'!$AV75/12,0)</f>
        <v>0</v>
      </c>
      <c r="BW208" s="1">
        <f>IF(BW139="x",'5'!$AV75/12,0)</f>
        <v>0</v>
      </c>
      <c r="BX208" s="1">
        <f>IF(BX139="x",'5'!$AV75/12,0)</f>
        <v>0</v>
      </c>
      <c r="BY208" s="1">
        <f>IF(BY139="x",'5'!$AV75/12,0)</f>
        <v>0</v>
      </c>
      <c r="BZ208" s="1">
        <f>IF(BZ139="x",'5'!$AV75/12,0)</f>
        <v>0</v>
      </c>
      <c r="CA208" s="1">
        <f>IF(CA139="x",'5'!$AV75/12,0)</f>
        <v>0</v>
      </c>
      <c r="CB208" s="1">
        <f>IF(CB139="x",'5'!$AV75/12,0)</f>
        <v>0</v>
      </c>
      <c r="CC208" s="1">
        <f>IF(CC139="x",'5'!$AV75/12,0)</f>
        <v>0</v>
      </c>
      <c r="CD208" s="1">
        <f>IF(CD139="x",'5'!$AV75/12,0)</f>
        <v>0</v>
      </c>
    </row>
    <row r="209" spans="1:82" x14ac:dyDescent="0.2">
      <c r="A209" s="1">
        <f>'5'!E76</f>
        <v>0</v>
      </c>
      <c r="B209" s="545"/>
      <c r="C209" s="545"/>
      <c r="D209" s="541"/>
      <c r="E209" s="541"/>
      <c r="F209" s="545">
        <f>'5'!AQ76</f>
        <v>0</v>
      </c>
      <c r="G209" s="541"/>
      <c r="H209" s="541"/>
      <c r="I209" s="541"/>
      <c r="J209" s="541"/>
      <c r="K209" s="1">
        <f>IF(K140="x",'5'!$AV76/12,0)</f>
        <v>0</v>
      </c>
      <c r="L209" s="1">
        <f>IF(L140="x",'5'!$AV76/12,0)</f>
        <v>0</v>
      </c>
      <c r="M209" s="1">
        <f>IF(M140="x",'5'!$AV76/12,0)</f>
        <v>0</v>
      </c>
      <c r="N209" s="1">
        <f>IF(N140="x",'5'!$AV76/12,0)</f>
        <v>0</v>
      </c>
      <c r="O209" s="1">
        <f>IF(O140="x",'5'!$AV76/12,0)</f>
        <v>0</v>
      </c>
      <c r="P209" s="1">
        <f>IF(P140="x",'5'!$AV76/12,0)</f>
        <v>0</v>
      </c>
      <c r="Q209" s="1">
        <f>IF(Q140="x",'5'!$AV76/12,0)</f>
        <v>0</v>
      </c>
      <c r="R209" s="1">
        <f>IF(R140="x",'5'!$AV76/12,0)</f>
        <v>0</v>
      </c>
      <c r="S209" s="1">
        <f>IF(S140="x",'5'!$AV76/12,0)</f>
        <v>0</v>
      </c>
      <c r="T209" s="1">
        <f>IF(T140="x",'5'!$AV76/12,0)</f>
        <v>0</v>
      </c>
      <c r="U209" s="1">
        <f>IF(U140="x",'5'!$AV76/12,0)</f>
        <v>0</v>
      </c>
      <c r="V209" s="1">
        <f>IF(V140="x",'5'!$AV76/12,0)</f>
        <v>0</v>
      </c>
      <c r="W209" s="1">
        <f>IF(W140="x",'5'!$AV76/12,0)</f>
        <v>0</v>
      </c>
      <c r="X209" s="1">
        <f>IF(X140="x",'5'!$AV76/12,0)</f>
        <v>0</v>
      </c>
      <c r="Y209" s="1">
        <f>IF(Y140="x",'5'!$AV76/12,0)</f>
        <v>0</v>
      </c>
      <c r="Z209" s="1">
        <f>IF(Z140="x",'5'!$AV76/12,0)</f>
        <v>0</v>
      </c>
      <c r="AA209" s="1">
        <f>IF(AA140="x",'5'!$AV76/12,0)</f>
        <v>0</v>
      </c>
      <c r="AB209" s="1">
        <f>IF(AB140="x",'5'!$AV76/12,0)</f>
        <v>0</v>
      </c>
      <c r="AC209" s="1">
        <f>IF(AC140="x",'5'!$AV76/12,0)</f>
        <v>0</v>
      </c>
      <c r="AD209" s="1">
        <f>IF(AD140="x",'5'!$AV76/12,0)</f>
        <v>0</v>
      </c>
      <c r="AE209" s="1">
        <f>IF(AE140="x",'5'!$AV76/12,0)</f>
        <v>0</v>
      </c>
      <c r="AF209" s="1">
        <f>IF(AF140="x",'5'!$AV76/12,0)</f>
        <v>0</v>
      </c>
      <c r="AG209" s="1">
        <f>IF(AG140="x",'5'!$AV76/12,0)</f>
        <v>0</v>
      </c>
      <c r="AH209" s="1">
        <f>IF(AH140="x",'5'!$AV76/12,0)</f>
        <v>0</v>
      </c>
      <c r="AI209" s="1">
        <f>IF(AI140="x",'5'!$AV76/12,0)</f>
        <v>0</v>
      </c>
      <c r="AJ209" s="1">
        <f>IF(AJ140="x",'5'!$AV76/12,0)</f>
        <v>0</v>
      </c>
      <c r="AK209" s="1">
        <f>IF(AK140="x",'5'!$AV76/12,0)</f>
        <v>0</v>
      </c>
      <c r="AL209" s="1">
        <f>IF(AL140="x",'5'!$AV76/12,0)</f>
        <v>0</v>
      </c>
      <c r="AM209" s="1">
        <f>IF(AM140="x",'5'!$AV76/12,0)</f>
        <v>0</v>
      </c>
      <c r="AN209" s="1">
        <f>IF(AN140="x",'5'!$AV76/12,0)</f>
        <v>0</v>
      </c>
      <c r="AO209" s="1">
        <f>IF(AO140="x",'5'!$AV76/12,0)</f>
        <v>0</v>
      </c>
      <c r="AP209" s="1">
        <f>IF(AP140="x",'5'!$AV76/12,0)</f>
        <v>0</v>
      </c>
      <c r="AQ209" s="1">
        <f>IF(AQ140="x",'5'!$AV76/12,0)</f>
        <v>0</v>
      </c>
      <c r="AR209" s="1">
        <f>IF(AR140="x",'5'!$AV76/12,0)</f>
        <v>0</v>
      </c>
      <c r="AS209" s="1">
        <f>IF(AS140="x",'5'!$AV76/12,0)</f>
        <v>0</v>
      </c>
      <c r="AT209" s="1">
        <f>IF(AT140="x",'5'!$AV76/12,0)</f>
        <v>0</v>
      </c>
      <c r="AU209" s="1">
        <f>IF(AU140="x",'5'!$AV76/12,0)</f>
        <v>0</v>
      </c>
      <c r="AV209" s="1">
        <f>IF(AV140="x",'5'!$AV76/12,0)</f>
        <v>0</v>
      </c>
      <c r="AW209" s="1">
        <f>IF(AW140="x",'5'!$AV76/12,0)</f>
        <v>0</v>
      </c>
      <c r="AX209" s="1">
        <f>IF(AX140="x",'5'!$AV76/12,0)</f>
        <v>0</v>
      </c>
      <c r="AY209" s="1">
        <f>IF(AY140="x",'5'!$AV76/12,0)</f>
        <v>0</v>
      </c>
      <c r="AZ209" s="1">
        <f>IF(AZ140="x",'5'!$AV76/12,0)</f>
        <v>0</v>
      </c>
      <c r="BA209" s="1">
        <f>IF(BA140="x",'5'!$AV76/12,0)</f>
        <v>0</v>
      </c>
      <c r="BB209" s="1">
        <f>IF(BB140="x",'5'!$AV76/12,0)</f>
        <v>0</v>
      </c>
      <c r="BC209" s="1">
        <f>IF(BC140="x",'5'!$AV76/12,0)</f>
        <v>0</v>
      </c>
      <c r="BD209" s="1">
        <f>IF(BD140="x",'5'!$AV76/12,0)</f>
        <v>0</v>
      </c>
      <c r="BE209" s="1">
        <f>IF(BE140="x",'5'!$AV76/12,0)</f>
        <v>0</v>
      </c>
      <c r="BF209" s="1">
        <f>IF(BF140="x",'5'!$AV76/12,0)</f>
        <v>0</v>
      </c>
      <c r="BG209" s="1">
        <f>IF(BG140="x",'5'!$AV76/12,0)</f>
        <v>0</v>
      </c>
      <c r="BH209" s="1">
        <f>IF(BH140="x",'5'!$AV76/12,0)</f>
        <v>0</v>
      </c>
      <c r="BI209" s="1">
        <f>IF(BI140="x",'5'!$AV76/12,0)</f>
        <v>0</v>
      </c>
      <c r="BJ209" s="1">
        <f>IF(BJ140="x",'5'!$AV76/12,0)</f>
        <v>0</v>
      </c>
      <c r="BK209" s="1">
        <f>IF(BK140="x",'5'!$AV76/12,0)</f>
        <v>0</v>
      </c>
      <c r="BL209" s="1">
        <f>IF(BL140="x",'5'!$AV76/12,0)</f>
        <v>0</v>
      </c>
      <c r="BM209" s="1">
        <f>IF(BM140="x",'5'!$AV76/12,0)</f>
        <v>0</v>
      </c>
      <c r="BN209" s="1">
        <f>IF(BN140="x",'5'!$AV76/12,0)</f>
        <v>0</v>
      </c>
      <c r="BO209" s="1">
        <f>IF(BO140="x",'5'!$AV76/12,0)</f>
        <v>0</v>
      </c>
      <c r="BP209" s="1">
        <f>IF(BP140="x",'5'!$AV76/12,0)</f>
        <v>0</v>
      </c>
      <c r="BQ209" s="1">
        <f>IF(BQ140="x",'5'!$AV76/12,0)</f>
        <v>0</v>
      </c>
      <c r="BR209" s="1">
        <f>IF(BR140="x",'5'!$AV76/12,0)</f>
        <v>0</v>
      </c>
      <c r="BS209" s="1">
        <f>IF(BS140="x",'5'!$AV76/12,0)</f>
        <v>0</v>
      </c>
      <c r="BT209" s="1">
        <f>IF(BT140="x",'5'!$AV76/12,0)</f>
        <v>0</v>
      </c>
      <c r="BU209" s="1">
        <f>IF(BU140="x",'5'!$AV76/12,0)</f>
        <v>0</v>
      </c>
      <c r="BV209" s="1">
        <f>IF(BV140="x",'5'!$AV76/12,0)</f>
        <v>0</v>
      </c>
      <c r="BW209" s="1">
        <f>IF(BW140="x",'5'!$AV76/12,0)</f>
        <v>0</v>
      </c>
      <c r="BX209" s="1">
        <f>IF(BX140="x",'5'!$AV76/12,0)</f>
        <v>0</v>
      </c>
      <c r="BY209" s="1">
        <f>IF(BY140="x",'5'!$AV76/12,0)</f>
        <v>0</v>
      </c>
      <c r="BZ209" s="1">
        <f>IF(BZ140="x",'5'!$AV76/12,0)</f>
        <v>0</v>
      </c>
      <c r="CA209" s="1">
        <f>IF(CA140="x",'5'!$AV76/12,0)</f>
        <v>0</v>
      </c>
      <c r="CB209" s="1">
        <f>IF(CB140="x",'5'!$AV76/12,0)</f>
        <v>0</v>
      </c>
      <c r="CC209" s="1">
        <f>IF(CC140="x",'5'!$AV76/12,0)</f>
        <v>0</v>
      </c>
      <c r="CD209" s="1">
        <f>IF(CD140="x",'5'!$AV76/12,0)</f>
        <v>0</v>
      </c>
    </row>
    <row r="210" spans="1:82" x14ac:dyDescent="0.2">
      <c r="A210" s="1">
        <f>'5'!E77</f>
        <v>0</v>
      </c>
      <c r="B210" s="545"/>
      <c r="C210" s="545"/>
      <c r="D210" s="541"/>
      <c r="E210" s="541"/>
      <c r="F210" s="545">
        <f>'5'!AQ77</f>
        <v>0</v>
      </c>
      <c r="G210" s="541"/>
      <c r="H210" s="541"/>
      <c r="I210" s="541"/>
      <c r="J210" s="541"/>
      <c r="K210" s="1">
        <f>IF(K141="x",'5'!$AV77/12,0)</f>
        <v>0</v>
      </c>
      <c r="L210" s="1">
        <f>IF(L141="x",'5'!$AV77/12,0)</f>
        <v>0</v>
      </c>
      <c r="M210" s="1">
        <f>IF(M141="x",'5'!$AV77/12,0)</f>
        <v>0</v>
      </c>
      <c r="N210" s="1">
        <f>IF(N141="x",'5'!$AV77/12,0)</f>
        <v>0</v>
      </c>
      <c r="O210" s="1">
        <f>IF(O141="x",'5'!$AV77/12,0)</f>
        <v>0</v>
      </c>
      <c r="P210" s="1">
        <f>IF(P141="x",'5'!$AV77/12,0)</f>
        <v>0</v>
      </c>
      <c r="Q210" s="1">
        <f>IF(Q141="x",'5'!$AV77/12,0)</f>
        <v>0</v>
      </c>
      <c r="R210" s="1">
        <f>IF(R141="x",'5'!$AV77/12,0)</f>
        <v>0</v>
      </c>
      <c r="S210" s="1">
        <f>IF(S141="x",'5'!$AV77/12,0)</f>
        <v>0</v>
      </c>
      <c r="T210" s="1">
        <f>IF(T141="x",'5'!$AV77/12,0)</f>
        <v>0</v>
      </c>
      <c r="U210" s="1">
        <f>IF(U141="x",'5'!$AV77/12,0)</f>
        <v>0</v>
      </c>
      <c r="V210" s="1">
        <f>IF(V141="x",'5'!$AV77/12,0)</f>
        <v>0</v>
      </c>
      <c r="W210" s="1">
        <f>IF(W141="x",'5'!$AV77/12,0)</f>
        <v>0</v>
      </c>
      <c r="X210" s="1">
        <f>IF(X141="x",'5'!$AV77/12,0)</f>
        <v>0</v>
      </c>
      <c r="Y210" s="1">
        <f>IF(Y141="x",'5'!$AV77/12,0)</f>
        <v>0</v>
      </c>
      <c r="Z210" s="1">
        <f>IF(Z141="x",'5'!$AV77/12,0)</f>
        <v>0</v>
      </c>
      <c r="AA210" s="1">
        <f>IF(AA141="x",'5'!$AV77/12,0)</f>
        <v>0</v>
      </c>
      <c r="AB210" s="1">
        <f>IF(AB141="x",'5'!$AV77/12,0)</f>
        <v>0</v>
      </c>
      <c r="AC210" s="1">
        <f>IF(AC141="x",'5'!$AV77/12,0)</f>
        <v>0</v>
      </c>
      <c r="AD210" s="1">
        <f>IF(AD141="x",'5'!$AV77/12,0)</f>
        <v>0</v>
      </c>
      <c r="AE210" s="1">
        <f>IF(AE141="x",'5'!$AV77/12,0)</f>
        <v>0</v>
      </c>
      <c r="AF210" s="1">
        <f>IF(AF141="x",'5'!$AV77/12,0)</f>
        <v>0</v>
      </c>
      <c r="AG210" s="1">
        <f>IF(AG141="x",'5'!$AV77/12,0)</f>
        <v>0</v>
      </c>
      <c r="AH210" s="1">
        <f>IF(AH141="x",'5'!$AV77/12,0)</f>
        <v>0</v>
      </c>
      <c r="AI210" s="1">
        <f>IF(AI141="x",'5'!$AV77/12,0)</f>
        <v>0</v>
      </c>
      <c r="AJ210" s="1">
        <f>IF(AJ141="x",'5'!$AV77/12,0)</f>
        <v>0</v>
      </c>
      <c r="AK210" s="1">
        <f>IF(AK141="x",'5'!$AV77/12,0)</f>
        <v>0</v>
      </c>
      <c r="AL210" s="1">
        <f>IF(AL141="x",'5'!$AV77/12,0)</f>
        <v>0</v>
      </c>
      <c r="AM210" s="1">
        <f>IF(AM141="x",'5'!$AV77/12,0)</f>
        <v>0</v>
      </c>
      <c r="AN210" s="1">
        <f>IF(AN141="x",'5'!$AV77/12,0)</f>
        <v>0</v>
      </c>
      <c r="AO210" s="1">
        <f>IF(AO141="x",'5'!$AV77/12,0)</f>
        <v>0</v>
      </c>
      <c r="AP210" s="1">
        <f>IF(AP141="x",'5'!$AV77/12,0)</f>
        <v>0</v>
      </c>
      <c r="AQ210" s="1">
        <f>IF(AQ141="x",'5'!$AV77/12,0)</f>
        <v>0</v>
      </c>
      <c r="AR210" s="1">
        <f>IF(AR141="x",'5'!$AV77/12,0)</f>
        <v>0</v>
      </c>
      <c r="AS210" s="1">
        <f>IF(AS141="x",'5'!$AV77/12,0)</f>
        <v>0</v>
      </c>
      <c r="AT210" s="1">
        <f>IF(AT141="x",'5'!$AV77/12,0)</f>
        <v>0</v>
      </c>
      <c r="AU210" s="1">
        <f>IF(AU141="x",'5'!$AV77/12,0)</f>
        <v>0</v>
      </c>
      <c r="AV210" s="1">
        <f>IF(AV141="x",'5'!$AV77/12,0)</f>
        <v>0</v>
      </c>
      <c r="AW210" s="1">
        <f>IF(AW141="x",'5'!$AV77/12,0)</f>
        <v>0</v>
      </c>
      <c r="AX210" s="1">
        <f>IF(AX141="x",'5'!$AV77/12,0)</f>
        <v>0</v>
      </c>
      <c r="AY210" s="1">
        <f>IF(AY141="x",'5'!$AV77/12,0)</f>
        <v>0</v>
      </c>
      <c r="AZ210" s="1">
        <f>IF(AZ141="x",'5'!$AV77/12,0)</f>
        <v>0</v>
      </c>
      <c r="BA210" s="1">
        <f>IF(BA141="x",'5'!$AV77/12,0)</f>
        <v>0</v>
      </c>
      <c r="BB210" s="1">
        <f>IF(BB141="x",'5'!$AV77/12,0)</f>
        <v>0</v>
      </c>
      <c r="BC210" s="1">
        <f>IF(BC141="x",'5'!$AV77/12,0)</f>
        <v>0</v>
      </c>
      <c r="BD210" s="1">
        <f>IF(BD141="x",'5'!$AV77/12,0)</f>
        <v>0</v>
      </c>
      <c r="BE210" s="1">
        <f>IF(BE141="x",'5'!$AV77/12,0)</f>
        <v>0</v>
      </c>
      <c r="BF210" s="1">
        <f>IF(BF141="x",'5'!$AV77/12,0)</f>
        <v>0</v>
      </c>
      <c r="BG210" s="1">
        <f>IF(BG141="x",'5'!$AV77/12,0)</f>
        <v>0</v>
      </c>
      <c r="BH210" s="1">
        <f>IF(BH141="x",'5'!$AV77/12,0)</f>
        <v>0</v>
      </c>
      <c r="BI210" s="1">
        <f>IF(BI141="x",'5'!$AV77/12,0)</f>
        <v>0</v>
      </c>
      <c r="BJ210" s="1">
        <f>IF(BJ141="x",'5'!$AV77/12,0)</f>
        <v>0</v>
      </c>
      <c r="BK210" s="1">
        <f>IF(BK141="x",'5'!$AV77/12,0)</f>
        <v>0</v>
      </c>
      <c r="BL210" s="1">
        <f>IF(BL141="x",'5'!$AV77/12,0)</f>
        <v>0</v>
      </c>
      <c r="BM210" s="1">
        <f>IF(BM141="x",'5'!$AV77/12,0)</f>
        <v>0</v>
      </c>
      <c r="BN210" s="1">
        <f>IF(BN141="x",'5'!$AV77/12,0)</f>
        <v>0</v>
      </c>
      <c r="BO210" s="1">
        <f>IF(BO141="x",'5'!$AV77/12,0)</f>
        <v>0</v>
      </c>
      <c r="BP210" s="1">
        <f>IF(BP141="x",'5'!$AV77/12,0)</f>
        <v>0</v>
      </c>
      <c r="BQ210" s="1">
        <f>IF(BQ141="x",'5'!$AV77/12,0)</f>
        <v>0</v>
      </c>
      <c r="BR210" s="1">
        <f>IF(BR141="x",'5'!$AV77/12,0)</f>
        <v>0</v>
      </c>
      <c r="BS210" s="1">
        <f>IF(BS141="x",'5'!$AV77/12,0)</f>
        <v>0</v>
      </c>
      <c r="BT210" s="1">
        <f>IF(BT141="x",'5'!$AV77/12,0)</f>
        <v>0</v>
      </c>
      <c r="BU210" s="1">
        <f>IF(BU141="x",'5'!$AV77/12,0)</f>
        <v>0</v>
      </c>
      <c r="BV210" s="1">
        <f>IF(BV141="x",'5'!$AV77/12,0)</f>
        <v>0</v>
      </c>
      <c r="BW210" s="1">
        <f>IF(BW141="x",'5'!$AV77/12,0)</f>
        <v>0</v>
      </c>
      <c r="BX210" s="1">
        <f>IF(BX141="x",'5'!$AV77/12,0)</f>
        <v>0</v>
      </c>
      <c r="BY210" s="1">
        <f>IF(BY141="x",'5'!$AV77/12,0)</f>
        <v>0</v>
      </c>
      <c r="BZ210" s="1">
        <f>IF(BZ141="x",'5'!$AV77/12,0)</f>
        <v>0</v>
      </c>
      <c r="CA210" s="1">
        <f>IF(CA141="x",'5'!$AV77/12,0)</f>
        <v>0</v>
      </c>
      <c r="CB210" s="1">
        <f>IF(CB141="x",'5'!$AV77/12,0)</f>
        <v>0</v>
      </c>
      <c r="CC210" s="1">
        <f>IF(CC141="x",'5'!$AV77/12,0)</f>
        <v>0</v>
      </c>
      <c r="CD210" s="1">
        <f>IF(CD141="x",'5'!$AV77/12,0)</f>
        <v>0</v>
      </c>
    </row>
    <row r="211" spans="1:82" x14ac:dyDescent="0.2">
      <c r="A211" s="1">
        <f>'5'!E78</f>
        <v>0</v>
      </c>
      <c r="B211" s="545"/>
      <c r="C211" s="545"/>
      <c r="D211" s="541"/>
      <c r="E211" s="541"/>
      <c r="F211" s="545">
        <f>'5'!AQ78</f>
        <v>0</v>
      </c>
      <c r="G211" s="541"/>
      <c r="H211" s="541"/>
      <c r="I211" s="541"/>
      <c r="J211" s="541"/>
      <c r="K211" s="1">
        <f>IF(K142="x",'5'!$AV78/12,0)</f>
        <v>0</v>
      </c>
      <c r="L211" s="1">
        <f>IF(L142="x",'5'!$AV78/12,0)</f>
        <v>0</v>
      </c>
      <c r="M211" s="1">
        <f>IF(M142="x",'5'!$AV78/12,0)</f>
        <v>0</v>
      </c>
      <c r="N211" s="1">
        <f>IF(N142="x",'5'!$AV78/12,0)</f>
        <v>0</v>
      </c>
      <c r="O211" s="1">
        <f>IF(O142="x",'5'!$AV78/12,0)</f>
        <v>0</v>
      </c>
      <c r="P211" s="1">
        <f>IF(P142="x",'5'!$AV78/12,0)</f>
        <v>0</v>
      </c>
      <c r="Q211" s="1">
        <f>IF(Q142="x",'5'!$AV78/12,0)</f>
        <v>0</v>
      </c>
      <c r="R211" s="1">
        <f>IF(R142="x",'5'!$AV78/12,0)</f>
        <v>0</v>
      </c>
      <c r="S211" s="1">
        <f>IF(S142="x",'5'!$AV78/12,0)</f>
        <v>0</v>
      </c>
      <c r="T211" s="1">
        <f>IF(T142="x",'5'!$AV78/12,0)</f>
        <v>0</v>
      </c>
      <c r="U211" s="1">
        <f>IF(U142="x",'5'!$AV78/12,0)</f>
        <v>0</v>
      </c>
      <c r="V211" s="1">
        <f>IF(V142="x",'5'!$AV78/12,0)</f>
        <v>0</v>
      </c>
      <c r="W211" s="1">
        <f>IF(W142="x",'5'!$AV78/12,0)</f>
        <v>0</v>
      </c>
      <c r="X211" s="1">
        <f>IF(X142="x",'5'!$AV78/12,0)</f>
        <v>0</v>
      </c>
      <c r="Y211" s="1">
        <f>IF(Y142="x",'5'!$AV78/12,0)</f>
        <v>0</v>
      </c>
      <c r="Z211" s="1">
        <f>IF(Z142="x",'5'!$AV78/12,0)</f>
        <v>0</v>
      </c>
      <c r="AA211" s="1">
        <f>IF(AA142="x",'5'!$AV78/12,0)</f>
        <v>0</v>
      </c>
      <c r="AB211" s="1">
        <f>IF(AB142="x",'5'!$AV78/12,0)</f>
        <v>0</v>
      </c>
      <c r="AC211" s="1">
        <f>IF(AC142="x",'5'!$AV78/12,0)</f>
        <v>0</v>
      </c>
      <c r="AD211" s="1">
        <f>IF(AD142="x",'5'!$AV78/12,0)</f>
        <v>0</v>
      </c>
      <c r="AE211" s="1">
        <f>IF(AE142="x",'5'!$AV78/12,0)</f>
        <v>0</v>
      </c>
      <c r="AF211" s="1">
        <f>IF(AF142="x",'5'!$AV78/12,0)</f>
        <v>0</v>
      </c>
      <c r="AG211" s="1">
        <f>IF(AG142="x",'5'!$AV78/12,0)</f>
        <v>0</v>
      </c>
      <c r="AH211" s="1">
        <f>IF(AH142="x",'5'!$AV78/12,0)</f>
        <v>0</v>
      </c>
      <c r="AI211" s="1">
        <f>IF(AI142="x",'5'!$AV78/12,0)</f>
        <v>0</v>
      </c>
      <c r="AJ211" s="1">
        <f>IF(AJ142="x",'5'!$AV78/12,0)</f>
        <v>0</v>
      </c>
      <c r="AK211" s="1">
        <f>IF(AK142="x",'5'!$AV78/12,0)</f>
        <v>0</v>
      </c>
      <c r="AL211" s="1">
        <f>IF(AL142="x",'5'!$AV78/12,0)</f>
        <v>0</v>
      </c>
      <c r="AM211" s="1">
        <f>IF(AM142="x",'5'!$AV78/12,0)</f>
        <v>0</v>
      </c>
      <c r="AN211" s="1">
        <f>IF(AN142="x",'5'!$AV78/12,0)</f>
        <v>0</v>
      </c>
      <c r="AO211" s="1">
        <f>IF(AO142="x",'5'!$AV78/12,0)</f>
        <v>0</v>
      </c>
      <c r="AP211" s="1">
        <f>IF(AP142="x",'5'!$AV78/12,0)</f>
        <v>0</v>
      </c>
      <c r="AQ211" s="1">
        <f>IF(AQ142="x",'5'!$AV78/12,0)</f>
        <v>0</v>
      </c>
      <c r="AR211" s="1">
        <f>IF(AR142="x",'5'!$AV78/12,0)</f>
        <v>0</v>
      </c>
      <c r="AS211" s="1">
        <f>IF(AS142="x",'5'!$AV78/12,0)</f>
        <v>0</v>
      </c>
      <c r="AT211" s="1">
        <f>IF(AT142="x",'5'!$AV78/12,0)</f>
        <v>0</v>
      </c>
      <c r="AU211" s="1">
        <f>IF(AU142="x",'5'!$AV78/12,0)</f>
        <v>0</v>
      </c>
      <c r="AV211" s="1">
        <f>IF(AV142="x",'5'!$AV78/12,0)</f>
        <v>0</v>
      </c>
      <c r="AW211" s="1">
        <f>IF(AW142="x",'5'!$AV78/12,0)</f>
        <v>0</v>
      </c>
      <c r="AX211" s="1">
        <f>IF(AX142="x",'5'!$AV78/12,0)</f>
        <v>0</v>
      </c>
      <c r="AY211" s="1">
        <f>IF(AY142="x",'5'!$AV78/12,0)</f>
        <v>0</v>
      </c>
      <c r="AZ211" s="1">
        <f>IF(AZ142="x",'5'!$AV78/12,0)</f>
        <v>0</v>
      </c>
      <c r="BA211" s="1">
        <f>IF(BA142="x",'5'!$AV78/12,0)</f>
        <v>0</v>
      </c>
      <c r="BB211" s="1">
        <f>IF(BB142="x",'5'!$AV78/12,0)</f>
        <v>0</v>
      </c>
      <c r="BC211" s="1">
        <f>IF(BC142="x",'5'!$AV78/12,0)</f>
        <v>0</v>
      </c>
      <c r="BD211" s="1">
        <f>IF(BD142="x",'5'!$AV78/12,0)</f>
        <v>0</v>
      </c>
      <c r="BE211" s="1">
        <f>IF(BE142="x",'5'!$AV78/12,0)</f>
        <v>0</v>
      </c>
      <c r="BF211" s="1">
        <f>IF(BF142="x",'5'!$AV78/12,0)</f>
        <v>0</v>
      </c>
      <c r="BG211" s="1">
        <f>IF(BG142="x",'5'!$AV78/12,0)</f>
        <v>0</v>
      </c>
      <c r="BH211" s="1">
        <f>IF(BH142="x",'5'!$AV78/12,0)</f>
        <v>0</v>
      </c>
      <c r="BI211" s="1">
        <f>IF(BI142="x",'5'!$AV78/12,0)</f>
        <v>0</v>
      </c>
      <c r="BJ211" s="1">
        <f>IF(BJ142="x",'5'!$AV78/12,0)</f>
        <v>0</v>
      </c>
      <c r="BK211" s="1">
        <f>IF(BK142="x",'5'!$AV78/12,0)</f>
        <v>0</v>
      </c>
      <c r="BL211" s="1">
        <f>IF(BL142="x",'5'!$AV78/12,0)</f>
        <v>0</v>
      </c>
      <c r="BM211" s="1">
        <f>IF(BM142="x",'5'!$AV78/12,0)</f>
        <v>0</v>
      </c>
      <c r="BN211" s="1">
        <f>IF(BN142="x",'5'!$AV78/12,0)</f>
        <v>0</v>
      </c>
      <c r="BO211" s="1">
        <f>IF(BO142="x",'5'!$AV78/12,0)</f>
        <v>0</v>
      </c>
      <c r="BP211" s="1">
        <f>IF(BP142="x",'5'!$AV78/12,0)</f>
        <v>0</v>
      </c>
      <c r="BQ211" s="1">
        <f>IF(BQ142="x",'5'!$AV78/12,0)</f>
        <v>0</v>
      </c>
      <c r="BR211" s="1">
        <f>IF(BR142="x",'5'!$AV78/12,0)</f>
        <v>0</v>
      </c>
      <c r="BS211" s="1">
        <f>IF(BS142="x",'5'!$AV78/12,0)</f>
        <v>0</v>
      </c>
      <c r="BT211" s="1">
        <f>IF(BT142="x",'5'!$AV78/12,0)</f>
        <v>0</v>
      </c>
      <c r="BU211" s="1">
        <f>IF(BU142="x",'5'!$AV78/12,0)</f>
        <v>0</v>
      </c>
      <c r="BV211" s="1">
        <f>IF(BV142="x",'5'!$AV78/12,0)</f>
        <v>0</v>
      </c>
      <c r="BW211" s="1">
        <f>IF(BW142="x",'5'!$AV78/12,0)</f>
        <v>0</v>
      </c>
      <c r="BX211" s="1">
        <f>IF(BX142="x",'5'!$AV78/12,0)</f>
        <v>0</v>
      </c>
      <c r="BY211" s="1">
        <f>IF(BY142="x",'5'!$AV78/12,0)</f>
        <v>0</v>
      </c>
      <c r="BZ211" s="1">
        <f>IF(BZ142="x",'5'!$AV78/12,0)</f>
        <v>0</v>
      </c>
      <c r="CA211" s="1">
        <f>IF(CA142="x",'5'!$AV78/12,0)</f>
        <v>0</v>
      </c>
      <c r="CB211" s="1">
        <f>IF(CB142="x",'5'!$AV78/12,0)</f>
        <v>0</v>
      </c>
      <c r="CC211" s="1">
        <f>IF(CC142="x",'5'!$AV78/12,0)</f>
        <v>0</v>
      </c>
      <c r="CD211" s="1">
        <f>IF(CD142="x",'5'!$AV78/12,0)</f>
        <v>0</v>
      </c>
    </row>
    <row r="212" spans="1:82" x14ac:dyDescent="0.2">
      <c r="A212" s="1">
        <f>'5'!E79</f>
        <v>0</v>
      </c>
      <c r="B212" s="545"/>
      <c r="C212" s="545"/>
      <c r="D212" s="541"/>
      <c r="E212" s="541"/>
      <c r="F212" s="545">
        <f>'5'!AQ79</f>
        <v>0</v>
      </c>
      <c r="G212" s="541"/>
      <c r="H212" s="541"/>
      <c r="I212" s="541"/>
      <c r="J212" s="541"/>
      <c r="K212" s="1">
        <f>IF(K143="x",'5'!$AV79/12,0)</f>
        <v>0</v>
      </c>
      <c r="L212" s="1">
        <f>IF(L143="x",'5'!$AV79/12,0)</f>
        <v>0</v>
      </c>
      <c r="M212" s="1">
        <f>IF(M143="x",'5'!$AV79/12,0)</f>
        <v>0</v>
      </c>
      <c r="N212" s="1">
        <f>IF(N143="x",'5'!$AV79/12,0)</f>
        <v>0</v>
      </c>
      <c r="O212" s="1">
        <f>IF(O143="x",'5'!$AV79/12,0)</f>
        <v>0</v>
      </c>
      <c r="P212" s="1">
        <f>IF(P143="x",'5'!$AV79/12,0)</f>
        <v>0</v>
      </c>
      <c r="Q212" s="1">
        <f>IF(Q143="x",'5'!$AV79/12,0)</f>
        <v>0</v>
      </c>
      <c r="R212" s="1">
        <f>IF(R143="x",'5'!$AV79/12,0)</f>
        <v>0</v>
      </c>
      <c r="S212" s="1">
        <f>IF(S143="x",'5'!$AV79/12,0)</f>
        <v>0</v>
      </c>
      <c r="T212" s="1">
        <f>IF(T143="x",'5'!$AV79/12,0)</f>
        <v>0</v>
      </c>
      <c r="U212" s="1">
        <f>IF(U143="x",'5'!$AV79/12,0)</f>
        <v>0</v>
      </c>
      <c r="V212" s="1">
        <f>IF(V143="x",'5'!$AV79/12,0)</f>
        <v>0</v>
      </c>
      <c r="W212" s="1">
        <f>IF(W143="x",'5'!$AV79/12,0)</f>
        <v>0</v>
      </c>
      <c r="X212" s="1">
        <f>IF(X143="x",'5'!$AV79/12,0)</f>
        <v>0</v>
      </c>
      <c r="Y212" s="1">
        <f>IF(Y143="x",'5'!$AV79/12,0)</f>
        <v>0</v>
      </c>
      <c r="Z212" s="1">
        <f>IF(Z143="x",'5'!$AV79/12,0)</f>
        <v>0</v>
      </c>
      <c r="AA212" s="1">
        <f>IF(AA143="x",'5'!$AV79/12,0)</f>
        <v>0</v>
      </c>
      <c r="AB212" s="1">
        <f>IF(AB143="x",'5'!$AV79/12,0)</f>
        <v>0</v>
      </c>
      <c r="AC212" s="1">
        <f>IF(AC143="x",'5'!$AV79/12,0)</f>
        <v>0</v>
      </c>
      <c r="AD212" s="1">
        <f>IF(AD143="x",'5'!$AV79/12,0)</f>
        <v>0</v>
      </c>
      <c r="AE212" s="1">
        <f>IF(AE143="x",'5'!$AV79/12,0)</f>
        <v>0</v>
      </c>
      <c r="AF212" s="1">
        <f>IF(AF143="x",'5'!$AV79/12,0)</f>
        <v>0</v>
      </c>
      <c r="AG212" s="1">
        <f>IF(AG143="x",'5'!$AV79/12,0)</f>
        <v>0</v>
      </c>
      <c r="AH212" s="1">
        <f>IF(AH143="x",'5'!$AV79/12,0)</f>
        <v>0</v>
      </c>
      <c r="AI212" s="1">
        <f>IF(AI143="x",'5'!$AV79/12,0)</f>
        <v>0</v>
      </c>
      <c r="AJ212" s="1">
        <f>IF(AJ143="x",'5'!$AV79/12,0)</f>
        <v>0</v>
      </c>
      <c r="AK212" s="1">
        <f>IF(AK143="x",'5'!$AV79/12,0)</f>
        <v>0</v>
      </c>
      <c r="AL212" s="1">
        <f>IF(AL143="x",'5'!$AV79/12,0)</f>
        <v>0</v>
      </c>
      <c r="AM212" s="1">
        <f>IF(AM143="x",'5'!$AV79/12,0)</f>
        <v>0</v>
      </c>
      <c r="AN212" s="1">
        <f>IF(AN143="x",'5'!$AV79/12,0)</f>
        <v>0</v>
      </c>
      <c r="AO212" s="1">
        <f>IF(AO143="x",'5'!$AV79/12,0)</f>
        <v>0</v>
      </c>
      <c r="AP212" s="1">
        <f>IF(AP143="x",'5'!$AV79/12,0)</f>
        <v>0</v>
      </c>
      <c r="AQ212" s="1">
        <f>IF(AQ143="x",'5'!$AV79/12,0)</f>
        <v>0</v>
      </c>
      <c r="AR212" s="1">
        <f>IF(AR143="x",'5'!$AV79/12,0)</f>
        <v>0</v>
      </c>
      <c r="AS212" s="1">
        <f>IF(AS143="x",'5'!$AV79/12,0)</f>
        <v>0</v>
      </c>
      <c r="AT212" s="1">
        <f>IF(AT143="x",'5'!$AV79/12,0)</f>
        <v>0</v>
      </c>
      <c r="AU212" s="1">
        <f>IF(AU143="x",'5'!$AV79/12,0)</f>
        <v>0</v>
      </c>
      <c r="AV212" s="1">
        <f>IF(AV143="x",'5'!$AV79/12,0)</f>
        <v>0</v>
      </c>
      <c r="AW212" s="1">
        <f>IF(AW143="x",'5'!$AV79/12,0)</f>
        <v>0</v>
      </c>
      <c r="AX212" s="1">
        <f>IF(AX143="x",'5'!$AV79/12,0)</f>
        <v>0</v>
      </c>
      <c r="AY212" s="1">
        <f>IF(AY143="x",'5'!$AV79/12,0)</f>
        <v>0</v>
      </c>
      <c r="AZ212" s="1">
        <f>IF(AZ143="x",'5'!$AV79/12,0)</f>
        <v>0</v>
      </c>
      <c r="BA212" s="1">
        <f>IF(BA143="x",'5'!$AV79/12,0)</f>
        <v>0</v>
      </c>
      <c r="BB212" s="1">
        <f>IF(BB143="x",'5'!$AV79/12,0)</f>
        <v>0</v>
      </c>
      <c r="BC212" s="1">
        <f>IF(BC143="x",'5'!$AV79/12,0)</f>
        <v>0</v>
      </c>
      <c r="BD212" s="1">
        <f>IF(BD143="x",'5'!$AV79/12,0)</f>
        <v>0</v>
      </c>
      <c r="BE212" s="1">
        <f>IF(BE143="x",'5'!$AV79/12,0)</f>
        <v>0</v>
      </c>
      <c r="BF212" s="1">
        <f>IF(BF143="x",'5'!$AV79/12,0)</f>
        <v>0</v>
      </c>
      <c r="BG212" s="1">
        <f>IF(BG143="x",'5'!$AV79/12,0)</f>
        <v>0</v>
      </c>
      <c r="BH212" s="1">
        <f>IF(BH143="x",'5'!$AV79/12,0)</f>
        <v>0</v>
      </c>
      <c r="BI212" s="1">
        <f>IF(BI143="x",'5'!$AV79/12,0)</f>
        <v>0</v>
      </c>
      <c r="BJ212" s="1">
        <f>IF(BJ143="x",'5'!$AV79/12,0)</f>
        <v>0</v>
      </c>
      <c r="BK212" s="1">
        <f>IF(BK143="x",'5'!$AV79/12,0)</f>
        <v>0</v>
      </c>
      <c r="BL212" s="1">
        <f>IF(BL143="x",'5'!$AV79/12,0)</f>
        <v>0</v>
      </c>
      <c r="BM212" s="1">
        <f>IF(BM143="x",'5'!$AV79/12,0)</f>
        <v>0</v>
      </c>
      <c r="BN212" s="1">
        <f>IF(BN143="x",'5'!$AV79/12,0)</f>
        <v>0</v>
      </c>
      <c r="BO212" s="1">
        <f>IF(BO143="x",'5'!$AV79/12,0)</f>
        <v>0</v>
      </c>
      <c r="BP212" s="1">
        <f>IF(BP143="x",'5'!$AV79/12,0)</f>
        <v>0</v>
      </c>
      <c r="BQ212" s="1">
        <f>IF(BQ143="x",'5'!$AV79/12,0)</f>
        <v>0</v>
      </c>
      <c r="BR212" s="1">
        <f>IF(BR143="x",'5'!$AV79/12,0)</f>
        <v>0</v>
      </c>
      <c r="BS212" s="1">
        <f>IF(BS143="x",'5'!$AV79/12,0)</f>
        <v>0</v>
      </c>
      <c r="BT212" s="1">
        <f>IF(BT143="x",'5'!$AV79/12,0)</f>
        <v>0</v>
      </c>
      <c r="BU212" s="1">
        <f>IF(BU143="x",'5'!$AV79/12,0)</f>
        <v>0</v>
      </c>
      <c r="BV212" s="1">
        <f>IF(BV143="x",'5'!$AV79/12,0)</f>
        <v>0</v>
      </c>
      <c r="BW212" s="1">
        <f>IF(BW143="x",'5'!$AV79/12,0)</f>
        <v>0</v>
      </c>
      <c r="BX212" s="1">
        <f>IF(BX143="x",'5'!$AV79/12,0)</f>
        <v>0</v>
      </c>
      <c r="BY212" s="1">
        <f>IF(BY143="x",'5'!$AV79/12,0)</f>
        <v>0</v>
      </c>
      <c r="BZ212" s="1">
        <f>IF(BZ143="x",'5'!$AV79/12,0)</f>
        <v>0</v>
      </c>
      <c r="CA212" s="1">
        <f>IF(CA143="x",'5'!$AV79/12,0)</f>
        <v>0</v>
      </c>
      <c r="CB212" s="1">
        <f>IF(CB143="x",'5'!$AV79/12,0)</f>
        <v>0</v>
      </c>
      <c r="CC212" s="1">
        <f>IF(CC143="x",'5'!$AV79/12,0)</f>
        <v>0</v>
      </c>
      <c r="CD212" s="1">
        <f>IF(CD143="x",'5'!$AV79/12,0)</f>
        <v>0</v>
      </c>
    </row>
    <row r="213" spans="1:82" x14ac:dyDescent="0.2">
      <c r="A213" s="1">
        <f>'5'!E80</f>
        <v>0</v>
      </c>
      <c r="B213" s="545"/>
      <c r="C213" s="545"/>
      <c r="D213" s="541"/>
      <c r="E213" s="541"/>
      <c r="F213" s="545">
        <f>'5'!AQ80</f>
        <v>0</v>
      </c>
      <c r="G213" s="541"/>
      <c r="H213" s="541"/>
      <c r="I213" s="541"/>
      <c r="J213" s="541"/>
      <c r="K213" s="1">
        <f>IF(K144="x",'5'!$AV80/12,0)</f>
        <v>0</v>
      </c>
      <c r="L213" s="1">
        <f>IF(L144="x",'5'!$AV80/12,0)</f>
        <v>0</v>
      </c>
      <c r="M213" s="1">
        <f>IF(M144="x",'5'!$AV80/12,0)</f>
        <v>0</v>
      </c>
      <c r="N213" s="1">
        <f>IF(N144="x",'5'!$AV80/12,0)</f>
        <v>0</v>
      </c>
      <c r="O213" s="1">
        <f>IF(O144="x",'5'!$AV80/12,0)</f>
        <v>0</v>
      </c>
      <c r="P213" s="1">
        <f>IF(P144="x",'5'!$AV80/12,0)</f>
        <v>0</v>
      </c>
      <c r="Q213" s="1">
        <f>IF(Q144="x",'5'!$AV80/12,0)</f>
        <v>0</v>
      </c>
      <c r="R213" s="1">
        <f>IF(R144="x",'5'!$AV80/12,0)</f>
        <v>0</v>
      </c>
      <c r="S213" s="1">
        <f>IF(S144="x",'5'!$AV80/12,0)</f>
        <v>0</v>
      </c>
      <c r="T213" s="1">
        <f>IF(T144="x",'5'!$AV80/12,0)</f>
        <v>0</v>
      </c>
      <c r="U213" s="1">
        <f>IF(U144="x",'5'!$AV80/12,0)</f>
        <v>0</v>
      </c>
      <c r="V213" s="1">
        <f>IF(V144="x",'5'!$AV80/12,0)</f>
        <v>0</v>
      </c>
      <c r="W213" s="1">
        <f>IF(W144="x",'5'!$AV80/12,0)</f>
        <v>0</v>
      </c>
      <c r="X213" s="1">
        <f>IF(X144="x",'5'!$AV80/12,0)</f>
        <v>0</v>
      </c>
      <c r="Y213" s="1">
        <f>IF(Y144="x",'5'!$AV80/12,0)</f>
        <v>0</v>
      </c>
      <c r="Z213" s="1">
        <f>IF(Z144="x",'5'!$AV80/12,0)</f>
        <v>0</v>
      </c>
      <c r="AA213" s="1">
        <f>IF(AA144="x",'5'!$AV80/12,0)</f>
        <v>0</v>
      </c>
      <c r="AB213" s="1">
        <f>IF(AB144="x",'5'!$AV80/12,0)</f>
        <v>0</v>
      </c>
      <c r="AC213" s="1">
        <f>IF(AC144="x",'5'!$AV80/12,0)</f>
        <v>0</v>
      </c>
      <c r="AD213" s="1">
        <f>IF(AD144="x",'5'!$AV80/12,0)</f>
        <v>0</v>
      </c>
      <c r="AE213" s="1">
        <f>IF(AE144="x",'5'!$AV80/12,0)</f>
        <v>0</v>
      </c>
      <c r="AF213" s="1">
        <f>IF(AF144="x",'5'!$AV80/12,0)</f>
        <v>0</v>
      </c>
      <c r="AG213" s="1">
        <f>IF(AG144="x",'5'!$AV80/12,0)</f>
        <v>0</v>
      </c>
      <c r="AH213" s="1">
        <f>IF(AH144="x",'5'!$AV80/12,0)</f>
        <v>0</v>
      </c>
      <c r="AI213" s="1">
        <f>IF(AI144="x",'5'!$AV80/12,0)</f>
        <v>0</v>
      </c>
      <c r="AJ213" s="1">
        <f>IF(AJ144="x",'5'!$AV80/12,0)</f>
        <v>0</v>
      </c>
      <c r="AK213" s="1">
        <f>IF(AK144="x",'5'!$AV80/12,0)</f>
        <v>0</v>
      </c>
      <c r="AL213" s="1">
        <f>IF(AL144="x",'5'!$AV80/12,0)</f>
        <v>0</v>
      </c>
      <c r="AM213" s="1">
        <f>IF(AM144="x",'5'!$AV80/12,0)</f>
        <v>0</v>
      </c>
      <c r="AN213" s="1">
        <f>IF(AN144="x",'5'!$AV80/12,0)</f>
        <v>0</v>
      </c>
      <c r="AO213" s="1">
        <f>IF(AO144="x",'5'!$AV80/12,0)</f>
        <v>0</v>
      </c>
      <c r="AP213" s="1">
        <f>IF(AP144="x",'5'!$AV80/12,0)</f>
        <v>0</v>
      </c>
      <c r="AQ213" s="1">
        <f>IF(AQ144="x",'5'!$AV80/12,0)</f>
        <v>0</v>
      </c>
      <c r="AR213" s="1">
        <f>IF(AR144="x",'5'!$AV80/12,0)</f>
        <v>0</v>
      </c>
      <c r="AS213" s="1">
        <f>IF(AS144="x",'5'!$AV80/12,0)</f>
        <v>0</v>
      </c>
      <c r="AT213" s="1">
        <f>IF(AT144="x",'5'!$AV80/12,0)</f>
        <v>0</v>
      </c>
      <c r="AU213" s="1">
        <f>IF(AU144="x",'5'!$AV80/12,0)</f>
        <v>0</v>
      </c>
      <c r="AV213" s="1">
        <f>IF(AV144="x",'5'!$AV80/12,0)</f>
        <v>0</v>
      </c>
      <c r="AW213" s="1">
        <f>IF(AW144="x",'5'!$AV80/12,0)</f>
        <v>0</v>
      </c>
      <c r="AX213" s="1">
        <f>IF(AX144="x",'5'!$AV80/12,0)</f>
        <v>0</v>
      </c>
      <c r="AY213" s="1">
        <f>IF(AY144="x",'5'!$AV80/12,0)</f>
        <v>0</v>
      </c>
      <c r="AZ213" s="1">
        <f>IF(AZ144="x",'5'!$AV80/12,0)</f>
        <v>0</v>
      </c>
      <c r="BA213" s="1">
        <f>IF(BA144="x",'5'!$AV80/12,0)</f>
        <v>0</v>
      </c>
      <c r="BB213" s="1">
        <f>IF(BB144="x",'5'!$AV80/12,0)</f>
        <v>0</v>
      </c>
      <c r="BC213" s="1">
        <f>IF(BC144="x",'5'!$AV80/12,0)</f>
        <v>0</v>
      </c>
      <c r="BD213" s="1">
        <f>IF(BD144="x",'5'!$AV80/12,0)</f>
        <v>0</v>
      </c>
      <c r="BE213" s="1">
        <f>IF(BE144="x",'5'!$AV80/12,0)</f>
        <v>0</v>
      </c>
      <c r="BF213" s="1">
        <f>IF(BF144="x",'5'!$AV80/12,0)</f>
        <v>0</v>
      </c>
      <c r="BG213" s="1">
        <f>IF(BG144="x",'5'!$AV80/12,0)</f>
        <v>0</v>
      </c>
      <c r="BH213" s="1">
        <f>IF(BH144="x",'5'!$AV80/12,0)</f>
        <v>0</v>
      </c>
      <c r="BI213" s="1">
        <f>IF(BI144="x",'5'!$AV80/12,0)</f>
        <v>0</v>
      </c>
      <c r="BJ213" s="1">
        <f>IF(BJ144="x",'5'!$AV80/12,0)</f>
        <v>0</v>
      </c>
      <c r="BK213" s="1">
        <f>IF(BK144="x",'5'!$AV80/12,0)</f>
        <v>0</v>
      </c>
      <c r="BL213" s="1">
        <f>IF(BL144="x",'5'!$AV80/12,0)</f>
        <v>0</v>
      </c>
      <c r="BM213" s="1">
        <f>IF(BM144="x",'5'!$AV80/12,0)</f>
        <v>0</v>
      </c>
      <c r="BN213" s="1">
        <f>IF(BN144="x",'5'!$AV80/12,0)</f>
        <v>0</v>
      </c>
      <c r="BO213" s="1">
        <f>IF(BO144="x",'5'!$AV80/12,0)</f>
        <v>0</v>
      </c>
      <c r="BP213" s="1">
        <f>IF(BP144="x",'5'!$AV80/12,0)</f>
        <v>0</v>
      </c>
      <c r="BQ213" s="1">
        <f>IF(BQ144="x",'5'!$AV80/12,0)</f>
        <v>0</v>
      </c>
      <c r="BR213" s="1">
        <f>IF(BR144="x",'5'!$AV80/12,0)</f>
        <v>0</v>
      </c>
      <c r="BS213" s="1">
        <f>IF(BS144="x",'5'!$AV80/12,0)</f>
        <v>0</v>
      </c>
      <c r="BT213" s="1">
        <f>IF(BT144="x",'5'!$AV80/12,0)</f>
        <v>0</v>
      </c>
      <c r="BU213" s="1">
        <f>IF(BU144="x",'5'!$AV80/12,0)</f>
        <v>0</v>
      </c>
      <c r="BV213" s="1">
        <f>IF(BV144="x",'5'!$AV80/12,0)</f>
        <v>0</v>
      </c>
      <c r="BW213" s="1">
        <f>IF(BW144="x",'5'!$AV80/12,0)</f>
        <v>0</v>
      </c>
      <c r="BX213" s="1">
        <f>IF(BX144="x",'5'!$AV80/12,0)</f>
        <v>0</v>
      </c>
      <c r="BY213" s="1">
        <f>IF(BY144="x",'5'!$AV80/12,0)</f>
        <v>0</v>
      </c>
      <c r="BZ213" s="1">
        <f>IF(BZ144="x",'5'!$AV80/12,0)</f>
        <v>0</v>
      </c>
      <c r="CA213" s="1">
        <f>IF(CA144="x",'5'!$AV80/12,0)</f>
        <v>0</v>
      </c>
      <c r="CB213" s="1">
        <f>IF(CB144="x",'5'!$AV80/12,0)</f>
        <v>0</v>
      </c>
      <c r="CC213" s="1">
        <f>IF(CC144="x",'5'!$AV80/12,0)</f>
        <v>0</v>
      </c>
      <c r="CD213" s="1">
        <f>IF(CD144="x",'5'!$AV80/12,0)</f>
        <v>0</v>
      </c>
    </row>
    <row r="214" spans="1:82" x14ac:dyDescent="0.2">
      <c r="A214" s="1">
        <f>'5'!E81</f>
        <v>0</v>
      </c>
      <c r="B214" s="545"/>
      <c r="C214" s="545"/>
      <c r="D214" s="541"/>
      <c r="E214" s="541"/>
      <c r="F214" s="545">
        <f>'5'!AQ81</f>
        <v>0</v>
      </c>
      <c r="G214" s="541"/>
      <c r="H214" s="541"/>
      <c r="I214" s="541"/>
      <c r="J214" s="541"/>
      <c r="K214" s="1">
        <f>IF(K145="x",'5'!$AV81/12,0)</f>
        <v>0</v>
      </c>
      <c r="L214" s="1">
        <f>IF(L145="x",'5'!$AV81/12,0)</f>
        <v>0</v>
      </c>
      <c r="M214" s="1">
        <f>IF(M145="x",'5'!$AV81/12,0)</f>
        <v>0</v>
      </c>
      <c r="N214" s="1">
        <f>IF(N145="x",'5'!$AV81/12,0)</f>
        <v>0</v>
      </c>
      <c r="O214" s="1">
        <f>IF(O145="x",'5'!$AV81/12,0)</f>
        <v>0</v>
      </c>
      <c r="P214" s="1">
        <f>IF(P145="x",'5'!$AV81/12,0)</f>
        <v>0</v>
      </c>
      <c r="Q214" s="1">
        <f>IF(Q145="x",'5'!$AV81/12,0)</f>
        <v>0</v>
      </c>
      <c r="R214" s="1">
        <f>IF(R145="x",'5'!$AV81/12,0)</f>
        <v>0</v>
      </c>
      <c r="S214" s="1">
        <f>IF(S145="x",'5'!$AV81/12,0)</f>
        <v>0</v>
      </c>
      <c r="T214" s="1">
        <f>IF(T145="x",'5'!$AV81/12,0)</f>
        <v>0</v>
      </c>
      <c r="U214" s="1">
        <f>IF(U145="x",'5'!$AV81/12,0)</f>
        <v>0</v>
      </c>
      <c r="V214" s="1">
        <f>IF(V145="x",'5'!$AV81/12,0)</f>
        <v>0</v>
      </c>
      <c r="W214" s="1">
        <f>IF(W145="x",'5'!$AV81/12,0)</f>
        <v>0</v>
      </c>
      <c r="X214" s="1">
        <f>IF(X145="x",'5'!$AV81/12,0)</f>
        <v>0</v>
      </c>
      <c r="Y214" s="1">
        <f>IF(Y145="x",'5'!$AV81/12,0)</f>
        <v>0</v>
      </c>
      <c r="Z214" s="1">
        <f>IF(Z145="x",'5'!$AV81/12,0)</f>
        <v>0</v>
      </c>
      <c r="AA214" s="1">
        <f>IF(AA145="x",'5'!$AV81/12,0)</f>
        <v>0</v>
      </c>
      <c r="AB214" s="1">
        <f>IF(AB145="x",'5'!$AV81/12,0)</f>
        <v>0</v>
      </c>
      <c r="AC214" s="1">
        <f>IF(AC145="x",'5'!$AV81/12,0)</f>
        <v>0</v>
      </c>
      <c r="AD214" s="1">
        <f>IF(AD145="x",'5'!$AV81/12,0)</f>
        <v>0</v>
      </c>
      <c r="AE214" s="1">
        <f>IF(AE145="x",'5'!$AV81/12,0)</f>
        <v>0</v>
      </c>
      <c r="AF214" s="1">
        <f>IF(AF145="x",'5'!$AV81/12,0)</f>
        <v>0</v>
      </c>
      <c r="AG214" s="1">
        <f>IF(AG145="x",'5'!$AV81/12,0)</f>
        <v>0</v>
      </c>
      <c r="AH214" s="1">
        <f>IF(AH145="x",'5'!$AV81/12,0)</f>
        <v>0</v>
      </c>
      <c r="AI214" s="1">
        <f>IF(AI145="x",'5'!$AV81/12,0)</f>
        <v>0</v>
      </c>
      <c r="AJ214" s="1">
        <f>IF(AJ145="x",'5'!$AV81/12,0)</f>
        <v>0</v>
      </c>
      <c r="AK214" s="1">
        <f>IF(AK145="x",'5'!$AV81/12,0)</f>
        <v>0</v>
      </c>
      <c r="AL214" s="1">
        <f>IF(AL145="x",'5'!$AV81/12,0)</f>
        <v>0</v>
      </c>
      <c r="AM214" s="1">
        <f>IF(AM145="x",'5'!$AV81/12,0)</f>
        <v>0</v>
      </c>
      <c r="AN214" s="1">
        <f>IF(AN145="x",'5'!$AV81/12,0)</f>
        <v>0</v>
      </c>
      <c r="AO214" s="1">
        <f>IF(AO145="x",'5'!$AV81/12,0)</f>
        <v>0</v>
      </c>
      <c r="AP214" s="1">
        <f>IF(AP145="x",'5'!$AV81/12,0)</f>
        <v>0</v>
      </c>
      <c r="AQ214" s="1">
        <f>IF(AQ145="x",'5'!$AV81/12,0)</f>
        <v>0</v>
      </c>
      <c r="AR214" s="1">
        <f>IF(AR145="x",'5'!$AV81/12,0)</f>
        <v>0</v>
      </c>
      <c r="AS214" s="1">
        <f>IF(AS145="x",'5'!$AV81/12,0)</f>
        <v>0</v>
      </c>
      <c r="AT214" s="1">
        <f>IF(AT145="x",'5'!$AV81/12,0)</f>
        <v>0</v>
      </c>
      <c r="AU214" s="1">
        <f>IF(AU145="x",'5'!$AV81/12,0)</f>
        <v>0</v>
      </c>
      <c r="AV214" s="1">
        <f>IF(AV145="x",'5'!$AV81/12,0)</f>
        <v>0</v>
      </c>
      <c r="AW214" s="1">
        <f>IF(AW145="x",'5'!$AV81/12,0)</f>
        <v>0</v>
      </c>
      <c r="AX214" s="1">
        <f>IF(AX145="x",'5'!$AV81/12,0)</f>
        <v>0</v>
      </c>
      <c r="AY214" s="1">
        <f>IF(AY145="x",'5'!$AV81/12,0)</f>
        <v>0</v>
      </c>
      <c r="AZ214" s="1">
        <f>IF(AZ145="x",'5'!$AV81/12,0)</f>
        <v>0</v>
      </c>
      <c r="BA214" s="1">
        <f>IF(BA145="x",'5'!$AV81/12,0)</f>
        <v>0</v>
      </c>
      <c r="BB214" s="1">
        <f>IF(BB145="x",'5'!$AV81/12,0)</f>
        <v>0</v>
      </c>
      <c r="BC214" s="1">
        <f>IF(BC145="x",'5'!$AV81/12,0)</f>
        <v>0</v>
      </c>
      <c r="BD214" s="1">
        <f>IF(BD145="x",'5'!$AV81/12,0)</f>
        <v>0</v>
      </c>
      <c r="BE214" s="1">
        <f>IF(BE145="x",'5'!$AV81/12,0)</f>
        <v>0</v>
      </c>
      <c r="BF214" s="1">
        <f>IF(BF145="x",'5'!$AV81/12,0)</f>
        <v>0</v>
      </c>
      <c r="BG214" s="1">
        <f>IF(BG145="x",'5'!$AV81/12,0)</f>
        <v>0</v>
      </c>
      <c r="BH214" s="1">
        <f>IF(BH145="x",'5'!$AV81/12,0)</f>
        <v>0</v>
      </c>
      <c r="BI214" s="1">
        <f>IF(BI145="x",'5'!$AV81/12,0)</f>
        <v>0</v>
      </c>
      <c r="BJ214" s="1">
        <f>IF(BJ145="x",'5'!$AV81/12,0)</f>
        <v>0</v>
      </c>
      <c r="BK214" s="1">
        <f>IF(BK145="x",'5'!$AV81/12,0)</f>
        <v>0</v>
      </c>
      <c r="BL214" s="1">
        <f>IF(BL145="x",'5'!$AV81/12,0)</f>
        <v>0</v>
      </c>
      <c r="BM214" s="1">
        <f>IF(BM145="x",'5'!$AV81/12,0)</f>
        <v>0</v>
      </c>
      <c r="BN214" s="1">
        <f>IF(BN145="x",'5'!$AV81/12,0)</f>
        <v>0</v>
      </c>
      <c r="BO214" s="1">
        <f>IF(BO145="x",'5'!$AV81/12,0)</f>
        <v>0</v>
      </c>
      <c r="BP214" s="1">
        <f>IF(BP145="x",'5'!$AV81/12,0)</f>
        <v>0</v>
      </c>
      <c r="BQ214" s="1">
        <f>IF(BQ145="x",'5'!$AV81/12,0)</f>
        <v>0</v>
      </c>
      <c r="BR214" s="1">
        <f>IF(BR145="x",'5'!$AV81/12,0)</f>
        <v>0</v>
      </c>
      <c r="BS214" s="1">
        <f>IF(BS145="x",'5'!$AV81/12,0)</f>
        <v>0</v>
      </c>
      <c r="BT214" s="1">
        <f>IF(BT145="x",'5'!$AV81/12,0)</f>
        <v>0</v>
      </c>
      <c r="BU214" s="1">
        <f>IF(BU145="x",'5'!$AV81/12,0)</f>
        <v>0</v>
      </c>
      <c r="BV214" s="1">
        <f>IF(BV145="x",'5'!$AV81/12,0)</f>
        <v>0</v>
      </c>
      <c r="BW214" s="1">
        <f>IF(BW145="x",'5'!$AV81/12,0)</f>
        <v>0</v>
      </c>
      <c r="BX214" s="1">
        <f>IF(BX145="x",'5'!$AV81/12,0)</f>
        <v>0</v>
      </c>
      <c r="BY214" s="1">
        <f>IF(BY145="x",'5'!$AV81/12,0)</f>
        <v>0</v>
      </c>
      <c r="BZ214" s="1">
        <f>IF(BZ145="x",'5'!$AV81/12,0)</f>
        <v>0</v>
      </c>
      <c r="CA214" s="1">
        <f>IF(CA145="x",'5'!$AV81/12,0)</f>
        <v>0</v>
      </c>
      <c r="CB214" s="1">
        <f>IF(CB145="x",'5'!$AV81/12,0)</f>
        <v>0</v>
      </c>
      <c r="CC214" s="1">
        <f>IF(CC145="x",'5'!$AV81/12,0)</f>
        <v>0</v>
      </c>
      <c r="CD214" s="1">
        <f>IF(CD145="x",'5'!$AV81/12,0)</f>
        <v>0</v>
      </c>
    </row>
    <row r="215" spans="1:82" x14ac:dyDescent="0.2">
      <c r="A215" s="1" t="str">
        <f t="shared" ref="A215" si="92">A146</f>
        <v>Person 60</v>
      </c>
      <c r="B215" s="545"/>
      <c r="C215" s="545"/>
      <c r="D215" s="541"/>
      <c r="E215" s="541"/>
      <c r="F215" s="545">
        <f>'5'!AQ82</f>
        <v>0</v>
      </c>
      <c r="G215" s="541"/>
      <c r="H215" s="541"/>
      <c r="I215" s="541"/>
      <c r="J215" s="541"/>
      <c r="K215" s="1">
        <f>IF(K146="x",'5'!$AV82/12,0)</f>
        <v>0</v>
      </c>
      <c r="L215" s="1">
        <f>IF(L146="x",'5'!$AV82/12,0)</f>
        <v>0</v>
      </c>
      <c r="M215" s="1">
        <f>IF(M146="x",'5'!$AV82/12,0)</f>
        <v>0</v>
      </c>
      <c r="N215" s="1">
        <f>IF(N146="x",'5'!$AV82/12,0)</f>
        <v>0</v>
      </c>
      <c r="O215" s="1">
        <f>IF(O146="x",'5'!$AV82/12,0)</f>
        <v>0</v>
      </c>
      <c r="P215" s="1">
        <f>IF(P146="x",'5'!$AV82/12,0)</f>
        <v>0</v>
      </c>
      <c r="Q215" s="1">
        <f>IF(Q146="x",'5'!$AV82/12,0)</f>
        <v>0</v>
      </c>
      <c r="R215" s="1">
        <f>IF(R146="x",'5'!$AV82/12,0)</f>
        <v>0</v>
      </c>
      <c r="S215" s="1">
        <f>IF(S146="x",'5'!$AV82/12,0)</f>
        <v>0</v>
      </c>
      <c r="T215" s="1">
        <f>IF(T146="x",'5'!$AV82/12,0)</f>
        <v>0</v>
      </c>
      <c r="U215" s="1">
        <f>IF(U146="x",'5'!$AV82/12,0)</f>
        <v>0</v>
      </c>
      <c r="V215" s="1">
        <f>IF(V146="x",'5'!$AV82/12,0)</f>
        <v>0</v>
      </c>
      <c r="W215" s="1">
        <f>IF(W146="x",'5'!$AV82/12,0)</f>
        <v>0</v>
      </c>
      <c r="X215" s="1">
        <f>IF(X146="x",'5'!$AV82/12,0)</f>
        <v>0</v>
      </c>
      <c r="Y215" s="1">
        <f>IF(Y146="x",'5'!$AV82/12,0)</f>
        <v>0</v>
      </c>
      <c r="Z215" s="1">
        <f>IF(Z146="x",'5'!$AV82/12,0)</f>
        <v>0</v>
      </c>
      <c r="AA215" s="1">
        <f>IF(AA146="x",'5'!$AV82/12,0)</f>
        <v>0</v>
      </c>
      <c r="AB215" s="1">
        <f>IF(AB146="x",'5'!$AV82/12,0)</f>
        <v>0</v>
      </c>
      <c r="AC215" s="1">
        <f>IF(AC146="x",'5'!$AV82/12,0)</f>
        <v>0</v>
      </c>
      <c r="AD215" s="1">
        <f>IF(AD146="x",'5'!$AV82/12,0)</f>
        <v>0</v>
      </c>
      <c r="AE215" s="1">
        <f>IF(AE146="x",'5'!$AV82/12,0)</f>
        <v>0</v>
      </c>
      <c r="AF215" s="1">
        <f>IF(AF146="x",'5'!$AV82/12,0)</f>
        <v>0</v>
      </c>
      <c r="AG215" s="1">
        <f>IF(AG146="x",'5'!$AV82/12,0)</f>
        <v>0</v>
      </c>
      <c r="AH215" s="1">
        <f>IF(AH146="x",'5'!$AV82/12,0)</f>
        <v>0</v>
      </c>
      <c r="AI215" s="1">
        <f>IF(AI146="x",'5'!$AV82/12,0)</f>
        <v>0</v>
      </c>
      <c r="AJ215" s="1">
        <f>IF(AJ146="x",'5'!$AV82/12,0)</f>
        <v>0</v>
      </c>
      <c r="AK215" s="1">
        <f>IF(AK146="x",'5'!$AV82/12,0)</f>
        <v>0</v>
      </c>
      <c r="AL215" s="1">
        <f>IF(AL146="x",'5'!$AV82/12,0)</f>
        <v>0</v>
      </c>
      <c r="AM215" s="1">
        <f>IF(AM146="x",'5'!$AV82/12,0)</f>
        <v>0</v>
      </c>
      <c r="AN215" s="1">
        <f>IF(AN146="x",'5'!$AV82/12,0)</f>
        <v>0</v>
      </c>
      <c r="AO215" s="1">
        <f>IF(AO146="x",'5'!$AV82/12,0)</f>
        <v>0</v>
      </c>
      <c r="AP215" s="1">
        <f>IF(AP146="x",'5'!$AV82/12,0)</f>
        <v>0</v>
      </c>
      <c r="AQ215" s="1">
        <f>IF(AQ146="x",'5'!$AV82/12,0)</f>
        <v>0</v>
      </c>
      <c r="AR215" s="1">
        <f>IF(AR146="x",'5'!$AV82/12,0)</f>
        <v>0</v>
      </c>
      <c r="AS215" s="1">
        <f>IF(AS146="x",'5'!$AV82/12,0)</f>
        <v>0</v>
      </c>
      <c r="AT215" s="1">
        <f>IF(AT146="x",'5'!$AV82/12,0)</f>
        <v>0</v>
      </c>
      <c r="AU215" s="1">
        <f>IF(AU146="x",'5'!$AV82/12,0)</f>
        <v>0</v>
      </c>
      <c r="AV215" s="1">
        <f>IF(AV146="x",'5'!$AV82/12,0)</f>
        <v>0</v>
      </c>
      <c r="AW215" s="1">
        <f>IF(AW146="x",'5'!$AV82/12,0)</f>
        <v>0</v>
      </c>
      <c r="AX215" s="1">
        <f>IF(AX146="x",'5'!$AV82/12,0)</f>
        <v>0</v>
      </c>
      <c r="AY215" s="1">
        <f>IF(AY146="x",'5'!$AV82/12,0)</f>
        <v>0</v>
      </c>
      <c r="AZ215" s="1">
        <f>IF(AZ146="x",'5'!$AV82/12,0)</f>
        <v>0</v>
      </c>
      <c r="BA215" s="1">
        <f>IF(BA146="x",'5'!$AV82/12,0)</f>
        <v>0</v>
      </c>
      <c r="BB215" s="1">
        <f>IF(BB146="x",'5'!$AV82/12,0)</f>
        <v>0</v>
      </c>
      <c r="BC215" s="1">
        <f>IF(BC146="x",'5'!$AV82/12,0)</f>
        <v>0</v>
      </c>
      <c r="BD215" s="1">
        <f>IF(BD146="x",'5'!$AV82/12,0)</f>
        <v>0</v>
      </c>
      <c r="BE215" s="1">
        <f>IF(BE146="x",'5'!$AV82/12,0)</f>
        <v>0</v>
      </c>
      <c r="BF215" s="1">
        <f>IF(BF146="x",'5'!$AV82/12,0)</f>
        <v>0</v>
      </c>
      <c r="BG215" s="1">
        <f>IF(BG146="x",'5'!$AV82/12,0)</f>
        <v>0</v>
      </c>
      <c r="BH215" s="1">
        <f>IF(BH146="x",'5'!$AV82/12,0)</f>
        <v>0</v>
      </c>
      <c r="BI215" s="1">
        <f>IF(BI146="x",'5'!$AV82/12,0)</f>
        <v>0</v>
      </c>
      <c r="BJ215" s="1">
        <f>IF(BJ146="x",'5'!$AV82/12,0)</f>
        <v>0</v>
      </c>
      <c r="BK215" s="1">
        <f>IF(BK146="x",'5'!$AV82/12,0)</f>
        <v>0</v>
      </c>
      <c r="BL215" s="1">
        <f>IF(BL146="x",'5'!$AV82/12,0)</f>
        <v>0</v>
      </c>
      <c r="BM215" s="1">
        <f>IF(BM146="x",'5'!$AV82/12,0)</f>
        <v>0</v>
      </c>
      <c r="BN215" s="1">
        <f>IF(BN146="x",'5'!$AV82/12,0)</f>
        <v>0</v>
      </c>
      <c r="BO215" s="1">
        <f>IF(BO146="x",'5'!$AV82/12,0)</f>
        <v>0</v>
      </c>
      <c r="BP215" s="1">
        <f>IF(BP146="x",'5'!$AV82/12,0)</f>
        <v>0</v>
      </c>
      <c r="BQ215" s="1">
        <f>IF(BQ146="x",'5'!$AV82/12,0)</f>
        <v>0</v>
      </c>
      <c r="BR215" s="1">
        <f>IF(BR146="x",'5'!$AV82/12,0)</f>
        <v>0</v>
      </c>
      <c r="BS215" s="1">
        <f>IF(BS146="x",'5'!$AV82/12,0)</f>
        <v>0</v>
      </c>
      <c r="BT215" s="1">
        <f>IF(BT146="x",'5'!$AV82/12,0)</f>
        <v>0</v>
      </c>
      <c r="BU215" s="1">
        <f>IF(BU146="x",'5'!$AV82/12,0)</f>
        <v>0</v>
      </c>
      <c r="BV215" s="1">
        <f>IF(BV146="x",'5'!$AV82/12,0)</f>
        <v>0</v>
      </c>
      <c r="BW215" s="1">
        <f>IF(BW146="x",'5'!$AV82/12,0)</f>
        <v>0</v>
      </c>
      <c r="BX215" s="1">
        <f>IF(BX146="x",'5'!$AV82/12,0)</f>
        <v>0</v>
      </c>
      <c r="BY215" s="1">
        <f>IF(BY146="x",'5'!$AV82/12,0)</f>
        <v>0</v>
      </c>
      <c r="BZ215" s="1">
        <f>IF(BZ146="x",'5'!$AV82/12,0)</f>
        <v>0</v>
      </c>
      <c r="CA215" s="1">
        <f>IF(CA146="x",'5'!$AV82/12,0)</f>
        <v>0</v>
      </c>
      <c r="CB215" s="1">
        <f>IF(CB146="x",'5'!$AV82/12,0)</f>
        <v>0</v>
      </c>
      <c r="CC215" s="1">
        <f>IF(CC146="x",'5'!$AV82/12,0)</f>
        <v>0</v>
      </c>
      <c r="CD215" s="1">
        <f>IF(CD146="x",'5'!$AV82/12,0)</f>
        <v>0</v>
      </c>
    </row>
    <row r="216" spans="1:82" x14ac:dyDescent="0.2">
      <c r="B216" s="545"/>
      <c r="C216" s="545"/>
    </row>
    <row r="217" spans="1:82" x14ac:dyDescent="0.2">
      <c r="B217" s="545"/>
      <c r="C217" s="545"/>
    </row>
    <row r="218" spans="1:82" s="546" customFormat="1" ht="12" hidden="1" customHeight="1" x14ac:dyDescent="0.2">
      <c r="A218" s="549" t="s">
        <v>287</v>
      </c>
      <c r="B218" s="548"/>
      <c r="C218" s="548"/>
    </row>
    <row r="219" spans="1:82" s="546" customFormat="1" hidden="1" x14ac:dyDescent="0.2">
      <c r="A219" s="546">
        <f t="shared" ref="A219:A250" si="93">A156</f>
        <v>0</v>
      </c>
      <c r="B219" s="548"/>
      <c r="C219" s="548"/>
      <c r="D219" s="547">
        <f t="shared" ref="D219:D250" si="94">D87</f>
        <v>54789</v>
      </c>
      <c r="E219" s="547"/>
      <c r="F219" s="547"/>
      <c r="G219" s="547"/>
      <c r="H219" s="547"/>
      <c r="I219" s="547"/>
      <c r="J219" s="547"/>
      <c r="K219" s="546">
        <f t="shared" ref="K219:T228" si="95">YEAR(K$5)*12+MONTH(K$5)-YEAR($D219)*12-MONTH($D219)+1</f>
        <v>-1799</v>
      </c>
      <c r="L219" s="546">
        <f t="shared" si="95"/>
        <v>-1799</v>
      </c>
      <c r="M219" s="546">
        <f t="shared" si="95"/>
        <v>-1798</v>
      </c>
      <c r="N219" s="546">
        <f t="shared" si="95"/>
        <v>-1797</v>
      </c>
      <c r="O219" s="546">
        <f t="shared" si="95"/>
        <v>-1796</v>
      </c>
      <c r="P219" s="546">
        <f t="shared" si="95"/>
        <v>-1795</v>
      </c>
      <c r="Q219" s="546">
        <f t="shared" si="95"/>
        <v>-1794</v>
      </c>
      <c r="R219" s="546">
        <f t="shared" si="95"/>
        <v>-1793</v>
      </c>
      <c r="S219" s="546">
        <f t="shared" si="95"/>
        <v>-1792</v>
      </c>
      <c r="T219" s="546">
        <f t="shared" si="95"/>
        <v>-1791</v>
      </c>
      <c r="U219" s="546">
        <f t="shared" ref="U219:AD228" si="96">YEAR(U$5)*12+MONTH(U$5)-YEAR($D219)*12-MONTH($D219)+1</f>
        <v>-1790</v>
      </c>
      <c r="V219" s="546">
        <f t="shared" si="96"/>
        <v>-1789</v>
      </c>
      <c r="W219" s="546">
        <f t="shared" si="96"/>
        <v>-1788</v>
      </c>
      <c r="X219" s="546">
        <f t="shared" si="96"/>
        <v>-1787</v>
      </c>
      <c r="Y219" s="546">
        <f t="shared" si="96"/>
        <v>-1786</v>
      </c>
      <c r="Z219" s="546">
        <f t="shared" si="96"/>
        <v>-1785</v>
      </c>
      <c r="AA219" s="546">
        <f t="shared" si="96"/>
        <v>-1784</v>
      </c>
      <c r="AB219" s="546">
        <f t="shared" si="96"/>
        <v>-1783</v>
      </c>
      <c r="AC219" s="546">
        <f t="shared" si="96"/>
        <v>-1782</v>
      </c>
      <c r="AD219" s="546">
        <f t="shared" si="96"/>
        <v>-1781</v>
      </c>
      <c r="AE219" s="546">
        <f t="shared" ref="AE219:AN228" si="97">YEAR(AE$5)*12+MONTH(AE$5)-YEAR($D219)*12-MONTH($D219)+1</f>
        <v>-1780</v>
      </c>
      <c r="AF219" s="546">
        <f t="shared" si="97"/>
        <v>-1779</v>
      </c>
      <c r="AG219" s="546">
        <f t="shared" si="97"/>
        <v>-1778</v>
      </c>
      <c r="AH219" s="546">
        <f t="shared" si="97"/>
        <v>-1777</v>
      </c>
      <c r="AI219" s="546">
        <f t="shared" si="97"/>
        <v>-1776</v>
      </c>
      <c r="AJ219" s="546">
        <f t="shared" si="97"/>
        <v>-1775</v>
      </c>
      <c r="AK219" s="546">
        <f t="shared" si="97"/>
        <v>-1774</v>
      </c>
      <c r="AL219" s="546">
        <f t="shared" si="97"/>
        <v>-1773</v>
      </c>
      <c r="AM219" s="546">
        <f t="shared" si="97"/>
        <v>-1772</v>
      </c>
      <c r="AN219" s="546">
        <f t="shared" si="97"/>
        <v>-1771</v>
      </c>
      <c r="AO219" s="546">
        <f t="shared" ref="AO219:AX228" si="98">YEAR(AO$5)*12+MONTH(AO$5)-YEAR($D219)*12-MONTH($D219)+1</f>
        <v>-1770</v>
      </c>
      <c r="AP219" s="546">
        <f t="shared" si="98"/>
        <v>-1769</v>
      </c>
      <c r="AQ219" s="546">
        <f t="shared" si="98"/>
        <v>-1768</v>
      </c>
      <c r="AR219" s="546">
        <f t="shared" si="98"/>
        <v>-1767</v>
      </c>
      <c r="AS219" s="546">
        <f t="shared" si="98"/>
        <v>-1766</v>
      </c>
      <c r="AT219" s="546">
        <f t="shared" si="98"/>
        <v>-1765</v>
      </c>
      <c r="AU219" s="546">
        <f t="shared" si="98"/>
        <v>-1764</v>
      </c>
      <c r="AV219" s="546">
        <f t="shared" si="98"/>
        <v>-1763</v>
      </c>
      <c r="AW219" s="546">
        <f t="shared" si="98"/>
        <v>-1762</v>
      </c>
      <c r="AX219" s="546">
        <f t="shared" si="98"/>
        <v>-1761</v>
      </c>
      <c r="AY219" s="546">
        <f t="shared" ref="AY219:BH228" si="99">YEAR(AY$5)*12+MONTH(AY$5)-YEAR($D219)*12-MONTH($D219)+1</f>
        <v>-1760</v>
      </c>
      <c r="AZ219" s="546">
        <f t="shared" si="99"/>
        <v>-1759</v>
      </c>
      <c r="BA219" s="546">
        <f t="shared" si="99"/>
        <v>-1758</v>
      </c>
      <c r="BB219" s="546">
        <f t="shared" si="99"/>
        <v>-1757</v>
      </c>
      <c r="BC219" s="546">
        <f t="shared" si="99"/>
        <v>-1756</v>
      </c>
      <c r="BD219" s="546">
        <f t="shared" si="99"/>
        <v>-1755</v>
      </c>
      <c r="BE219" s="546">
        <f t="shared" si="99"/>
        <v>-1754</v>
      </c>
      <c r="BF219" s="546">
        <f t="shared" si="99"/>
        <v>-1753</v>
      </c>
      <c r="BG219" s="546">
        <f t="shared" si="99"/>
        <v>-1752</v>
      </c>
      <c r="BH219" s="546">
        <f t="shared" si="99"/>
        <v>-1751</v>
      </c>
      <c r="BI219" s="546">
        <f t="shared" ref="BI219:BR228" si="100">YEAR(BI$5)*12+MONTH(BI$5)-YEAR($D219)*12-MONTH($D219)+1</f>
        <v>-1750</v>
      </c>
      <c r="BJ219" s="546">
        <f t="shared" si="100"/>
        <v>-1749</v>
      </c>
      <c r="BK219" s="546">
        <f t="shared" si="100"/>
        <v>-1748</v>
      </c>
      <c r="BL219" s="546">
        <f t="shared" si="100"/>
        <v>-1747</v>
      </c>
      <c r="BM219" s="546">
        <f t="shared" si="100"/>
        <v>-1746</v>
      </c>
      <c r="BN219" s="546">
        <f t="shared" si="100"/>
        <v>-1745</v>
      </c>
      <c r="BO219" s="546">
        <f t="shared" si="100"/>
        <v>-1744</v>
      </c>
      <c r="BP219" s="546">
        <f t="shared" si="100"/>
        <v>-1743</v>
      </c>
      <c r="BQ219" s="546">
        <f t="shared" si="100"/>
        <v>-1742</v>
      </c>
      <c r="BR219" s="546">
        <f t="shared" si="100"/>
        <v>-1741</v>
      </c>
    </row>
    <row r="220" spans="1:82" s="546" customFormat="1" hidden="1" x14ac:dyDescent="0.2">
      <c r="A220" s="546">
        <f t="shared" si="93"/>
        <v>0</v>
      </c>
      <c r="B220" s="548"/>
      <c r="C220" s="548"/>
      <c r="D220" s="547">
        <f t="shared" si="94"/>
        <v>54789</v>
      </c>
      <c r="E220" s="547"/>
      <c r="F220" s="547"/>
      <c r="G220" s="547"/>
      <c r="H220" s="547"/>
      <c r="I220" s="547"/>
      <c r="J220" s="547"/>
      <c r="K220" s="546">
        <f t="shared" si="95"/>
        <v>-1799</v>
      </c>
      <c r="L220" s="546">
        <f t="shared" si="95"/>
        <v>-1799</v>
      </c>
      <c r="M220" s="546">
        <f t="shared" si="95"/>
        <v>-1798</v>
      </c>
      <c r="N220" s="546">
        <f t="shared" si="95"/>
        <v>-1797</v>
      </c>
      <c r="O220" s="546">
        <f t="shared" si="95"/>
        <v>-1796</v>
      </c>
      <c r="P220" s="546">
        <f t="shared" si="95"/>
        <v>-1795</v>
      </c>
      <c r="Q220" s="546">
        <f t="shared" si="95"/>
        <v>-1794</v>
      </c>
      <c r="R220" s="546">
        <f t="shared" si="95"/>
        <v>-1793</v>
      </c>
      <c r="S220" s="546">
        <f t="shared" si="95"/>
        <v>-1792</v>
      </c>
      <c r="T220" s="546">
        <f t="shared" si="95"/>
        <v>-1791</v>
      </c>
      <c r="U220" s="546">
        <f t="shared" si="96"/>
        <v>-1790</v>
      </c>
      <c r="V220" s="546">
        <f t="shared" si="96"/>
        <v>-1789</v>
      </c>
      <c r="W220" s="546">
        <f t="shared" si="96"/>
        <v>-1788</v>
      </c>
      <c r="X220" s="546">
        <f t="shared" si="96"/>
        <v>-1787</v>
      </c>
      <c r="Y220" s="546">
        <f t="shared" si="96"/>
        <v>-1786</v>
      </c>
      <c r="Z220" s="546">
        <f t="shared" si="96"/>
        <v>-1785</v>
      </c>
      <c r="AA220" s="546">
        <f t="shared" si="96"/>
        <v>-1784</v>
      </c>
      <c r="AB220" s="546">
        <f t="shared" si="96"/>
        <v>-1783</v>
      </c>
      <c r="AC220" s="546">
        <f t="shared" si="96"/>
        <v>-1782</v>
      </c>
      <c r="AD220" s="546">
        <f t="shared" si="96"/>
        <v>-1781</v>
      </c>
      <c r="AE220" s="546">
        <f t="shared" si="97"/>
        <v>-1780</v>
      </c>
      <c r="AF220" s="546">
        <f t="shared" si="97"/>
        <v>-1779</v>
      </c>
      <c r="AG220" s="546">
        <f t="shared" si="97"/>
        <v>-1778</v>
      </c>
      <c r="AH220" s="546">
        <f t="shared" si="97"/>
        <v>-1777</v>
      </c>
      <c r="AI220" s="546">
        <f t="shared" si="97"/>
        <v>-1776</v>
      </c>
      <c r="AJ220" s="546">
        <f t="shared" si="97"/>
        <v>-1775</v>
      </c>
      <c r="AK220" s="546">
        <f t="shared" si="97"/>
        <v>-1774</v>
      </c>
      <c r="AL220" s="546">
        <f t="shared" si="97"/>
        <v>-1773</v>
      </c>
      <c r="AM220" s="546">
        <f t="shared" si="97"/>
        <v>-1772</v>
      </c>
      <c r="AN220" s="546">
        <f t="shared" si="97"/>
        <v>-1771</v>
      </c>
      <c r="AO220" s="546">
        <f t="shared" si="98"/>
        <v>-1770</v>
      </c>
      <c r="AP220" s="546">
        <f t="shared" si="98"/>
        <v>-1769</v>
      </c>
      <c r="AQ220" s="546">
        <f t="shared" si="98"/>
        <v>-1768</v>
      </c>
      <c r="AR220" s="546">
        <f t="shared" si="98"/>
        <v>-1767</v>
      </c>
      <c r="AS220" s="546">
        <f t="shared" si="98"/>
        <v>-1766</v>
      </c>
      <c r="AT220" s="546">
        <f t="shared" si="98"/>
        <v>-1765</v>
      </c>
      <c r="AU220" s="546">
        <f t="shared" si="98"/>
        <v>-1764</v>
      </c>
      <c r="AV220" s="546">
        <f t="shared" si="98"/>
        <v>-1763</v>
      </c>
      <c r="AW220" s="546">
        <f t="shared" si="98"/>
        <v>-1762</v>
      </c>
      <c r="AX220" s="546">
        <f t="shared" si="98"/>
        <v>-1761</v>
      </c>
      <c r="AY220" s="546">
        <f t="shared" si="99"/>
        <v>-1760</v>
      </c>
      <c r="AZ220" s="546">
        <f t="shared" si="99"/>
        <v>-1759</v>
      </c>
      <c r="BA220" s="546">
        <f t="shared" si="99"/>
        <v>-1758</v>
      </c>
      <c r="BB220" s="546">
        <f t="shared" si="99"/>
        <v>-1757</v>
      </c>
      <c r="BC220" s="546">
        <f t="shared" si="99"/>
        <v>-1756</v>
      </c>
      <c r="BD220" s="546">
        <f t="shared" si="99"/>
        <v>-1755</v>
      </c>
      <c r="BE220" s="546">
        <f t="shared" si="99"/>
        <v>-1754</v>
      </c>
      <c r="BF220" s="546">
        <f t="shared" si="99"/>
        <v>-1753</v>
      </c>
      <c r="BG220" s="546">
        <f t="shared" si="99"/>
        <v>-1752</v>
      </c>
      <c r="BH220" s="546">
        <f t="shared" si="99"/>
        <v>-1751</v>
      </c>
      <c r="BI220" s="546">
        <f t="shared" si="100"/>
        <v>-1750</v>
      </c>
      <c r="BJ220" s="546">
        <f t="shared" si="100"/>
        <v>-1749</v>
      </c>
      <c r="BK220" s="546">
        <f t="shared" si="100"/>
        <v>-1748</v>
      </c>
      <c r="BL220" s="546">
        <f t="shared" si="100"/>
        <v>-1747</v>
      </c>
      <c r="BM220" s="546">
        <f t="shared" si="100"/>
        <v>-1746</v>
      </c>
      <c r="BN220" s="546">
        <f t="shared" si="100"/>
        <v>-1745</v>
      </c>
      <c r="BO220" s="546">
        <f t="shared" si="100"/>
        <v>-1744</v>
      </c>
      <c r="BP220" s="546">
        <f t="shared" si="100"/>
        <v>-1743</v>
      </c>
      <c r="BQ220" s="546">
        <f t="shared" si="100"/>
        <v>-1742</v>
      </c>
      <c r="BR220" s="546">
        <f t="shared" si="100"/>
        <v>-1741</v>
      </c>
    </row>
    <row r="221" spans="1:82" s="546" customFormat="1" hidden="1" x14ac:dyDescent="0.2">
      <c r="A221" s="546">
        <f t="shared" si="93"/>
        <v>0</v>
      </c>
      <c r="B221" s="548"/>
      <c r="C221" s="548"/>
      <c r="D221" s="547">
        <f t="shared" si="94"/>
        <v>54789</v>
      </c>
      <c r="E221" s="547"/>
      <c r="F221" s="547"/>
      <c r="G221" s="547"/>
      <c r="H221" s="547"/>
      <c r="I221" s="547"/>
      <c r="J221" s="547"/>
      <c r="K221" s="546">
        <f t="shared" si="95"/>
        <v>-1799</v>
      </c>
      <c r="L221" s="546">
        <f t="shared" si="95"/>
        <v>-1799</v>
      </c>
      <c r="M221" s="546">
        <f t="shared" si="95"/>
        <v>-1798</v>
      </c>
      <c r="N221" s="546">
        <f t="shared" si="95"/>
        <v>-1797</v>
      </c>
      <c r="O221" s="546">
        <f t="shared" si="95"/>
        <v>-1796</v>
      </c>
      <c r="P221" s="546">
        <f t="shared" si="95"/>
        <v>-1795</v>
      </c>
      <c r="Q221" s="546">
        <f t="shared" si="95"/>
        <v>-1794</v>
      </c>
      <c r="R221" s="546">
        <f t="shared" si="95"/>
        <v>-1793</v>
      </c>
      <c r="S221" s="546">
        <f t="shared" si="95"/>
        <v>-1792</v>
      </c>
      <c r="T221" s="546">
        <f t="shared" si="95"/>
        <v>-1791</v>
      </c>
      <c r="U221" s="546">
        <f t="shared" si="96"/>
        <v>-1790</v>
      </c>
      <c r="V221" s="546">
        <f t="shared" si="96"/>
        <v>-1789</v>
      </c>
      <c r="W221" s="546">
        <f t="shared" si="96"/>
        <v>-1788</v>
      </c>
      <c r="X221" s="546">
        <f t="shared" si="96"/>
        <v>-1787</v>
      </c>
      <c r="Y221" s="546">
        <f t="shared" si="96"/>
        <v>-1786</v>
      </c>
      <c r="Z221" s="546">
        <f t="shared" si="96"/>
        <v>-1785</v>
      </c>
      <c r="AA221" s="546">
        <f t="shared" si="96"/>
        <v>-1784</v>
      </c>
      <c r="AB221" s="546">
        <f t="shared" si="96"/>
        <v>-1783</v>
      </c>
      <c r="AC221" s="546">
        <f t="shared" si="96"/>
        <v>-1782</v>
      </c>
      <c r="AD221" s="546">
        <f t="shared" si="96"/>
        <v>-1781</v>
      </c>
      <c r="AE221" s="546">
        <f t="shared" si="97"/>
        <v>-1780</v>
      </c>
      <c r="AF221" s="546">
        <f t="shared" si="97"/>
        <v>-1779</v>
      </c>
      <c r="AG221" s="546">
        <f t="shared" si="97"/>
        <v>-1778</v>
      </c>
      <c r="AH221" s="546">
        <f t="shared" si="97"/>
        <v>-1777</v>
      </c>
      <c r="AI221" s="546">
        <f t="shared" si="97"/>
        <v>-1776</v>
      </c>
      <c r="AJ221" s="546">
        <f t="shared" si="97"/>
        <v>-1775</v>
      </c>
      <c r="AK221" s="546">
        <f t="shared" si="97"/>
        <v>-1774</v>
      </c>
      <c r="AL221" s="546">
        <f t="shared" si="97"/>
        <v>-1773</v>
      </c>
      <c r="AM221" s="546">
        <f t="shared" si="97"/>
        <v>-1772</v>
      </c>
      <c r="AN221" s="546">
        <f t="shared" si="97"/>
        <v>-1771</v>
      </c>
      <c r="AO221" s="546">
        <f t="shared" si="98"/>
        <v>-1770</v>
      </c>
      <c r="AP221" s="546">
        <f t="shared" si="98"/>
        <v>-1769</v>
      </c>
      <c r="AQ221" s="546">
        <f t="shared" si="98"/>
        <v>-1768</v>
      </c>
      <c r="AR221" s="546">
        <f t="shared" si="98"/>
        <v>-1767</v>
      </c>
      <c r="AS221" s="546">
        <f t="shared" si="98"/>
        <v>-1766</v>
      </c>
      <c r="AT221" s="546">
        <f t="shared" si="98"/>
        <v>-1765</v>
      </c>
      <c r="AU221" s="546">
        <f t="shared" si="98"/>
        <v>-1764</v>
      </c>
      <c r="AV221" s="546">
        <f t="shared" si="98"/>
        <v>-1763</v>
      </c>
      <c r="AW221" s="546">
        <f t="shared" si="98"/>
        <v>-1762</v>
      </c>
      <c r="AX221" s="546">
        <f t="shared" si="98"/>
        <v>-1761</v>
      </c>
      <c r="AY221" s="546">
        <f t="shared" si="99"/>
        <v>-1760</v>
      </c>
      <c r="AZ221" s="546">
        <f t="shared" si="99"/>
        <v>-1759</v>
      </c>
      <c r="BA221" s="546">
        <f t="shared" si="99"/>
        <v>-1758</v>
      </c>
      <c r="BB221" s="546">
        <f t="shared" si="99"/>
        <v>-1757</v>
      </c>
      <c r="BC221" s="546">
        <f t="shared" si="99"/>
        <v>-1756</v>
      </c>
      <c r="BD221" s="546">
        <f t="shared" si="99"/>
        <v>-1755</v>
      </c>
      <c r="BE221" s="546">
        <f t="shared" si="99"/>
        <v>-1754</v>
      </c>
      <c r="BF221" s="546">
        <f t="shared" si="99"/>
        <v>-1753</v>
      </c>
      <c r="BG221" s="546">
        <f t="shared" si="99"/>
        <v>-1752</v>
      </c>
      <c r="BH221" s="546">
        <f t="shared" si="99"/>
        <v>-1751</v>
      </c>
      <c r="BI221" s="546">
        <f t="shared" si="100"/>
        <v>-1750</v>
      </c>
      <c r="BJ221" s="546">
        <f t="shared" si="100"/>
        <v>-1749</v>
      </c>
      <c r="BK221" s="546">
        <f t="shared" si="100"/>
        <v>-1748</v>
      </c>
      <c r="BL221" s="546">
        <f t="shared" si="100"/>
        <v>-1747</v>
      </c>
      <c r="BM221" s="546">
        <f t="shared" si="100"/>
        <v>-1746</v>
      </c>
      <c r="BN221" s="546">
        <f t="shared" si="100"/>
        <v>-1745</v>
      </c>
      <c r="BO221" s="546">
        <f t="shared" si="100"/>
        <v>-1744</v>
      </c>
      <c r="BP221" s="546">
        <f t="shared" si="100"/>
        <v>-1743</v>
      </c>
      <c r="BQ221" s="546">
        <f t="shared" si="100"/>
        <v>-1742</v>
      </c>
      <c r="BR221" s="546">
        <f t="shared" si="100"/>
        <v>-1741</v>
      </c>
    </row>
    <row r="222" spans="1:82" s="546" customFormat="1" hidden="1" x14ac:dyDescent="0.2">
      <c r="A222" s="546">
        <f t="shared" si="93"/>
        <v>0</v>
      </c>
      <c r="B222" s="548"/>
      <c r="C222" s="548"/>
      <c r="D222" s="547">
        <f t="shared" si="94"/>
        <v>54789</v>
      </c>
      <c r="E222" s="547"/>
      <c r="F222" s="547"/>
      <c r="G222" s="547"/>
      <c r="H222" s="547"/>
      <c r="I222" s="547"/>
      <c r="J222" s="547"/>
      <c r="K222" s="546">
        <f t="shared" si="95"/>
        <v>-1799</v>
      </c>
      <c r="L222" s="546">
        <f t="shared" si="95"/>
        <v>-1799</v>
      </c>
      <c r="M222" s="546">
        <f t="shared" si="95"/>
        <v>-1798</v>
      </c>
      <c r="N222" s="546">
        <f t="shared" si="95"/>
        <v>-1797</v>
      </c>
      <c r="O222" s="546">
        <f t="shared" si="95"/>
        <v>-1796</v>
      </c>
      <c r="P222" s="546">
        <f t="shared" si="95"/>
        <v>-1795</v>
      </c>
      <c r="Q222" s="546">
        <f t="shared" si="95"/>
        <v>-1794</v>
      </c>
      <c r="R222" s="546">
        <f t="shared" si="95"/>
        <v>-1793</v>
      </c>
      <c r="S222" s="546">
        <f t="shared" si="95"/>
        <v>-1792</v>
      </c>
      <c r="T222" s="546">
        <f t="shared" si="95"/>
        <v>-1791</v>
      </c>
      <c r="U222" s="546">
        <f t="shared" si="96"/>
        <v>-1790</v>
      </c>
      <c r="V222" s="546">
        <f t="shared" si="96"/>
        <v>-1789</v>
      </c>
      <c r="W222" s="546">
        <f t="shared" si="96"/>
        <v>-1788</v>
      </c>
      <c r="X222" s="546">
        <f t="shared" si="96"/>
        <v>-1787</v>
      </c>
      <c r="Y222" s="546">
        <f t="shared" si="96"/>
        <v>-1786</v>
      </c>
      <c r="Z222" s="546">
        <f t="shared" si="96"/>
        <v>-1785</v>
      </c>
      <c r="AA222" s="546">
        <f t="shared" si="96"/>
        <v>-1784</v>
      </c>
      <c r="AB222" s="546">
        <f t="shared" si="96"/>
        <v>-1783</v>
      </c>
      <c r="AC222" s="546">
        <f t="shared" si="96"/>
        <v>-1782</v>
      </c>
      <c r="AD222" s="546">
        <f t="shared" si="96"/>
        <v>-1781</v>
      </c>
      <c r="AE222" s="546">
        <f t="shared" si="97"/>
        <v>-1780</v>
      </c>
      <c r="AF222" s="546">
        <f t="shared" si="97"/>
        <v>-1779</v>
      </c>
      <c r="AG222" s="546">
        <f t="shared" si="97"/>
        <v>-1778</v>
      </c>
      <c r="AH222" s="546">
        <f t="shared" si="97"/>
        <v>-1777</v>
      </c>
      <c r="AI222" s="546">
        <f t="shared" si="97"/>
        <v>-1776</v>
      </c>
      <c r="AJ222" s="546">
        <f t="shared" si="97"/>
        <v>-1775</v>
      </c>
      <c r="AK222" s="546">
        <f t="shared" si="97"/>
        <v>-1774</v>
      </c>
      <c r="AL222" s="546">
        <f t="shared" si="97"/>
        <v>-1773</v>
      </c>
      <c r="AM222" s="546">
        <f t="shared" si="97"/>
        <v>-1772</v>
      </c>
      <c r="AN222" s="546">
        <f t="shared" si="97"/>
        <v>-1771</v>
      </c>
      <c r="AO222" s="546">
        <f t="shared" si="98"/>
        <v>-1770</v>
      </c>
      <c r="AP222" s="546">
        <f t="shared" si="98"/>
        <v>-1769</v>
      </c>
      <c r="AQ222" s="546">
        <f t="shared" si="98"/>
        <v>-1768</v>
      </c>
      <c r="AR222" s="546">
        <f t="shared" si="98"/>
        <v>-1767</v>
      </c>
      <c r="AS222" s="546">
        <f t="shared" si="98"/>
        <v>-1766</v>
      </c>
      <c r="AT222" s="546">
        <f t="shared" si="98"/>
        <v>-1765</v>
      </c>
      <c r="AU222" s="546">
        <f t="shared" si="98"/>
        <v>-1764</v>
      </c>
      <c r="AV222" s="546">
        <f t="shared" si="98"/>
        <v>-1763</v>
      </c>
      <c r="AW222" s="546">
        <f t="shared" si="98"/>
        <v>-1762</v>
      </c>
      <c r="AX222" s="546">
        <f t="shared" si="98"/>
        <v>-1761</v>
      </c>
      <c r="AY222" s="546">
        <f t="shared" si="99"/>
        <v>-1760</v>
      </c>
      <c r="AZ222" s="546">
        <f t="shared" si="99"/>
        <v>-1759</v>
      </c>
      <c r="BA222" s="546">
        <f t="shared" si="99"/>
        <v>-1758</v>
      </c>
      <c r="BB222" s="546">
        <f t="shared" si="99"/>
        <v>-1757</v>
      </c>
      <c r="BC222" s="546">
        <f t="shared" si="99"/>
        <v>-1756</v>
      </c>
      <c r="BD222" s="546">
        <f t="shared" si="99"/>
        <v>-1755</v>
      </c>
      <c r="BE222" s="546">
        <f t="shared" si="99"/>
        <v>-1754</v>
      </c>
      <c r="BF222" s="546">
        <f t="shared" si="99"/>
        <v>-1753</v>
      </c>
      <c r="BG222" s="546">
        <f t="shared" si="99"/>
        <v>-1752</v>
      </c>
      <c r="BH222" s="546">
        <f t="shared" si="99"/>
        <v>-1751</v>
      </c>
      <c r="BI222" s="546">
        <f t="shared" si="100"/>
        <v>-1750</v>
      </c>
      <c r="BJ222" s="546">
        <f t="shared" si="100"/>
        <v>-1749</v>
      </c>
      <c r="BK222" s="546">
        <f t="shared" si="100"/>
        <v>-1748</v>
      </c>
      <c r="BL222" s="546">
        <f t="shared" si="100"/>
        <v>-1747</v>
      </c>
      <c r="BM222" s="546">
        <f t="shared" si="100"/>
        <v>-1746</v>
      </c>
      <c r="BN222" s="546">
        <f t="shared" si="100"/>
        <v>-1745</v>
      </c>
      <c r="BO222" s="546">
        <f t="shared" si="100"/>
        <v>-1744</v>
      </c>
      <c r="BP222" s="546">
        <f t="shared" si="100"/>
        <v>-1743</v>
      </c>
      <c r="BQ222" s="546">
        <f t="shared" si="100"/>
        <v>-1742</v>
      </c>
      <c r="BR222" s="546">
        <f t="shared" si="100"/>
        <v>-1741</v>
      </c>
    </row>
    <row r="223" spans="1:82" s="546" customFormat="1" hidden="1" x14ac:dyDescent="0.2">
      <c r="A223" s="546">
        <f t="shared" si="93"/>
        <v>0</v>
      </c>
      <c r="B223" s="548"/>
      <c r="C223" s="548"/>
      <c r="D223" s="547">
        <f t="shared" si="94"/>
        <v>54789</v>
      </c>
      <c r="E223" s="547"/>
      <c r="F223" s="547"/>
      <c r="G223" s="547"/>
      <c r="H223" s="547"/>
      <c r="I223" s="547"/>
      <c r="J223" s="547"/>
      <c r="K223" s="546">
        <f t="shared" si="95"/>
        <v>-1799</v>
      </c>
      <c r="L223" s="546">
        <f t="shared" si="95"/>
        <v>-1799</v>
      </c>
      <c r="M223" s="546">
        <f t="shared" si="95"/>
        <v>-1798</v>
      </c>
      <c r="N223" s="546">
        <f t="shared" si="95"/>
        <v>-1797</v>
      </c>
      <c r="O223" s="546">
        <f t="shared" si="95"/>
        <v>-1796</v>
      </c>
      <c r="P223" s="546">
        <f t="shared" si="95"/>
        <v>-1795</v>
      </c>
      <c r="Q223" s="546">
        <f t="shared" si="95"/>
        <v>-1794</v>
      </c>
      <c r="R223" s="546">
        <f t="shared" si="95"/>
        <v>-1793</v>
      </c>
      <c r="S223" s="546">
        <f t="shared" si="95"/>
        <v>-1792</v>
      </c>
      <c r="T223" s="546">
        <f t="shared" si="95"/>
        <v>-1791</v>
      </c>
      <c r="U223" s="546">
        <f t="shared" si="96"/>
        <v>-1790</v>
      </c>
      <c r="V223" s="546">
        <f t="shared" si="96"/>
        <v>-1789</v>
      </c>
      <c r="W223" s="546">
        <f t="shared" si="96"/>
        <v>-1788</v>
      </c>
      <c r="X223" s="546">
        <f t="shared" si="96"/>
        <v>-1787</v>
      </c>
      <c r="Y223" s="546">
        <f t="shared" si="96"/>
        <v>-1786</v>
      </c>
      <c r="Z223" s="546">
        <f t="shared" si="96"/>
        <v>-1785</v>
      </c>
      <c r="AA223" s="546">
        <f t="shared" si="96"/>
        <v>-1784</v>
      </c>
      <c r="AB223" s="546">
        <f t="shared" si="96"/>
        <v>-1783</v>
      </c>
      <c r="AC223" s="546">
        <f t="shared" si="96"/>
        <v>-1782</v>
      </c>
      <c r="AD223" s="546">
        <f t="shared" si="96"/>
        <v>-1781</v>
      </c>
      <c r="AE223" s="546">
        <f t="shared" si="97"/>
        <v>-1780</v>
      </c>
      <c r="AF223" s="546">
        <f t="shared" si="97"/>
        <v>-1779</v>
      </c>
      <c r="AG223" s="546">
        <f t="shared" si="97"/>
        <v>-1778</v>
      </c>
      <c r="AH223" s="546">
        <f t="shared" si="97"/>
        <v>-1777</v>
      </c>
      <c r="AI223" s="546">
        <f t="shared" si="97"/>
        <v>-1776</v>
      </c>
      <c r="AJ223" s="546">
        <f t="shared" si="97"/>
        <v>-1775</v>
      </c>
      <c r="AK223" s="546">
        <f t="shared" si="97"/>
        <v>-1774</v>
      </c>
      <c r="AL223" s="546">
        <f t="shared" si="97"/>
        <v>-1773</v>
      </c>
      <c r="AM223" s="546">
        <f t="shared" si="97"/>
        <v>-1772</v>
      </c>
      <c r="AN223" s="546">
        <f t="shared" si="97"/>
        <v>-1771</v>
      </c>
      <c r="AO223" s="546">
        <f t="shared" si="98"/>
        <v>-1770</v>
      </c>
      <c r="AP223" s="546">
        <f t="shared" si="98"/>
        <v>-1769</v>
      </c>
      <c r="AQ223" s="546">
        <f t="shared" si="98"/>
        <v>-1768</v>
      </c>
      <c r="AR223" s="546">
        <f t="shared" si="98"/>
        <v>-1767</v>
      </c>
      <c r="AS223" s="546">
        <f t="shared" si="98"/>
        <v>-1766</v>
      </c>
      <c r="AT223" s="546">
        <f t="shared" si="98"/>
        <v>-1765</v>
      </c>
      <c r="AU223" s="546">
        <f t="shared" si="98"/>
        <v>-1764</v>
      </c>
      <c r="AV223" s="546">
        <f t="shared" si="98"/>
        <v>-1763</v>
      </c>
      <c r="AW223" s="546">
        <f t="shared" si="98"/>
        <v>-1762</v>
      </c>
      <c r="AX223" s="546">
        <f t="shared" si="98"/>
        <v>-1761</v>
      </c>
      <c r="AY223" s="546">
        <f t="shared" si="99"/>
        <v>-1760</v>
      </c>
      <c r="AZ223" s="546">
        <f t="shared" si="99"/>
        <v>-1759</v>
      </c>
      <c r="BA223" s="546">
        <f t="shared" si="99"/>
        <v>-1758</v>
      </c>
      <c r="BB223" s="546">
        <f t="shared" si="99"/>
        <v>-1757</v>
      </c>
      <c r="BC223" s="546">
        <f t="shared" si="99"/>
        <v>-1756</v>
      </c>
      <c r="BD223" s="546">
        <f t="shared" si="99"/>
        <v>-1755</v>
      </c>
      <c r="BE223" s="546">
        <f t="shared" si="99"/>
        <v>-1754</v>
      </c>
      <c r="BF223" s="546">
        <f t="shared" si="99"/>
        <v>-1753</v>
      </c>
      <c r="BG223" s="546">
        <f t="shared" si="99"/>
        <v>-1752</v>
      </c>
      <c r="BH223" s="546">
        <f t="shared" si="99"/>
        <v>-1751</v>
      </c>
      <c r="BI223" s="546">
        <f t="shared" si="100"/>
        <v>-1750</v>
      </c>
      <c r="BJ223" s="546">
        <f t="shared" si="100"/>
        <v>-1749</v>
      </c>
      <c r="BK223" s="546">
        <f t="shared" si="100"/>
        <v>-1748</v>
      </c>
      <c r="BL223" s="546">
        <f t="shared" si="100"/>
        <v>-1747</v>
      </c>
      <c r="BM223" s="546">
        <f t="shared" si="100"/>
        <v>-1746</v>
      </c>
      <c r="BN223" s="546">
        <f t="shared" si="100"/>
        <v>-1745</v>
      </c>
      <c r="BO223" s="546">
        <f t="shared" si="100"/>
        <v>-1744</v>
      </c>
      <c r="BP223" s="546">
        <f t="shared" si="100"/>
        <v>-1743</v>
      </c>
      <c r="BQ223" s="546">
        <f t="shared" si="100"/>
        <v>-1742</v>
      </c>
      <c r="BR223" s="546">
        <f t="shared" si="100"/>
        <v>-1741</v>
      </c>
    </row>
    <row r="224" spans="1:82" s="546" customFormat="1" hidden="1" x14ac:dyDescent="0.2">
      <c r="A224" s="546">
        <f t="shared" si="93"/>
        <v>0</v>
      </c>
      <c r="B224" s="548"/>
      <c r="C224" s="548"/>
      <c r="D224" s="547">
        <f t="shared" si="94"/>
        <v>54789</v>
      </c>
      <c r="E224" s="547"/>
      <c r="F224" s="547"/>
      <c r="G224" s="547"/>
      <c r="H224" s="547"/>
      <c r="I224" s="547"/>
      <c r="J224" s="547"/>
      <c r="K224" s="546">
        <f t="shared" si="95"/>
        <v>-1799</v>
      </c>
      <c r="L224" s="546">
        <f t="shared" si="95"/>
        <v>-1799</v>
      </c>
      <c r="M224" s="546">
        <f t="shared" si="95"/>
        <v>-1798</v>
      </c>
      <c r="N224" s="546">
        <f t="shared" si="95"/>
        <v>-1797</v>
      </c>
      <c r="O224" s="546">
        <f t="shared" si="95"/>
        <v>-1796</v>
      </c>
      <c r="P224" s="546">
        <f t="shared" si="95"/>
        <v>-1795</v>
      </c>
      <c r="Q224" s="546">
        <f t="shared" si="95"/>
        <v>-1794</v>
      </c>
      <c r="R224" s="546">
        <f t="shared" si="95"/>
        <v>-1793</v>
      </c>
      <c r="S224" s="546">
        <f t="shared" si="95"/>
        <v>-1792</v>
      </c>
      <c r="T224" s="546">
        <f t="shared" si="95"/>
        <v>-1791</v>
      </c>
      <c r="U224" s="546">
        <f t="shared" si="96"/>
        <v>-1790</v>
      </c>
      <c r="V224" s="546">
        <f t="shared" si="96"/>
        <v>-1789</v>
      </c>
      <c r="W224" s="546">
        <f t="shared" si="96"/>
        <v>-1788</v>
      </c>
      <c r="X224" s="546">
        <f t="shared" si="96"/>
        <v>-1787</v>
      </c>
      <c r="Y224" s="546">
        <f t="shared" si="96"/>
        <v>-1786</v>
      </c>
      <c r="Z224" s="546">
        <f t="shared" si="96"/>
        <v>-1785</v>
      </c>
      <c r="AA224" s="546">
        <f t="shared" si="96"/>
        <v>-1784</v>
      </c>
      <c r="AB224" s="546">
        <f t="shared" si="96"/>
        <v>-1783</v>
      </c>
      <c r="AC224" s="546">
        <f t="shared" si="96"/>
        <v>-1782</v>
      </c>
      <c r="AD224" s="546">
        <f t="shared" si="96"/>
        <v>-1781</v>
      </c>
      <c r="AE224" s="546">
        <f t="shared" si="97"/>
        <v>-1780</v>
      </c>
      <c r="AF224" s="546">
        <f t="shared" si="97"/>
        <v>-1779</v>
      </c>
      <c r="AG224" s="546">
        <f t="shared" si="97"/>
        <v>-1778</v>
      </c>
      <c r="AH224" s="546">
        <f t="shared" si="97"/>
        <v>-1777</v>
      </c>
      <c r="AI224" s="546">
        <f t="shared" si="97"/>
        <v>-1776</v>
      </c>
      <c r="AJ224" s="546">
        <f t="shared" si="97"/>
        <v>-1775</v>
      </c>
      <c r="AK224" s="546">
        <f t="shared" si="97"/>
        <v>-1774</v>
      </c>
      <c r="AL224" s="546">
        <f t="shared" si="97"/>
        <v>-1773</v>
      </c>
      <c r="AM224" s="546">
        <f t="shared" si="97"/>
        <v>-1772</v>
      </c>
      <c r="AN224" s="546">
        <f t="shared" si="97"/>
        <v>-1771</v>
      </c>
      <c r="AO224" s="546">
        <f t="shared" si="98"/>
        <v>-1770</v>
      </c>
      <c r="AP224" s="546">
        <f t="shared" si="98"/>
        <v>-1769</v>
      </c>
      <c r="AQ224" s="546">
        <f t="shared" si="98"/>
        <v>-1768</v>
      </c>
      <c r="AR224" s="546">
        <f t="shared" si="98"/>
        <v>-1767</v>
      </c>
      <c r="AS224" s="546">
        <f t="shared" si="98"/>
        <v>-1766</v>
      </c>
      <c r="AT224" s="546">
        <f t="shared" si="98"/>
        <v>-1765</v>
      </c>
      <c r="AU224" s="546">
        <f t="shared" si="98"/>
        <v>-1764</v>
      </c>
      <c r="AV224" s="546">
        <f t="shared" si="98"/>
        <v>-1763</v>
      </c>
      <c r="AW224" s="546">
        <f t="shared" si="98"/>
        <v>-1762</v>
      </c>
      <c r="AX224" s="546">
        <f t="shared" si="98"/>
        <v>-1761</v>
      </c>
      <c r="AY224" s="546">
        <f t="shared" si="99"/>
        <v>-1760</v>
      </c>
      <c r="AZ224" s="546">
        <f t="shared" si="99"/>
        <v>-1759</v>
      </c>
      <c r="BA224" s="546">
        <f t="shared" si="99"/>
        <v>-1758</v>
      </c>
      <c r="BB224" s="546">
        <f t="shared" si="99"/>
        <v>-1757</v>
      </c>
      <c r="BC224" s="546">
        <f t="shared" si="99"/>
        <v>-1756</v>
      </c>
      <c r="BD224" s="546">
        <f t="shared" si="99"/>
        <v>-1755</v>
      </c>
      <c r="BE224" s="546">
        <f t="shared" si="99"/>
        <v>-1754</v>
      </c>
      <c r="BF224" s="546">
        <f t="shared" si="99"/>
        <v>-1753</v>
      </c>
      <c r="BG224" s="546">
        <f t="shared" si="99"/>
        <v>-1752</v>
      </c>
      <c r="BH224" s="546">
        <f t="shared" si="99"/>
        <v>-1751</v>
      </c>
      <c r="BI224" s="546">
        <f t="shared" si="100"/>
        <v>-1750</v>
      </c>
      <c r="BJ224" s="546">
        <f t="shared" si="100"/>
        <v>-1749</v>
      </c>
      <c r="BK224" s="546">
        <f t="shared" si="100"/>
        <v>-1748</v>
      </c>
      <c r="BL224" s="546">
        <f t="shared" si="100"/>
        <v>-1747</v>
      </c>
      <c r="BM224" s="546">
        <f t="shared" si="100"/>
        <v>-1746</v>
      </c>
      <c r="BN224" s="546">
        <f t="shared" si="100"/>
        <v>-1745</v>
      </c>
      <c r="BO224" s="546">
        <f t="shared" si="100"/>
        <v>-1744</v>
      </c>
      <c r="BP224" s="546">
        <f t="shared" si="100"/>
        <v>-1743</v>
      </c>
      <c r="BQ224" s="546">
        <f t="shared" si="100"/>
        <v>-1742</v>
      </c>
      <c r="BR224" s="546">
        <f t="shared" si="100"/>
        <v>-1741</v>
      </c>
    </row>
    <row r="225" spans="1:70" s="546" customFormat="1" hidden="1" x14ac:dyDescent="0.2">
      <c r="A225" s="546">
        <f t="shared" si="93"/>
        <v>0</v>
      </c>
      <c r="B225" s="548"/>
      <c r="C225" s="548"/>
      <c r="D225" s="547">
        <f t="shared" si="94"/>
        <v>54789</v>
      </c>
      <c r="E225" s="547"/>
      <c r="F225" s="547"/>
      <c r="G225" s="547"/>
      <c r="H225" s="547"/>
      <c r="I225" s="547"/>
      <c r="J225" s="547"/>
      <c r="K225" s="546">
        <f t="shared" si="95"/>
        <v>-1799</v>
      </c>
      <c r="L225" s="546">
        <f t="shared" si="95"/>
        <v>-1799</v>
      </c>
      <c r="M225" s="546">
        <f t="shared" si="95"/>
        <v>-1798</v>
      </c>
      <c r="N225" s="546">
        <f t="shared" si="95"/>
        <v>-1797</v>
      </c>
      <c r="O225" s="546">
        <f t="shared" si="95"/>
        <v>-1796</v>
      </c>
      <c r="P225" s="546">
        <f t="shared" si="95"/>
        <v>-1795</v>
      </c>
      <c r="Q225" s="546">
        <f t="shared" si="95"/>
        <v>-1794</v>
      </c>
      <c r="R225" s="546">
        <f t="shared" si="95"/>
        <v>-1793</v>
      </c>
      <c r="S225" s="546">
        <f t="shared" si="95"/>
        <v>-1792</v>
      </c>
      <c r="T225" s="546">
        <f t="shared" si="95"/>
        <v>-1791</v>
      </c>
      <c r="U225" s="546">
        <f t="shared" si="96"/>
        <v>-1790</v>
      </c>
      <c r="V225" s="546">
        <f t="shared" si="96"/>
        <v>-1789</v>
      </c>
      <c r="W225" s="546">
        <f t="shared" si="96"/>
        <v>-1788</v>
      </c>
      <c r="X225" s="546">
        <f t="shared" si="96"/>
        <v>-1787</v>
      </c>
      <c r="Y225" s="546">
        <f t="shared" si="96"/>
        <v>-1786</v>
      </c>
      <c r="Z225" s="546">
        <f t="shared" si="96"/>
        <v>-1785</v>
      </c>
      <c r="AA225" s="546">
        <f t="shared" si="96"/>
        <v>-1784</v>
      </c>
      <c r="AB225" s="546">
        <f t="shared" si="96"/>
        <v>-1783</v>
      </c>
      <c r="AC225" s="546">
        <f t="shared" si="96"/>
        <v>-1782</v>
      </c>
      <c r="AD225" s="546">
        <f t="shared" si="96"/>
        <v>-1781</v>
      </c>
      <c r="AE225" s="546">
        <f t="shared" si="97"/>
        <v>-1780</v>
      </c>
      <c r="AF225" s="546">
        <f t="shared" si="97"/>
        <v>-1779</v>
      </c>
      <c r="AG225" s="546">
        <f t="shared" si="97"/>
        <v>-1778</v>
      </c>
      <c r="AH225" s="546">
        <f t="shared" si="97"/>
        <v>-1777</v>
      </c>
      <c r="AI225" s="546">
        <f t="shared" si="97"/>
        <v>-1776</v>
      </c>
      <c r="AJ225" s="546">
        <f t="shared" si="97"/>
        <v>-1775</v>
      </c>
      <c r="AK225" s="546">
        <f t="shared" si="97"/>
        <v>-1774</v>
      </c>
      <c r="AL225" s="546">
        <f t="shared" si="97"/>
        <v>-1773</v>
      </c>
      <c r="AM225" s="546">
        <f t="shared" si="97"/>
        <v>-1772</v>
      </c>
      <c r="AN225" s="546">
        <f t="shared" si="97"/>
        <v>-1771</v>
      </c>
      <c r="AO225" s="546">
        <f t="shared" si="98"/>
        <v>-1770</v>
      </c>
      <c r="AP225" s="546">
        <f t="shared" si="98"/>
        <v>-1769</v>
      </c>
      <c r="AQ225" s="546">
        <f t="shared" si="98"/>
        <v>-1768</v>
      </c>
      <c r="AR225" s="546">
        <f t="shared" si="98"/>
        <v>-1767</v>
      </c>
      <c r="AS225" s="546">
        <f t="shared" si="98"/>
        <v>-1766</v>
      </c>
      <c r="AT225" s="546">
        <f t="shared" si="98"/>
        <v>-1765</v>
      </c>
      <c r="AU225" s="546">
        <f t="shared" si="98"/>
        <v>-1764</v>
      </c>
      <c r="AV225" s="546">
        <f t="shared" si="98"/>
        <v>-1763</v>
      </c>
      <c r="AW225" s="546">
        <f t="shared" si="98"/>
        <v>-1762</v>
      </c>
      <c r="AX225" s="546">
        <f t="shared" si="98"/>
        <v>-1761</v>
      </c>
      <c r="AY225" s="546">
        <f t="shared" si="99"/>
        <v>-1760</v>
      </c>
      <c r="AZ225" s="546">
        <f t="shared" si="99"/>
        <v>-1759</v>
      </c>
      <c r="BA225" s="546">
        <f t="shared" si="99"/>
        <v>-1758</v>
      </c>
      <c r="BB225" s="546">
        <f t="shared" si="99"/>
        <v>-1757</v>
      </c>
      <c r="BC225" s="546">
        <f t="shared" si="99"/>
        <v>-1756</v>
      </c>
      <c r="BD225" s="546">
        <f t="shared" si="99"/>
        <v>-1755</v>
      </c>
      <c r="BE225" s="546">
        <f t="shared" si="99"/>
        <v>-1754</v>
      </c>
      <c r="BF225" s="546">
        <f t="shared" si="99"/>
        <v>-1753</v>
      </c>
      <c r="BG225" s="546">
        <f t="shared" si="99"/>
        <v>-1752</v>
      </c>
      <c r="BH225" s="546">
        <f t="shared" si="99"/>
        <v>-1751</v>
      </c>
      <c r="BI225" s="546">
        <f t="shared" si="100"/>
        <v>-1750</v>
      </c>
      <c r="BJ225" s="546">
        <f t="shared" si="100"/>
        <v>-1749</v>
      </c>
      <c r="BK225" s="546">
        <f t="shared" si="100"/>
        <v>-1748</v>
      </c>
      <c r="BL225" s="546">
        <f t="shared" si="100"/>
        <v>-1747</v>
      </c>
      <c r="BM225" s="546">
        <f t="shared" si="100"/>
        <v>-1746</v>
      </c>
      <c r="BN225" s="546">
        <f t="shared" si="100"/>
        <v>-1745</v>
      </c>
      <c r="BO225" s="546">
        <f t="shared" si="100"/>
        <v>-1744</v>
      </c>
      <c r="BP225" s="546">
        <f t="shared" si="100"/>
        <v>-1743</v>
      </c>
      <c r="BQ225" s="546">
        <f t="shared" si="100"/>
        <v>-1742</v>
      </c>
      <c r="BR225" s="546">
        <f t="shared" si="100"/>
        <v>-1741</v>
      </c>
    </row>
    <row r="226" spans="1:70" s="546" customFormat="1" hidden="1" x14ac:dyDescent="0.2">
      <c r="A226" s="546">
        <f t="shared" si="93"/>
        <v>0</v>
      </c>
      <c r="B226" s="548"/>
      <c r="C226" s="548"/>
      <c r="D226" s="547">
        <f t="shared" si="94"/>
        <v>54789</v>
      </c>
      <c r="E226" s="547"/>
      <c r="F226" s="547"/>
      <c r="G226" s="547"/>
      <c r="H226" s="547"/>
      <c r="I226" s="547"/>
      <c r="J226" s="547"/>
      <c r="K226" s="546">
        <f t="shared" si="95"/>
        <v>-1799</v>
      </c>
      <c r="L226" s="546">
        <f t="shared" si="95"/>
        <v>-1799</v>
      </c>
      <c r="M226" s="546">
        <f t="shared" si="95"/>
        <v>-1798</v>
      </c>
      <c r="N226" s="546">
        <f t="shared" si="95"/>
        <v>-1797</v>
      </c>
      <c r="O226" s="546">
        <f t="shared" si="95"/>
        <v>-1796</v>
      </c>
      <c r="P226" s="546">
        <f t="shared" si="95"/>
        <v>-1795</v>
      </c>
      <c r="Q226" s="546">
        <f t="shared" si="95"/>
        <v>-1794</v>
      </c>
      <c r="R226" s="546">
        <f t="shared" si="95"/>
        <v>-1793</v>
      </c>
      <c r="S226" s="546">
        <f t="shared" si="95"/>
        <v>-1792</v>
      </c>
      <c r="T226" s="546">
        <f t="shared" si="95"/>
        <v>-1791</v>
      </c>
      <c r="U226" s="546">
        <f t="shared" si="96"/>
        <v>-1790</v>
      </c>
      <c r="V226" s="546">
        <f t="shared" si="96"/>
        <v>-1789</v>
      </c>
      <c r="W226" s="546">
        <f t="shared" si="96"/>
        <v>-1788</v>
      </c>
      <c r="X226" s="546">
        <f t="shared" si="96"/>
        <v>-1787</v>
      </c>
      <c r="Y226" s="546">
        <f t="shared" si="96"/>
        <v>-1786</v>
      </c>
      <c r="Z226" s="546">
        <f t="shared" si="96"/>
        <v>-1785</v>
      </c>
      <c r="AA226" s="546">
        <f t="shared" si="96"/>
        <v>-1784</v>
      </c>
      <c r="AB226" s="546">
        <f t="shared" si="96"/>
        <v>-1783</v>
      </c>
      <c r="AC226" s="546">
        <f t="shared" si="96"/>
        <v>-1782</v>
      </c>
      <c r="AD226" s="546">
        <f t="shared" si="96"/>
        <v>-1781</v>
      </c>
      <c r="AE226" s="546">
        <f t="shared" si="97"/>
        <v>-1780</v>
      </c>
      <c r="AF226" s="546">
        <f t="shared" si="97"/>
        <v>-1779</v>
      </c>
      <c r="AG226" s="546">
        <f t="shared" si="97"/>
        <v>-1778</v>
      </c>
      <c r="AH226" s="546">
        <f t="shared" si="97"/>
        <v>-1777</v>
      </c>
      <c r="AI226" s="546">
        <f t="shared" si="97"/>
        <v>-1776</v>
      </c>
      <c r="AJ226" s="546">
        <f t="shared" si="97"/>
        <v>-1775</v>
      </c>
      <c r="AK226" s="546">
        <f t="shared" si="97"/>
        <v>-1774</v>
      </c>
      <c r="AL226" s="546">
        <f t="shared" si="97"/>
        <v>-1773</v>
      </c>
      <c r="AM226" s="546">
        <f t="shared" si="97"/>
        <v>-1772</v>
      </c>
      <c r="AN226" s="546">
        <f t="shared" si="97"/>
        <v>-1771</v>
      </c>
      <c r="AO226" s="546">
        <f t="shared" si="98"/>
        <v>-1770</v>
      </c>
      <c r="AP226" s="546">
        <f t="shared" si="98"/>
        <v>-1769</v>
      </c>
      <c r="AQ226" s="546">
        <f t="shared" si="98"/>
        <v>-1768</v>
      </c>
      <c r="AR226" s="546">
        <f t="shared" si="98"/>
        <v>-1767</v>
      </c>
      <c r="AS226" s="546">
        <f t="shared" si="98"/>
        <v>-1766</v>
      </c>
      <c r="AT226" s="546">
        <f t="shared" si="98"/>
        <v>-1765</v>
      </c>
      <c r="AU226" s="546">
        <f t="shared" si="98"/>
        <v>-1764</v>
      </c>
      <c r="AV226" s="546">
        <f t="shared" si="98"/>
        <v>-1763</v>
      </c>
      <c r="AW226" s="546">
        <f t="shared" si="98"/>
        <v>-1762</v>
      </c>
      <c r="AX226" s="546">
        <f t="shared" si="98"/>
        <v>-1761</v>
      </c>
      <c r="AY226" s="546">
        <f t="shared" si="99"/>
        <v>-1760</v>
      </c>
      <c r="AZ226" s="546">
        <f t="shared" si="99"/>
        <v>-1759</v>
      </c>
      <c r="BA226" s="546">
        <f t="shared" si="99"/>
        <v>-1758</v>
      </c>
      <c r="BB226" s="546">
        <f t="shared" si="99"/>
        <v>-1757</v>
      </c>
      <c r="BC226" s="546">
        <f t="shared" si="99"/>
        <v>-1756</v>
      </c>
      <c r="BD226" s="546">
        <f t="shared" si="99"/>
        <v>-1755</v>
      </c>
      <c r="BE226" s="546">
        <f t="shared" si="99"/>
        <v>-1754</v>
      </c>
      <c r="BF226" s="546">
        <f t="shared" si="99"/>
        <v>-1753</v>
      </c>
      <c r="BG226" s="546">
        <f t="shared" si="99"/>
        <v>-1752</v>
      </c>
      <c r="BH226" s="546">
        <f t="shared" si="99"/>
        <v>-1751</v>
      </c>
      <c r="BI226" s="546">
        <f t="shared" si="100"/>
        <v>-1750</v>
      </c>
      <c r="BJ226" s="546">
        <f t="shared" si="100"/>
        <v>-1749</v>
      </c>
      <c r="BK226" s="546">
        <f t="shared" si="100"/>
        <v>-1748</v>
      </c>
      <c r="BL226" s="546">
        <f t="shared" si="100"/>
        <v>-1747</v>
      </c>
      <c r="BM226" s="546">
        <f t="shared" si="100"/>
        <v>-1746</v>
      </c>
      <c r="BN226" s="546">
        <f t="shared" si="100"/>
        <v>-1745</v>
      </c>
      <c r="BO226" s="546">
        <f t="shared" si="100"/>
        <v>-1744</v>
      </c>
      <c r="BP226" s="546">
        <f t="shared" si="100"/>
        <v>-1743</v>
      </c>
      <c r="BQ226" s="546">
        <f t="shared" si="100"/>
        <v>-1742</v>
      </c>
      <c r="BR226" s="546">
        <f t="shared" si="100"/>
        <v>-1741</v>
      </c>
    </row>
    <row r="227" spans="1:70" s="546" customFormat="1" hidden="1" x14ac:dyDescent="0.2">
      <c r="A227" s="546">
        <f t="shared" si="93"/>
        <v>0</v>
      </c>
      <c r="B227" s="548"/>
      <c r="C227" s="548"/>
      <c r="D227" s="547">
        <f t="shared" si="94"/>
        <v>54789</v>
      </c>
      <c r="E227" s="547"/>
      <c r="F227" s="547"/>
      <c r="G227" s="547"/>
      <c r="H227" s="547"/>
      <c r="I227" s="547"/>
      <c r="J227" s="547"/>
      <c r="K227" s="546">
        <f t="shared" si="95"/>
        <v>-1799</v>
      </c>
      <c r="L227" s="546">
        <f t="shared" si="95"/>
        <v>-1799</v>
      </c>
      <c r="M227" s="546">
        <f t="shared" si="95"/>
        <v>-1798</v>
      </c>
      <c r="N227" s="546">
        <f t="shared" si="95"/>
        <v>-1797</v>
      </c>
      <c r="O227" s="546">
        <f t="shared" si="95"/>
        <v>-1796</v>
      </c>
      <c r="P227" s="546">
        <f t="shared" si="95"/>
        <v>-1795</v>
      </c>
      <c r="Q227" s="546">
        <f t="shared" si="95"/>
        <v>-1794</v>
      </c>
      <c r="R227" s="546">
        <f t="shared" si="95"/>
        <v>-1793</v>
      </c>
      <c r="S227" s="546">
        <f t="shared" si="95"/>
        <v>-1792</v>
      </c>
      <c r="T227" s="546">
        <f t="shared" si="95"/>
        <v>-1791</v>
      </c>
      <c r="U227" s="546">
        <f t="shared" si="96"/>
        <v>-1790</v>
      </c>
      <c r="V227" s="546">
        <f t="shared" si="96"/>
        <v>-1789</v>
      </c>
      <c r="W227" s="546">
        <f t="shared" si="96"/>
        <v>-1788</v>
      </c>
      <c r="X227" s="546">
        <f t="shared" si="96"/>
        <v>-1787</v>
      </c>
      <c r="Y227" s="546">
        <f t="shared" si="96"/>
        <v>-1786</v>
      </c>
      <c r="Z227" s="546">
        <f t="shared" si="96"/>
        <v>-1785</v>
      </c>
      <c r="AA227" s="546">
        <f t="shared" si="96"/>
        <v>-1784</v>
      </c>
      <c r="AB227" s="546">
        <f t="shared" si="96"/>
        <v>-1783</v>
      </c>
      <c r="AC227" s="546">
        <f t="shared" si="96"/>
        <v>-1782</v>
      </c>
      <c r="AD227" s="546">
        <f t="shared" si="96"/>
        <v>-1781</v>
      </c>
      <c r="AE227" s="546">
        <f t="shared" si="97"/>
        <v>-1780</v>
      </c>
      <c r="AF227" s="546">
        <f t="shared" si="97"/>
        <v>-1779</v>
      </c>
      <c r="AG227" s="546">
        <f t="shared" si="97"/>
        <v>-1778</v>
      </c>
      <c r="AH227" s="546">
        <f t="shared" si="97"/>
        <v>-1777</v>
      </c>
      <c r="AI227" s="546">
        <f t="shared" si="97"/>
        <v>-1776</v>
      </c>
      <c r="AJ227" s="546">
        <f t="shared" si="97"/>
        <v>-1775</v>
      </c>
      <c r="AK227" s="546">
        <f t="shared" si="97"/>
        <v>-1774</v>
      </c>
      <c r="AL227" s="546">
        <f t="shared" si="97"/>
        <v>-1773</v>
      </c>
      <c r="AM227" s="546">
        <f t="shared" si="97"/>
        <v>-1772</v>
      </c>
      <c r="AN227" s="546">
        <f t="shared" si="97"/>
        <v>-1771</v>
      </c>
      <c r="AO227" s="546">
        <f t="shared" si="98"/>
        <v>-1770</v>
      </c>
      <c r="AP227" s="546">
        <f t="shared" si="98"/>
        <v>-1769</v>
      </c>
      <c r="AQ227" s="546">
        <f t="shared" si="98"/>
        <v>-1768</v>
      </c>
      <c r="AR227" s="546">
        <f t="shared" si="98"/>
        <v>-1767</v>
      </c>
      <c r="AS227" s="546">
        <f t="shared" si="98"/>
        <v>-1766</v>
      </c>
      <c r="AT227" s="546">
        <f t="shared" si="98"/>
        <v>-1765</v>
      </c>
      <c r="AU227" s="546">
        <f t="shared" si="98"/>
        <v>-1764</v>
      </c>
      <c r="AV227" s="546">
        <f t="shared" si="98"/>
        <v>-1763</v>
      </c>
      <c r="AW227" s="546">
        <f t="shared" si="98"/>
        <v>-1762</v>
      </c>
      <c r="AX227" s="546">
        <f t="shared" si="98"/>
        <v>-1761</v>
      </c>
      <c r="AY227" s="546">
        <f t="shared" si="99"/>
        <v>-1760</v>
      </c>
      <c r="AZ227" s="546">
        <f t="shared" si="99"/>
        <v>-1759</v>
      </c>
      <c r="BA227" s="546">
        <f t="shared" si="99"/>
        <v>-1758</v>
      </c>
      <c r="BB227" s="546">
        <f t="shared" si="99"/>
        <v>-1757</v>
      </c>
      <c r="BC227" s="546">
        <f t="shared" si="99"/>
        <v>-1756</v>
      </c>
      <c r="BD227" s="546">
        <f t="shared" si="99"/>
        <v>-1755</v>
      </c>
      <c r="BE227" s="546">
        <f t="shared" si="99"/>
        <v>-1754</v>
      </c>
      <c r="BF227" s="546">
        <f t="shared" si="99"/>
        <v>-1753</v>
      </c>
      <c r="BG227" s="546">
        <f t="shared" si="99"/>
        <v>-1752</v>
      </c>
      <c r="BH227" s="546">
        <f t="shared" si="99"/>
        <v>-1751</v>
      </c>
      <c r="BI227" s="546">
        <f t="shared" si="100"/>
        <v>-1750</v>
      </c>
      <c r="BJ227" s="546">
        <f t="shared" si="100"/>
        <v>-1749</v>
      </c>
      <c r="BK227" s="546">
        <f t="shared" si="100"/>
        <v>-1748</v>
      </c>
      <c r="BL227" s="546">
        <f t="shared" si="100"/>
        <v>-1747</v>
      </c>
      <c r="BM227" s="546">
        <f t="shared" si="100"/>
        <v>-1746</v>
      </c>
      <c r="BN227" s="546">
        <f t="shared" si="100"/>
        <v>-1745</v>
      </c>
      <c r="BO227" s="546">
        <f t="shared" si="100"/>
        <v>-1744</v>
      </c>
      <c r="BP227" s="546">
        <f t="shared" si="100"/>
        <v>-1743</v>
      </c>
      <c r="BQ227" s="546">
        <f t="shared" si="100"/>
        <v>-1742</v>
      </c>
      <c r="BR227" s="546">
        <f t="shared" si="100"/>
        <v>-1741</v>
      </c>
    </row>
    <row r="228" spans="1:70" s="546" customFormat="1" hidden="1" x14ac:dyDescent="0.2">
      <c r="A228" s="546">
        <f t="shared" si="93"/>
        <v>0</v>
      </c>
      <c r="B228" s="548"/>
      <c r="C228" s="548"/>
      <c r="D228" s="547">
        <f t="shared" si="94"/>
        <v>54789</v>
      </c>
      <c r="E228" s="547"/>
      <c r="F228" s="547"/>
      <c r="G228" s="547"/>
      <c r="H228" s="547"/>
      <c r="I228" s="547"/>
      <c r="J228" s="547"/>
      <c r="K228" s="546">
        <f t="shared" si="95"/>
        <v>-1799</v>
      </c>
      <c r="L228" s="546">
        <f t="shared" si="95"/>
        <v>-1799</v>
      </c>
      <c r="M228" s="546">
        <f t="shared" si="95"/>
        <v>-1798</v>
      </c>
      <c r="N228" s="546">
        <f t="shared" si="95"/>
        <v>-1797</v>
      </c>
      <c r="O228" s="546">
        <f t="shared" si="95"/>
        <v>-1796</v>
      </c>
      <c r="P228" s="546">
        <f t="shared" si="95"/>
        <v>-1795</v>
      </c>
      <c r="Q228" s="546">
        <f t="shared" si="95"/>
        <v>-1794</v>
      </c>
      <c r="R228" s="546">
        <f t="shared" si="95"/>
        <v>-1793</v>
      </c>
      <c r="S228" s="546">
        <f t="shared" si="95"/>
        <v>-1792</v>
      </c>
      <c r="T228" s="546">
        <f t="shared" si="95"/>
        <v>-1791</v>
      </c>
      <c r="U228" s="546">
        <f t="shared" si="96"/>
        <v>-1790</v>
      </c>
      <c r="V228" s="546">
        <f t="shared" si="96"/>
        <v>-1789</v>
      </c>
      <c r="W228" s="546">
        <f t="shared" si="96"/>
        <v>-1788</v>
      </c>
      <c r="X228" s="546">
        <f t="shared" si="96"/>
        <v>-1787</v>
      </c>
      <c r="Y228" s="546">
        <f t="shared" si="96"/>
        <v>-1786</v>
      </c>
      <c r="Z228" s="546">
        <f t="shared" si="96"/>
        <v>-1785</v>
      </c>
      <c r="AA228" s="546">
        <f t="shared" si="96"/>
        <v>-1784</v>
      </c>
      <c r="AB228" s="546">
        <f t="shared" si="96"/>
        <v>-1783</v>
      </c>
      <c r="AC228" s="546">
        <f t="shared" si="96"/>
        <v>-1782</v>
      </c>
      <c r="AD228" s="546">
        <f t="shared" si="96"/>
        <v>-1781</v>
      </c>
      <c r="AE228" s="546">
        <f t="shared" si="97"/>
        <v>-1780</v>
      </c>
      <c r="AF228" s="546">
        <f t="shared" si="97"/>
        <v>-1779</v>
      </c>
      <c r="AG228" s="546">
        <f t="shared" si="97"/>
        <v>-1778</v>
      </c>
      <c r="AH228" s="546">
        <f t="shared" si="97"/>
        <v>-1777</v>
      </c>
      <c r="AI228" s="546">
        <f t="shared" si="97"/>
        <v>-1776</v>
      </c>
      <c r="AJ228" s="546">
        <f t="shared" si="97"/>
        <v>-1775</v>
      </c>
      <c r="AK228" s="546">
        <f t="shared" si="97"/>
        <v>-1774</v>
      </c>
      <c r="AL228" s="546">
        <f t="shared" si="97"/>
        <v>-1773</v>
      </c>
      <c r="AM228" s="546">
        <f t="shared" si="97"/>
        <v>-1772</v>
      </c>
      <c r="AN228" s="546">
        <f t="shared" si="97"/>
        <v>-1771</v>
      </c>
      <c r="AO228" s="546">
        <f t="shared" si="98"/>
        <v>-1770</v>
      </c>
      <c r="AP228" s="546">
        <f t="shared" si="98"/>
        <v>-1769</v>
      </c>
      <c r="AQ228" s="546">
        <f t="shared" si="98"/>
        <v>-1768</v>
      </c>
      <c r="AR228" s="546">
        <f t="shared" si="98"/>
        <v>-1767</v>
      </c>
      <c r="AS228" s="546">
        <f t="shared" si="98"/>
        <v>-1766</v>
      </c>
      <c r="AT228" s="546">
        <f t="shared" si="98"/>
        <v>-1765</v>
      </c>
      <c r="AU228" s="546">
        <f t="shared" si="98"/>
        <v>-1764</v>
      </c>
      <c r="AV228" s="546">
        <f t="shared" si="98"/>
        <v>-1763</v>
      </c>
      <c r="AW228" s="546">
        <f t="shared" si="98"/>
        <v>-1762</v>
      </c>
      <c r="AX228" s="546">
        <f t="shared" si="98"/>
        <v>-1761</v>
      </c>
      <c r="AY228" s="546">
        <f t="shared" si="99"/>
        <v>-1760</v>
      </c>
      <c r="AZ228" s="546">
        <f t="shared" si="99"/>
        <v>-1759</v>
      </c>
      <c r="BA228" s="546">
        <f t="shared" si="99"/>
        <v>-1758</v>
      </c>
      <c r="BB228" s="546">
        <f t="shared" si="99"/>
        <v>-1757</v>
      </c>
      <c r="BC228" s="546">
        <f t="shared" si="99"/>
        <v>-1756</v>
      </c>
      <c r="BD228" s="546">
        <f t="shared" si="99"/>
        <v>-1755</v>
      </c>
      <c r="BE228" s="546">
        <f t="shared" si="99"/>
        <v>-1754</v>
      </c>
      <c r="BF228" s="546">
        <f t="shared" si="99"/>
        <v>-1753</v>
      </c>
      <c r="BG228" s="546">
        <f t="shared" si="99"/>
        <v>-1752</v>
      </c>
      <c r="BH228" s="546">
        <f t="shared" si="99"/>
        <v>-1751</v>
      </c>
      <c r="BI228" s="546">
        <f t="shared" si="100"/>
        <v>-1750</v>
      </c>
      <c r="BJ228" s="546">
        <f t="shared" si="100"/>
        <v>-1749</v>
      </c>
      <c r="BK228" s="546">
        <f t="shared" si="100"/>
        <v>-1748</v>
      </c>
      <c r="BL228" s="546">
        <f t="shared" si="100"/>
        <v>-1747</v>
      </c>
      <c r="BM228" s="546">
        <f t="shared" si="100"/>
        <v>-1746</v>
      </c>
      <c r="BN228" s="546">
        <f t="shared" si="100"/>
        <v>-1745</v>
      </c>
      <c r="BO228" s="546">
        <f t="shared" si="100"/>
        <v>-1744</v>
      </c>
      <c r="BP228" s="546">
        <f t="shared" si="100"/>
        <v>-1743</v>
      </c>
      <c r="BQ228" s="546">
        <f t="shared" si="100"/>
        <v>-1742</v>
      </c>
      <c r="BR228" s="546">
        <f t="shared" si="100"/>
        <v>-1741</v>
      </c>
    </row>
    <row r="229" spans="1:70" s="546" customFormat="1" hidden="1" x14ac:dyDescent="0.2">
      <c r="A229" s="546">
        <f t="shared" si="93"/>
        <v>0</v>
      </c>
      <c r="B229" s="548"/>
      <c r="C229" s="548"/>
      <c r="D229" s="547">
        <f t="shared" si="94"/>
        <v>54789</v>
      </c>
      <c r="E229" s="547"/>
      <c r="F229" s="547"/>
      <c r="G229" s="547"/>
      <c r="H229" s="547"/>
      <c r="I229" s="547"/>
      <c r="J229" s="547"/>
      <c r="K229" s="546">
        <f t="shared" ref="K229:T238" si="101">YEAR(K$5)*12+MONTH(K$5)-YEAR($D229)*12-MONTH($D229)+1</f>
        <v>-1799</v>
      </c>
      <c r="L229" s="546">
        <f t="shared" si="101"/>
        <v>-1799</v>
      </c>
      <c r="M229" s="546">
        <f t="shared" si="101"/>
        <v>-1798</v>
      </c>
      <c r="N229" s="546">
        <f t="shared" si="101"/>
        <v>-1797</v>
      </c>
      <c r="O229" s="546">
        <f t="shared" si="101"/>
        <v>-1796</v>
      </c>
      <c r="P229" s="546">
        <f t="shared" si="101"/>
        <v>-1795</v>
      </c>
      <c r="Q229" s="546">
        <f t="shared" si="101"/>
        <v>-1794</v>
      </c>
      <c r="R229" s="546">
        <f t="shared" si="101"/>
        <v>-1793</v>
      </c>
      <c r="S229" s="546">
        <f t="shared" si="101"/>
        <v>-1792</v>
      </c>
      <c r="T229" s="546">
        <f t="shared" si="101"/>
        <v>-1791</v>
      </c>
      <c r="U229" s="546">
        <f t="shared" ref="U229:AD238" si="102">YEAR(U$5)*12+MONTH(U$5)-YEAR($D229)*12-MONTH($D229)+1</f>
        <v>-1790</v>
      </c>
      <c r="V229" s="546">
        <f t="shared" si="102"/>
        <v>-1789</v>
      </c>
      <c r="W229" s="546">
        <f t="shared" si="102"/>
        <v>-1788</v>
      </c>
      <c r="X229" s="546">
        <f t="shared" si="102"/>
        <v>-1787</v>
      </c>
      <c r="Y229" s="546">
        <f t="shared" si="102"/>
        <v>-1786</v>
      </c>
      <c r="Z229" s="546">
        <f t="shared" si="102"/>
        <v>-1785</v>
      </c>
      <c r="AA229" s="546">
        <f t="shared" si="102"/>
        <v>-1784</v>
      </c>
      <c r="AB229" s="546">
        <f t="shared" si="102"/>
        <v>-1783</v>
      </c>
      <c r="AC229" s="546">
        <f t="shared" si="102"/>
        <v>-1782</v>
      </c>
      <c r="AD229" s="546">
        <f t="shared" si="102"/>
        <v>-1781</v>
      </c>
      <c r="AE229" s="546">
        <f t="shared" ref="AE229:AN238" si="103">YEAR(AE$5)*12+MONTH(AE$5)-YEAR($D229)*12-MONTH($D229)+1</f>
        <v>-1780</v>
      </c>
      <c r="AF229" s="546">
        <f t="shared" si="103"/>
        <v>-1779</v>
      </c>
      <c r="AG229" s="546">
        <f t="shared" si="103"/>
        <v>-1778</v>
      </c>
      <c r="AH229" s="546">
        <f t="shared" si="103"/>
        <v>-1777</v>
      </c>
      <c r="AI229" s="546">
        <f t="shared" si="103"/>
        <v>-1776</v>
      </c>
      <c r="AJ229" s="546">
        <f t="shared" si="103"/>
        <v>-1775</v>
      </c>
      <c r="AK229" s="546">
        <f t="shared" si="103"/>
        <v>-1774</v>
      </c>
      <c r="AL229" s="546">
        <f t="shared" si="103"/>
        <v>-1773</v>
      </c>
      <c r="AM229" s="546">
        <f t="shared" si="103"/>
        <v>-1772</v>
      </c>
      <c r="AN229" s="546">
        <f t="shared" si="103"/>
        <v>-1771</v>
      </c>
      <c r="AO229" s="546">
        <f t="shared" ref="AO229:AX238" si="104">YEAR(AO$5)*12+MONTH(AO$5)-YEAR($D229)*12-MONTH($D229)+1</f>
        <v>-1770</v>
      </c>
      <c r="AP229" s="546">
        <f t="shared" si="104"/>
        <v>-1769</v>
      </c>
      <c r="AQ229" s="546">
        <f t="shared" si="104"/>
        <v>-1768</v>
      </c>
      <c r="AR229" s="546">
        <f t="shared" si="104"/>
        <v>-1767</v>
      </c>
      <c r="AS229" s="546">
        <f t="shared" si="104"/>
        <v>-1766</v>
      </c>
      <c r="AT229" s="546">
        <f t="shared" si="104"/>
        <v>-1765</v>
      </c>
      <c r="AU229" s="546">
        <f t="shared" si="104"/>
        <v>-1764</v>
      </c>
      <c r="AV229" s="546">
        <f t="shared" si="104"/>
        <v>-1763</v>
      </c>
      <c r="AW229" s="546">
        <f t="shared" si="104"/>
        <v>-1762</v>
      </c>
      <c r="AX229" s="546">
        <f t="shared" si="104"/>
        <v>-1761</v>
      </c>
      <c r="AY229" s="546">
        <f t="shared" ref="AY229:BH238" si="105">YEAR(AY$5)*12+MONTH(AY$5)-YEAR($D229)*12-MONTH($D229)+1</f>
        <v>-1760</v>
      </c>
      <c r="AZ229" s="546">
        <f t="shared" si="105"/>
        <v>-1759</v>
      </c>
      <c r="BA229" s="546">
        <f t="shared" si="105"/>
        <v>-1758</v>
      </c>
      <c r="BB229" s="546">
        <f t="shared" si="105"/>
        <v>-1757</v>
      </c>
      <c r="BC229" s="546">
        <f t="shared" si="105"/>
        <v>-1756</v>
      </c>
      <c r="BD229" s="546">
        <f t="shared" si="105"/>
        <v>-1755</v>
      </c>
      <c r="BE229" s="546">
        <f t="shared" si="105"/>
        <v>-1754</v>
      </c>
      <c r="BF229" s="546">
        <f t="shared" si="105"/>
        <v>-1753</v>
      </c>
      <c r="BG229" s="546">
        <f t="shared" si="105"/>
        <v>-1752</v>
      </c>
      <c r="BH229" s="546">
        <f t="shared" si="105"/>
        <v>-1751</v>
      </c>
      <c r="BI229" s="546">
        <f t="shared" ref="BI229:BR238" si="106">YEAR(BI$5)*12+MONTH(BI$5)-YEAR($D229)*12-MONTH($D229)+1</f>
        <v>-1750</v>
      </c>
      <c r="BJ229" s="546">
        <f t="shared" si="106"/>
        <v>-1749</v>
      </c>
      <c r="BK229" s="546">
        <f t="shared" si="106"/>
        <v>-1748</v>
      </c>
      <c r="BL229" s="546">
        <f t="shared" si="106"/>
        <v>-1747</v>
      </c>
      <c r="BM229" s="546">
        <f t="shared" si="106"/>
        <v>-1746</v>
      </c>
      <c r="BN229" s="546">
        <f t="shared" si="106"/>
        <v>-1745</v>
      </c>
      <c r="BO229" s="546">
        <f t="shared" si="106"/>
        <v>-1744</v>
      </c>
      <c r="BP229" s="546">
        <f t="shared" si="106"/>
        <v>-1743</v>
      </c>
      <c r="BQ229" s="546">
        <f t="shared" si="106"/>
        <v>-1742</v>
      </c>
      <c r="BR229" s="546">
        <f t="shared" si="106"/>
        <v>-1741</v>
      </c>
    </row>
    <row r="230" spans="1:70" s="546" customFormat="1" hidden="1" x14ac:dyDescent="0.2">
      <c r="A230" s="546">
        <f t="shared" si="93"/>
        <v>0</v>
      </c>
      <c r="B230" s="548"/>
      <c r="C230" s="548"/>
      <c r="D230" s="547">
        <f t="shared" si="94"/>
        <v>54789</v>
      </c>
      <c r="E230" s="547"/>
      <c r="F230" s="547"/>
      <c r="G230" s="547"/>
      <c r="H230" s="547"/>
      <c r="I230" s="547"/>
      <c r="J230" s="547"/>
      <c r="K230" s="546">
        <f t="shared" si="101"/>
        <v>-1799</v>
      </c>
      <c r="L230" s="546">
        <f t="shared" si="101"/>
        <v>-1799</v>
      </c>
      <c r="M230" s="546">
        <f t="shared" si="101"/>
        <v>-1798</v>
      </c>
      <c r="N230" s="546">
        <f t="shared" si="101"/>
        <v>-1797</v>
      </c>
      <c r="O230" s="546">
        <f t="shared" si="101"/>
        <v>-1796</v>
      </c>
      <c r="P230" s="546">
        <f t="shared" si="101"/>
        <v>-1795</v>
      </c>
      <c r="Q230" s="546">
        <f t="shared" si="101"/>
        <v>-1794</v>
      </c>
      <c r="R230" s="546">
        <f t="shared" si="101"/>
        <v>-1793</v>
      </c>
      <c r="S230" s="546">
        <f t="shared" si="101"/>
        <v>-1792</v>
      </c>
      <c r="T230" s="546">
        <f t="shared" si="101"/>
        <v>-1791</v>
      </c>
      <c r="U230" s="546">
        <f t="shared" si="102"/>
        <v>-1790</v>
      </c>
      <c r="V230" s="546">
        <f t="shared" si="102"/>
        <v>-1789</v>
      </c>
      <c r="W230" s="546">
        <f t="shared" si="102"/>
        <v>-1788</v>
      </c>
      <c r="X230" s="546">
        <f t="shared" si="102"/>
        <v>-1787</v>
      </c>
      <c r="Y230" s="546">
        <f t="shared" si="102"/>
        <v>-1786</v>
      </c>
      <c r="Z230" s="546">
        <f t="shared" si="102"/>
        <v>-1785</v>
      </c>
      <c r="AA230" s="546">
        <f t="shared" si="102"/>
        <v>-1784</v>
      </c>
      <c r="AB230" s="546">
        <f t="shared" si="102"/>
        <v>-1783</v>
      </c>
      <c r="AC230" s="546">
        <f t="shared" si="102"/>
        <v>-1782</v>
      </c>
      <c r="AD230" s="546">
        <f t="shared" si="102"/>
        <v>-1781</v>
      </c>
      <c r="AE230" s="546">
        <f t="shared" si="103"/>
        <v>-1780</v>
      </c>
      <c r="AF230" s="546">
        <f t="shared" si="103"/>
        <v>-1779</v>
      </c>
      <c r="AG230" s="546">
        <f t="shared" si="103"/>
        <v>-1778</v>
      </c>
      <c r="AH230" s="546">
        <f t="shared" si="103"/>
        <v>-1777</v>
      </c>
      <c r="AI230" s="546">
        <f t="shared" si="103"/>
        <v>-1776</v>
      </c>
      <c r="AJ230" s="546">
        <f t="shared" si="103"/>
        <v>-1775</v>
      </c>
      <c r="AK230" s="546">
        <f t="shared" si="103"/>
        <v>-1774</v>
      </c>
      <c r="AL230" s="546">
        <f t="shared" si="103"/>
        <v>-1773</v>
      </c>
      <c r="AM230" s="546">
        <f t="shared" si="103"/>
        <v>-1772</v>
      </c>
      <c r="AN230" s="546">
        <f t="shared" si="103"/>
        <v>-1771</v>
      </c>
      <c r="AO230" s="546">
        <f t="shared" si="104"/>
        <v>-1770</v>
      </c>
      <c r="AP230" s="546">
        <f t="shared" si="104"/>
        <v>-1769</v>
      </c>
      <c r="AQ230" s="546">
        <f t="shared" si="104"/>
        <v>-1768</v>
      </c>
      <c r="AR230" s="546">
        <f t="shared" si="104"/>
        <v>-1767</v>
      </c>
      <c r="AS230" s="546">
        <f t="shared" si="104"/>
        <v>-1766</v>
      </c>
      <c r="AT230" s="546">
        <f t="shared" si="104"/>
        <v>-1765</v>
      </c>
      <c r="AU230" s="546">
        <f t="shared" si="104"/>
        <v>-1764</v>
      </c>
      <c r="AV230" s="546">
        <f t="shared" si="104"/>
        <v>-1763</v>
      </c>
      <c r="AW230" s="546">
        <f t="shared" si="104"/>
        <v>-1762</v>
      </c>
      <c r="AX230" s="546">
        <f t="shared" si="104"/>
        <v>-1761</v>
      </c>
      <c r="AY230" s="546">
        <f t="shared" si="105"/>
        <v>-1760</v>
      </c>
      <c r="AZ230" s="546">
        <f t="shared" si="105"/>
        <v>-1759</v>
      </c>
      <c r="BA230" s="546">
        <f t="shared" si="105"/>
        <v>-1758</v>
      </c>
      <c r="BB230" s="546">
        <f t="shared" si="105"/>
        <v>-1757</v>
      </c>
      <c r="BC230" s="546">
        <f t="shared" si="105"/>
        <v>-1756</v>
      </c>
      <c r="BD230" s="546">
        <f t="shared" si="105"/>
        <v>-1755</v>
      </c>
      <c r="BE230" s="546">
        <f t="shared" si="105"/>
        <v>-1754</v>
      </c>
      <c r="BF230" s="546">
        <f t="shared" si="105"/>
        <v>-1753</v>
      </c>
      <c r="BG230" s="546">
        <f t="shared" si="105"/>
        <v>-1752</v>
      </c>
      <c r="BH230" s="546">
        <f t="shared" si="105"/>
        <v>-1751</v>
      </c>
      <c r="BI230" s="546">
        <f t="shared" si="106"/>
        <v>-1750</v>
      </c>
      <c r="BJ230" s="546">
        <f t="shared" si="106"/>
        <v>-1749</v>
      </c>
      <c r="BK230" s="546">
        <f t="shared" si="106"/>
        <v>-1748</v>
      </c>
      <c r="BL230" s="546">
        <f t="shared" si="106"/>
        <v>-1747</v>
      </c>
      <c r="BM230" s="546">
        <f t="shared" si="106"/>
        <v>-1746</v>
      </c>
      <c r="BN230" s="546">
        <f t="shared" si="106"/>
        <v>-1745</v>
      </c>
      <c r="BO230" s="546">
        <f t="shared" si="106"/>
        <v>-1744</v>
      </c>
      <c r="BP230" s="546">
        <f t="shared" si="106"/>
        <v>-1743</v>
      </c>
      <c r="BQ230" s="546">
        <f t="shared" si="106"/>
        <v>-1742</v>
      </c>
      <c r="BR230" s="546">
        <f t="shared" si="106"/>
        <v>-1741</v>
      </c>
    </row>
    <row r="231" spans="1:70" s="546" customFormat="1" hidden="1" x14ac:dyDescent="0.2">
      <c r="A231" s="546">
        <f t="shared" si="93"/>
        <v>0</v>
      </c>
      <c r="B231" s="548"/>
      <c r="C231" s="548"/>
      <c r="D231" s="547">
        <f t="shared" si="94"/>
        <v>54789</v>
      </c>
      <c r="E231" s="547"/>
      <c r="F231" s="547"/>
      <c r="G231" s="547"/>
      <c r="H231" s="547"/>
      <c r="I231" s="547"/>
      <c r="J231" s="547"/>
      <c r="K231" s="546">
        <f t="shared" si="101"/>
        <v>-1799</v>
      </c>
      <c r="L231" s="546">
        <f t="shared" si="101"/>
        <v>-1799</v>
      </c>
      <c r="M231" s="546">
        <f t="shared" si="101"/>
        <v>-1798</v>
      </c>
      <c r="N231" s="546">
        <f t="shared" si="101"/>
        <v>-1797</v>
      </c>
      <c r="O231" s="546">
        <f t="shared" si="101"/>
        <v>-1796</v>
      </c>
      <c r="P231" s="546">
        <f t="shared" si="101"/>
        <v>-1795</v>
      </c>
      <c r="Q231" s="546">
        <f t="shared" si="101"/>
        <v>-1794</v>
      </c>
      <c r="R231" s="546">
        <f t="shared" si="101"/>
        <v>-1793</v>
      </c>
      <c r="S231" s="546">
        <f t="shared" si="101"/>
        <v>-1792</v>
      </c>
      <c r="T231" s="546">
        <f t="shared" si="101"/>
        <v>-1791</v>
      </c>
      <c r="U231" s="546">
        <f t="shared" si="102"/>
        <v>-1790</v>
      </c>
      <c r="V231" s="546">
        <f t="shared" si="102"/>
        <v>-1789</v>
      </c>
      <c r="W231" s="546">
        <f t="shared" si="102"/>
        <v>-1788</v>
      </c>
      <c r="X231" s="546">
        <f t="shared" si="102"/>
        <v>-1787</v>
      </c>
      <c r="Y231" s="546">
        <f t="shared" si="102"/>
        <v>-1786</v>
      </c>
      <c r="Z231" s="546">
        <f t="shared" si="102"/>
        <v>-1785</v>
      </c>
      <c r="AA231" s="546">
        <f t="shared" si="102"/>
        <v>-1784</v>
      </c>
      <c r="AB231" s="546">
        <f t="shared" si="102"/>
        <v>-1783</v>
      </c>
      <c r="AC231" s="546">
        <f t="shared" si="102"/>
        <v>-1782</v>
      </c>
      <c r="AD231" s="546">
        <f t="shared" si="102"/>
        <v>-1781</v>
      </c>
      <c r="AE231" s="546">
        <f t="shared" si="103"/>
        <v>-1780</v>
      </c>
      <c r="AF231" s="546">
        <f t="shared" si="103"/>
        <v>-1779</v>
      </c>
      <c r="AG231" s="546">
        <f t="shared" si="103"/>
        <v>-1778</v>
      </c>
      <c r="AH231" s="546">
        <f t="shared" si="103"/>
        <v>-1777</v>
      </c>
      <c r="AI231" s="546">
        <f t="shared" si="103"/>
        <v>-1776</v>
      </c>
      <c r="AJ231" s="546">
        <f t="shared" si="103"/>
        <v>-1775</v>
      </c>
      <c r="AK231" s="546">
        <f t="shared" si="103"/>
        <v>-1774</v>
      </c>
      <c r="AL231" s="546">
        <f t="shared" si="103"/>
        <v>-1773</v>
      </c>
      <c r="AM231" s="546">
        <f t="shared" si="103"/>
        <v>-1772</v>
      </c>
      <c r="AN231" s="546">
        <f t="shared" si="103"/>
        <v>-1771</v>
      </c>
      <c r="AO231" s="546">
        <f t="shared" si="104"/>
        <v>-1770</v>
      </c>
      <c r="AP231" s="546">
        <f t="shared" si="104"/>
        <v>-1769</v>
      </c>
      <c r="AQ231" s="546">
        <f t="shared" si="104"/>
        <v>-1768</v>
      </c>
      <c r="AR231" s="546">
        <f t="shared" si="104"/>
        <v>-1767</v>
      </c>
      <c r="AS231" s="546">
        <f t="shared" si="104"/>
        <v>-1766</v>
      </c>
      <c r="AT231" s="546">
        <f t="shared" si="104"/>
        <v>-1765</v>
      </c>
      <c r="AU231" s="546">
        <f t="shared" si="104"/>
        <v>-1764</v>
      </c>
      <c r="AV231" s="546">
        <f t="shared" si="104"/>
        <v>-1763</v>
      </c>
      <c r="AW231" s="546">
        <f t="shared" si="104"/>
        <v>-1762</v>
      </c>
      <c r="AX231" s="546">
        <f t="shared" si="104"/>
        <v>-1761</v>
      </c>
      <c r="AY231" s="546">
        <f t="shared" si="105"/>
        <v>-1760</v>
      </c>
      <c r="AZ231" s="546">
        <f t="shared" si="105"/>
        <v>-1759</v>
      </c>
      <c r="BA231" s="546">
        <f t="shared" si="105"/>
        <v>-1758</v>
      </c>
      <c r="BB231" s="546">
        <f t="shared" si="105"/>
        <v>-1757</v>
      </c>
      <c r="BC231" s="546">
        <f t="shared" si="105"/>
        <v>-1756</v>
      </c>
      <c r="BD231" s="546">
        <f t="shared" si="105"/>
        <v>-1755</v>
      </c>
      <c r="BE231" s="546">
        <f t="shared" si="105"/>
        <v>-1754</v>
      </c>
      <c r="BF231" s="546">
        <f t="shared" si="105"/>
        <v>-1753</v>
      </c>
      <c r="BG231" s="546">
        <f t="shared" si="105"/>
        <v>-1752</v>
      </c>
      <c r="BH231" s="546">
        <f t="shared" si="105"/>
        <v>-1751</v>
      </c>
      <c r="BI231" s="546">
        <f t="shared" si="106"/>
        <v>-1750</v>
      </c>
      <c r="BJ231" s="546">
        <f t="shared" si="106"/>
        <v>-1749</v>
      </c>
      <c r="BK231" s="546">
        <f t="shared" si="106"/>
        <v>-1748</v>
      </c>
      <c r="BL231" s="546">
        <f t="shared" si="106"/>
        <v>-1747</v>
      </c>
      <c r="BM231" s="546">
        <f t="shared" si="106"/>
        <v>-1746</v>
      </c>
      <c r="BN231" s="546">
        <f t="shared" si="106"/>
        <v>-1745</v>
      </c>
      <c r="BO231" s="546">
        <f t="shared" si="106"/>
        <v>-1744</v>
      </c>
      <c r="BP231" s="546">
        <f t="shared" si="106"/>
        <v>-1743</v>
      </c>
      <c r="BQ231" s="546">
        <f t="shared" si="106"/>
        <v>-1742</v>
      </c>
      <c r="BR231" s="546">
        <f t="shared" si="106"/>
        <v>-1741</v>
      </c>
    </row>
    <row r="232" spans="1:70" s="546" customFormat="1" hidden="1" x14ac:dyDescent="0.2">
      <c r="A232" s="546">
        <f t="shared" si="93"/>
        <v>0</v>
      </c>
      <c r="B232" s="548"/>
      <c r="C232" s="548"/>
      <c r="D232" s="547">
        <f t="shared" si="94"/>
        <v>54789</v>
      </c>
      <c r="E232" s="547"/>
      <c r="F232" s="547"/>
      <c r="G232" s="547"/>
      <c r="H232" s="547"/>
      <c r="I232" s="547"/>
      <c r="J232" s="547"/>
      <c r="K232" s="546">
        <f t="shared" si="101"/>
        <v>-1799</v>
      </c>
      <c r="L232" s="546">
        <f t="shared" si="101"/>
        <v>-1799</v>
      </c>
      <c r="M232" s="546">
        <f t="shared" si="101"/>
        <v>-1798</v>
      </c>
      <c r="N232" s="546">
        <f t="shared" si="101"/>
        <v>-1797</v>
      </c>
      <c r="O232" s="546">
        <f t="shared" si="101"/>
        <v>-1796</v>
      </c>
      <c r="P232" s="546">
        <f t="shared" si="101"/>
        <v>-1795</v>
      </c>
      <c r="Q232" s="546">
        <f t="shared" si="101"/>
        <v>-1794</v>
      </c>
      <c r="R232" s="546">
        <f t="shared" si="101"/>
        <v>-1793</v>
      </c>
      <c r="S232" s="546">
        <f t="shared" si="101"/>
        <v>-1792</v>
      </c>
      <c r="T232" s="546">
        <f t="shared" si="101"/>
        <v>-1791</v>
      </c>
      <c r="U232" s="546">
        <f t="shared" si="102"/>
        <v>-1790</v>
      </c>
      <c r="V232" s="546">
        <f t="shared" si="102"/>
        <v>-1789</v>
      </c>
      <c r="W232" s="546">
        <f t="shared" si="102"/>
        <v>-1788</v>
      </c>
      <c r="X232" s="546">
        <f t="shared" si="102"/>
        <v>-1787</v>
      </c>
      <c r="Y232" s="546">
        <f t="shared" si="102"/>
        <v>-1786</v>
      </c>
      <c r="Z232" s="546">
        <f t="shared" si="102"/>
        <v>-1785</v>
      </c>
      <c r="AA232" s="546">
        <f t="shared" si="102"/>
        <v>-1784</v>
      </c>
      <c r="AB232" s="546">
        <f t="shared" si="102"/>
        <v>-1783</v>
      </c>
      <c r="AC232" s="546">
        <f t="shared" si="102"/>
        <v>-1782</v>
      </c>
      <c r="AD232" s="546">
        <f t="shared" si="102"/>
        <v>-1781</v>
      </c>
      <c r="AE232" s="546">
        <f t="shared" si="103"/>
        <v>-1780</v>
      </c>
      <c r="AF232" s="546">
        <f t="shared" si="103"/>
        <v>-1779</v>
      </c>
      <c r="AG232" s="546">
        <f t="shared" si="103"/>
        <v>-1778</v>
      </c>
      <c r="AH232" s="546">
        <f t="shared" si="103"/>
        <v>-1777</v>
      </c>
      <c r="AI232" s="546">
        <f t="shared" si="103"/>
        <v>-1776</v>
      </c>
      <c r="AJ232" s="546">
        <f t="shared" si="103"/>
        <v>-1775</v>
      </c>
      <c r="AK232" s="546">
        <f t="shared" si="103"/>
        <v>-1774</v>
      </c>
      <c r="AL232" s="546">
        <f t="shared" si="103"/>
        <v>-1773</v>
      </c>
      <c r="AM232" s="546">
        <f t="shared" si="103"/>
        <v>-1772</v>
      </c>
      <c r="AN232" s="546">
        <f t="shared" si="103"/>
        <v>-1771</v>
      </c>
      <c r="AO232" s="546">
        <f t="shared" si="104"/>
        <v>-1770</v>
      </c>
      <c r="AP232" s="546">
        <f t="shared" si="104"/>
        <v>-1769</v>
      </c>
      <c r="AQ232" s="546">
        <f t="shared" si="104"/>
        <v>-1768</v>
      </c>
      <c r="AR232" s="546">
        <f t="shared" si="104"/>
        <v>-1767</v>
      </c>
      <c r="AS232" s="546">
        <f t="shared" si="104"/>
        <v>-1766</v>
      </c>
      <c r="AT232" s="546">
        <f t="shared" si="104"/>
        <v>-1765</v>
      </c>
      <c r="AU232" s="546">
        <f t="shared" si="104"/>
        <v>-1764</v>
      </c>
      <c r="AV232" s="546">
        <f t="shared" si="104"/>
        <v>-1763</v>
      </c>
      <c r="AW232" s="546">
        <f t="shared" si="104"/>
        <v>-1762</v>
      </c>
      <c r="AX232" s="546">
        <f t="shared" si="104"/>
        <v>-1761</v>
      </c>
      <c r="AY232" s="546">
        <f t="shared" si="105"/>
        <v>-1760</v>
      </c>
      <c r="AZ232" s="546">
        <f t="shared" si="105"/>
        <v>-1759</v>
      </c>
      <c r="BA232" s="546">
        <f t="shared" si="105"/>
        <v>-1758</v>
      </c>
      <c r="BB232" s="546">
        <f t="shared" si="105"/>
        <v>-1757</v>
      </c>
      <c r="BC232" s="546">
        <f t="shared" si="105"/>
        <v>-1756</v>
      </c>
      <c r="BD232" s="546">
        <f t="shared" si="105"/>
        <v>-1755</v>
      </c>
      <c r="BE232" s="546">
        <f t="shared" si="105"/>
        <v>-1754</v>
      </c>
      <c r="BF232" s="546">
        <f t="shared" si="105"/>
        <v>-1753</v>
      </c>
      <c r="BG232" s="546">
        <f t="shared" si="105"/>
        <v>-1752</v>
      </c>
      <c r="BH232" s="546">
        <f t="shared" si="105"/>
        <v>-1751</v>
      </c>
      <c r="BI232" s="546">
        <f t="shared" si="106"/>
        <v>-1750</v>
      </c>
      <c r="BJ232" s="546">
        <f t="shared" si="106"/>
        <v>-1749</v>
      </c>
      <c r="BK232" s="546">
        <f t="shared" si="106"/>
        <v>-1748</v>
      </c>
      <c r="BL232" s="546">
        <f t="shared" si="106"/>
        <v>-1747</v>
      </c>
      <c r="BM232" s="546">
        <f t="shared" si="106"/>
        <v>-1746</v>
      </c>
      <c r="BN232" s="546">
        <f t="shared" si="106"/>
        <v>-1745</v>
      </c>
      <c r="BO232" s="546">
        <f t="shared" si="106"/>
        <v>-1744</v>
      </c>
      <c r="BP232" s="546">
        <f t="shared" si="106"/>
        <v>-1743</v>
      </c>
      <c r="BQ232" s="546">
        <f t="shared" si="106"/>
        <v>-1742</v>
      </c>
      <c r="BR232" s="546">
        <f t="shared" si="106"/>
        <v>-1741</v>
      </c>
    </row>
    <row r="233" spans="1:70" s="546" customFormat="1" hidden="1" x14ac:dyDescent="0.2">
      <c r="A233" s="546">
        <f t="shared" si="93"/>
        <v>0</v>
      </c>
      <c r="B233" s="548"/>
      <c r="C233" s="548"/>
      <c r="D233" s="547">
        <f t="shared" si="94"/>
        <v>54789</v>
      </c>
      <c r="E233" s="547"/>
      <c r="F233" s="547"/>
      <c r="G233" s="547"/>
      <c r="H233" s="547"/>
      <c r="I233" s="547"/>
      <c r="J233" s="547"/>
      <c r="K233" s="546">
        <f t="shared" si="101"/>
        <v>-1799</v>
      </c>
      <c r="L233" s="546">
        <f t="shared" si="101"/>
        <v>-1799</v>
      </c>
      <c r="M233" s="546">
        <f t="shared" si="101"/>
        <v>-1798</v>
      </c>
      <c r="N233" s="546">
        <f t="shared" si="101"/>
        <v>-1797</v>
      </c>
      <c r="O233" s="546">
        <f t="shared" si="101"/>
        <v>-1796</v>
      </c>
      <c r="P233" s="546">
        <f t="shared" si="101"/>
        <v>-1795</v>
      </c>
      <c r="Q233" s="546">
        <f t="shared" si="101"/>
        <v>-1794</v>
      </c>
      <c r="R233" s="546">
        <f t="shared" si="101"/>
        <v>-1793</v>
      </c>
      <c r="S233" s="546">
        <f t="shared" si="101"/>
        <v>-1792</v>
      </c>
      <c r="T233" s="546">
        <f t="shared" si="101"/>
        <v>-1791</v>
      </c>
      <c r="U233" s="546">
        <f t="shared" si="102"/>
        <v>-1790</v>
      </c>
      <c r="V233" s="546">
        <f t="shared" si="102"/>
        <v>-1789</v>
      </c>
      <c r="W233" s="546">
        <f t="shared" si="102"/>
        <v>-1788</v>
      </c>
      <c r="X233" s="546">
        <f t="shared" si="102"/>
        <v>-1787</v>
      </c>
      <c r="Y233" s="546">
        <f t="shared" si="102"/>
        <v>-1786</v>
      </c>
      <c r="Z233" s="546">
        <f t="shared" si="102"/>
        <v>-1785</v>
      </c>
      <c r="AA233" s="546">
        <f t="shared" si="102"/>
        <v>-1784</v>
      </c>
      <c r="AB233" s="546">
        <f t="shared" si="102"/>
        <v>-1783</v>
      </c>
      <c r="AC233" s="546">
        <f t="shared" si="102"/>
        <v>-1782</v>
      </c>
      <c r="AD233" s="546">
        <f t="shared" si="102"/>
        <v>-1781</v>
      </c>
      <c r="AE233" s="546">
        <f t="shared" si="103"/>
        <v>-1780</v>
      </c>
      <c r="AF233" s="546">
        <f t="shared" si="103"/>
        <v>-1779</v>
      </c>
      <c r="AG233" s="546">
        <f t="shared" si="103"/>
        <v>-1778</v>
      </c>
      <c r="AH233" s="546">
        <f t="shared" si="103"/>
        <v>-1777</v>
      </c>
      <c r="AI233" s="546">
        <f t="shared" si="103"/>
        <v>-1776</v>
      </c>
      <c r="AJ233" s="546">
        <f t="shared" si="103"/>
        <v>-1775</v>
      </c>
      <c r="AK233" s="546">
        <f t="shared" si="103"/>
        <v>-1774</v>
      </c>
      <c r="AL233" s="546">
        <f t="shared" si="103"/>
        <v>-1773</v>
      </c>
      <c r="AM233" s="546">
        <f t="shared" si="103"/>
        <v>-1772</v>
      </c>
      <c r="AN233" s="546">
        <f t="shared" si="103"/>
        <v>-1771</v>
      </c>
      <c r="AO233" s="546">
        <f t="shared" si="104"/>
        <v>-1770</v>
      </c>
      <c r="AP233" s="546">
        <f t="shared" si="104"/>
        <v>-1769</v>
      </c>
      <c r="AQ233" s="546">
        <f t="shared" si="104"/>
        <v>-1768</v>
      </c>
      <c r="AR233" s="546">
        <f t="shared" si="104"/>
        <v>-1767</v>
      </c>
      <c r="AS233" s="546">
        <f t="shared" si="104"/>
        <v>-1766</v>
      </c>
      <c r="AT233" s="546">
        <f t="shared" si="104"/>
        <v>-1765</v>
      </c>
      <c r="AU233" s="546">
        <f t="shared" si="104"/>
        <v>-1764</v>
      </c>
      <c r="AV233" s="546">
        <f t="shared" si="104"/>
        <v>-1763</v>
      </c>
      <c r="AW233" s="546">
        <f t="shared" si="104"/>
        <v>-1762</v>
      </c>
      <c r="AX233" s="546">
        <f t="shared" si="104"/>
        <v>-1761</v>
      </c>
      <c r="AY233" s="546">
        <f t="shared" si="105"/>
        <v>-1760</v>
      </c>
      <c r="AZ233" s="546">
        <f t="shared" si="105"/>
        <v>-1759</v>
      </c>
      <c r="BA233" s="546">
        <f t="shared" si="105"/>
        <v>-1758</v>
      </c>
      <c r="BB233" s="546">
        <f t="shared" si="105"/>
        <v>-1757</v>
      </c>
      <c r="BC233" s="546">
        <f t="shared" si="105"/>
        <v>-1756</v>
      </c>
      <c r="BD233" s="546">
        <f t="shared" si="105"/>
        <v>-1755</v>
      </c>
      <c r="BE233" s="546">
        <f t="shared" si="105"/>
        <v>-1754</v>
      </c>
      <c r="BF233" s="546">
        <f t="shared" si="105"/>
        <v>-1753</v>
      </c>
      <c r="BG233" s="546">
        <f t="shared" si="105"/>
        <v>-1752</v>
      </c>
      <c r="BH233" s="546">
        <f t="shared" si="105"/>
        <v>-1751</v>
      </c>
      <c r="BI233" s="546">
        <f t="shared" si="106"/>
        <v>-1750</v>
      </c>
      <c r="BJ233" s="546">
        <f t="shared" si="106"/>
        <v>-1749</v>
      </c>
      <c r="BK233" s="546">
        <f t="shared" si="106"/>
        <v>-1748</v>
      </c>
      <c r="BL233" s="546">
        <f t="shared" si="106"/>
        <v>-1747</v>
      </c>
      <c r="BM233" s="546">
        <f t="shared" si="106"/>
        <v>-1746</v>
      </c>
      <c r="BN233" s="546">
        <f t="shared" si="106"/>
        <v>-1745</v>
      </c>
      <c r="BO233" s="546">
        <f t="shared" si="106"/>
        <v>-1744</v>
      </c>
      <c r="BP233" s="546">
        <f t="shared" si="106"/>
        <v>-1743</v>
      </c>
      <c r="BQ233" s="546">
        <f t="shared" si="106"/>
        <v>-1742</v>
      </c>
      <c r="BR233" s="546">
        <f t="shared" si="106"/>
        <v>-1741</v>
      </c>
    </row>
    <row r="234" spans="1:70" s="546" customFormat="1" hidden="1" x14ac:dyDescent="0.2">
      <c r="A234" s="546">
        <f t="shared" si="93"/>
        <v>0</v>
      </c>
      <c r="B234" s="548"/>
      <c r="C234" s="548"/>
      <c r="D234" s="547">
        <f t="shared" si="94"/>
        <v>54789</v>
      </c>
      <c r="E234" s="547"/>
      <c r="F234" s="547"/>
      <c r="G234" s="547"/>
      <c r="H234" s="547"/>
      <c r="I234" s="547"/>
      <c r="J234" s="547"/>
      <c r="K234" s="546">
        <f t="shared" si="101"/>
        <v>-1799</v>
      </c>
      <c r="L234" s="546">
        <f t="shared" si="101"/>
        <v>-1799</v>
      </c>
      <c r="M234" s="546">
        <f t="shared" si="101"/>
        <v>-1798</v>
      </c>
      <c r="N234" s="546">
        <f t="shared" si="101"/>
        <v>-1797</v>
      </c>
      <c r="O234" s="546">
        <f t="shared" si="101"/>
        <v>-1796</v>
      </c>
      <c r="P234" s="546">
        <f t="shared" si="101"/>
        <v>-1795</v>
      </c>
      <c r="Q234" s="546">
        <f t="shared" si="101"/>
        <v>-1794</v>
      </c>
      <c r="R234" s="546">
        <f t="shared" si="101"/>
        <v>-1793</v>
      </c>
      <c r="S234" s="546">
        <f t="shared" si="101"/>
        <v>-1792</v>
      </c>
      <c r="T234" s="546">
        <f t="shared" si="101"/>
        <v>-1791</v>
      </c>
      <c r="U234" s="546">
        <f t="shared" si="102"/>
        <v>-1790</v>
      </c>
      <c r="V234" s="546">
        <f t="shared" si="102"/>
        <v>-1789</v>
      </c>
      <c r="W234" s="546">
        <f t="shared" si="102"/>
        <v>-1788</v>
      </c>
      <c r="X234" s="546">
        <f t="shared" si="102"/>
        <v>-1787</v>
      </c>
      <c r="Y234" s="546">
        <f t="shared" si="102"/>
        <v>-1786</v>
      </c>
      <c r="Z234" s="546">
        <f t="shared" si="102"/>
        <v>-1785</v>
      </c>
      <c r="AA234" s="546">
        <f t="shared" si="102"/>
        <v>-1784</v>
      </c>
      <c r="AB234" s="546">
        <f t="shared" si="102"/>
        <v>-1783</v>
      </c>
      <c r="AC234" s="546">
        <f t="shared" si="102"/>
        <v>-1782</v>
      </c>
      <c r="AD234" s="546">
        <f t="shared" si="102"/>
        <v>-1781</v>
      </c>
      <c r="AE234" s="546">
        <f t="shared" si="103"/>
        <v>-1780</v>
      </c>
      <c r="AF234" s="546">
        <f t="shared" si="103"/>
        <v>-1779</v>
      </c>
      <c r="AG234" s="546">
        <f t="shared" si="103"/>
        <v>-1778</v>
      </c>
      <c r="AH234" s="546">
        <f t="shared" si="103"/>
        <v>-1777</v>
      </c>
      <c r="AI234" s="546">
        <f t="shared" si="103"/>
        <v>-1776</v>
      </c>
      <c r="AJ234" s="546">
        <f t="shared" si="103"/>
        <v>-1775</v>
      </c>
      <c r="AK234" s="546">
        <f t="shared" si="103"/>
        <v>-1774</v>
      </c>
      <c r="AL234" s="546">
        <f t="shared" si="103"/>
        <v>-1773</v>
      </c>
      <c r="AM234" s="546">
        <f t="shared" si="103"/>
        <v>-1772</v>
      </c>
      <c r="AN234" s="546">
        <f t="shared" si="103"/>
        <v>-1771</v>
      </c>
      <c r="AO234" s="546">
        <f t="shared" si="104"/>
        <v>-1770</v>
      </c>
      <c r="AP234" s="546">
        <f t="shared" si="104"/>
        <v>-1769</v>
      </c>
      <c r="AQ234" s="546">
        <f t="shared" si="104"/>
        <v>-1768</v>
      </c>
      <c r="AR234" s="546">
        <f t="shared" si="104"/>
        <v>-1767</v>
      </c>
      <c r="AS234" s="546">
        <f t="shared" si="104"/>
        <v>-1766</v>
      </c>
      <c r="AT234" s="546">
        <f t="shared" si="104"/>
        <v>-1765</v>
      </c>
      <c r="AU234" s="546">
        <f t="shared" si="104"/>
        <v>-1764</v>
      </c>
      <c r="AV234" s="546">
        <f t="shared" si="104"/>
        <v>-1763</v>
      </c>
      <c r="AW234" s="546">
        <f t="shared" si="104"/>
        <v>-1762</v>
      </c>
      <c r="AX234" s="546">
        <f t="shared" si="104"/>
        <v>-1761</v>
      </c>
      <c r="AY234" s="546">
        <f t="shared" si="105"/>
        <v>-1760</v>
      </c>
      <c r="AZ234" s="546">
        <f t="shared" si="105"/>
        <v>-1759</v>
      </c>
      <c r="BA234" s="546">
        <f t="shared" si="105"/>
        <v>-1758</v>
      </c>
      <c r="BB234" s="546">
        <f t="shared" si="105"/>
        <v>-1757</v>
      </c>
      <c r="BC234" s="546">
        <f t="shared" si="105"/>
        <v>-1756</v>
      </c>
      <c r="BD234" s="546">
        <f t="shared" si="105"/>
        <v>-1755</v>
      </c>
      <c r="BE234" s="546">
        <f t="shared" si="105"/>
        <v>-1754</v>
      </c>
      <c r="BF234" s="546">
        <f t="shared" si="105"/>
        <v>-1753</v>
      </c>
      <c r="BG234" s="546">
        <f t="shared" si="105"/>
        <v>-1752</v>
      </c>
      <c r="BH234" s="546">
        <f t="shared" si="105"/>
        <v>-1751</v>
      </c>
      <c r="BI234" s="546">
        <f t="shared" si="106"/>
        <v>-1750</v>
      </c>
      <c r="BJ234" s="546">
        <f t="shared" si="106"/>
        <v>-1749</v>
      </c>
      <c r="BK234" s="546">
        <f t="shared" si="106"/>
        <v>-1748</v>
      </c>
      <c r="BL234" s="546">
        <f t="shared" si="106"/>
        <v>-1747</v>
      </c>
      <c r="BM234" s="546">
        <f t="shared" si="106"/>
        <v>-1746</v>
      </c>
      <c r="BN234" s="546">
        <f t="shared" si="106"/>
        <v>-1745</v>
      </c>
      <c r="BO234" s="546">
        <f t="shared" si="106"/>
        <v>-1744</v>
      </c>
      <c r="BP234" s="546">
        <f t="shared" si="106"/>
        <v>-1743</v>
      </c>
      <c r="BQ234" s="546">
        <f t="shared" si="106"/>
        <v>-1742</v>
      </c>
      <c r="BR234" s="546">
        <f t="shared" si="106"/>
        <v>-1741</v>
      </c>
    </row>
    <row r="235" spans="1:70" s="546" customFormat="1" hidden="1" x14ac:dyDescent="0.2">
      <c r="A235" s="546">
        <f t="shared" si="93"/>
        <v>0</v>
      </c>
      <c r="B235" s="548"/>
      <c r="C235" s="548"/>
      <c r="D235" s="547">
        <f t="shared" si="94"/>
        <v>54789</v>
      </c>
      <c r="E235" s="547"/>
      <c r="F235" s="547"/>
      <c r="G235" s="547"/>
      <c r="H235" s="547"/>
      <c r="I235" s="547"/>
      <c r="J235" s="547"/>
      <c r="K235" s="546">
        <f t="shared" si="101"/>
        <v>-1799</v>
      </c>
      <c r="L235" s="546">
        <f t="shared" si="101"/>
        <v>-1799</v>
      </c>
      <c r="M235" s="546">
        <f t="shared" si="101"/>
        <v>-1798</v>
      </c>
      <c r="N235" s="546">
        <f t="shared" si="101"/>
        <v>-1797</v>
      </c>
      <c r="O235" s="546">
        <f t="shared" si="101"/>
        <v>-1796</v>
      </c>
      <c r="P235" s="546">
        <f t="shared" si="101"/>
        <v>-1795</v>
      </c>
      <c r="Q235" s="546">
        <f t="shared" si="101"/>
        <v>-1794</v>
      </c>
      <c r="R235" s="546">
        <f t="shared" si="101"/>
        <v>-1793</v>
      </c>
      <c r="S235" s="546">
        <f t="shared" si="101"/>
        <v>-1792</v>
      </c>
      <c r="T235" s="546">
        <f t="shared" si="101"/>
        <v>-1791</v>
      </c>
      <c r="U235" s="546">
        <f t="shared" si="102"/>
        <v>-1790</v>
      </c>
      <c r="V235" s="546">
        <f t="shared" si="102"/>
        <v>-1789</v>
      </c>
      <c r="W235" s="546">
        <f t="shared" si="102"/>
        <v>-1788</v>
      </c>
      <c r="X235" s="546">
        <f t="shared" si="102"/>
        <v>-1787</v>
      </c>
      <c r="Y235" s="546">
        <f t="shared" si="102"/>
        <v>-1786</v>
      </c>
      <c r="Z235" s="546">
        <f t="shared" si="102"/>
        <v>-1785</v>
      </c>
      <c r="AA235" s="546">
        <f t="shared" si="102"/>
        <v>-1784</v>
      </c>
      <c r="AB235" s="546">
        <f t="shared" si="102"/>
        <v>-1783</v>
      </c>
      <c r="AC235" s="546">
        <f t="shared" si="102"/>
        <v>-1782</v>
      </c>
      <c r="AD235" s="546">
        <f t="shared" si="102"/>
        <v>-1781</v>
      </c>
      <c r="AE235" s="546">
        <f t="shared" si="103"/>
        <v>-1780</v>
      </c>
      <c r="AF235" s="546">
        <f t="shared" si="103"/>
        <v>-1779</v>
      </c>
      <c r="AG235" s="546">
        <f t="shared" si="103"/>
        <v>-1778</v>
      </c>
      <c r="AH235" s="546">
        <f t="shared" si="103"/>
        <v>-1777</v>
      </c>
      <c r="AI235" s="546">
        <f t="shared" si="103"/>
        <v>-1776</v>
      </c>
      <c r="AJ235" s="546">
        <f t="shared" si="103"/>
        <v>-1775</v>
      </c>
      <c r="AK235" s="546">
        <f t="shared" si="103"/>
        <v>-1774</v>
      </c>
      <c r="AL235" s="546">
        <f t="shared" si="103"/>
        <v>-1773</v>
      </c>
      <c r="AM235" s="546">
        <f t="shared" si="103"/>
        <v>-1772</v>
      </c>
      <c r="AN235" s="546">
        <f t="shared" si="103"/>
        <v>-1771</v>
      </c>
      <c r="AO235" s="546">
        <f t="shared" si="104"/>
        <v>-1770</v>
      </c>
      <c r="AP235" s="546">
        <f t="shared" si="104"/>
        <v>-1769</v>
      </c>
      <c r="AQ235" s="546">
        <f t="shared" si="104"/>
        <v>-1768</v>
      </c>
      <c r="AR235" s="546">
        <f t="shared" si="104"/>
        <v>-1767</v>
      </c>
      <c r="AS235" s="546">
        <f t="shared" si="104"/>
        <v>-1766</v>
      </c>
      <c r="AT235" s="546">
        <f t="shared" si="104"/>
        <v>-1765</v>
      </c>
      <c r="AU235" s="546">
        <f t="shared" si="104"/>
        <v>-1764</v>
      </c>
      <c r="AV235" s="546">
        <f t="shared" si="104"/>
        <v>-1763</v>
      </c>
      <c r="AW235" s="546">
        <f t="shared" si="104"/>
        <v>-1762</v>
      </c>
      <c r="AX235" s="546">
        <f t="shared" si="104"/>
        <v>-1761</v>
      </c>
      <c r="AY235" s="546">
        <f t="shared" si="105"/>
        <v>-1760</v>
      </c>
      <c r="AZ235" s="546">
        <f t="shared" si="105"/>
        <v>-1759</v>
      </c>
      <c r="BA235" s="546">
        <f t="shared" si="105"/>
        <v>-1758</v>
      </c>
      <c r="BB235" s="546">
        <f t="shared" si="105"/>
        <v>-1757</v>
      </c>
      <c r="BC235" s="546">
        <f t="shared" si="105"/>
        <v>-1756</v>
      </c>
      <c r="BD235" s="546">
        <f t="shared" si="105"/>
        <v>-1755</v>
      </c>
      <c r="BE235" s="546">
        <f t="shared" si="105"/>
        <v>-1754</v>
      </c>
      <c r="BF235" s="546">
        <f t="shared" si="105"/>
        <v>-1753</v>
      </c>
      <c r="BG235" s="546">
        <f t="shared" si="105"/>
        <v>-1752</v>
      </c>
      <c r="BH235" s="546">
        <f t="shared" si="105"/>
        <v>-1751</v>
      </c>
      <c r="BI235" s="546">
        <f t="shared" si="106"/>
        <v>-1750</v>
      </c>
      <c r="BJ235" s="546">
        <f t="shared" si="106"/>
        <v>-1749</v>
      </c>
      <c r="BK235" s="546">
        <f t="shared" si="106"/>
        <v>-1748</v>
      </c>
      <c r="BL235" s="546">
        <f t="shared" si="106"/>
        <v>-1747</v>
      </c>
      <c r="BM235" s="546">
        <f t="shared" si="106"/>
        <v>-1746</v>
      </c>
      <c r="BN235" s="546">
        <f t="shared" si="106"/>
        <v>-1745</v>
      </c>
      <c r="BO235" s="546">
        <f t="shared" si="106"/>
        <v>-1744</v>
      </c>
      <c r="BP235" s="546">
        <f t="shared" si="106"/>
        <v>-1743</v>
      </c>
      <c r="BQ235" s="546">
        <f t="shared" si="106"/>
        <v>-1742</v>
      </c>
      <c r="BR235" s="546">
        <f t="shared" si="106"/>
        <v>-1741</v>
      </c>
    </row>
    <row r="236" spans="1:70" s="546" customFormat="1" hidden="1" x14ac:dyDescent="0.2">
      <c r="A236" s="546">
        <f t="shared" si="93"/>
        <v>0</v>
      </c>
      <c r="B236" s="548"/>
      <c r="C236" s="548"/>
      <c r="D236" s="547">
        <f t="shared" si="94"/>
        <v>54789</v>
      </c>
      <c r="E236" s="547"/>
      <c r="F236" s="547"/>
      <c r="G236" s="547"/>
      <c r="H236" s="547"/>
      <c r="I236" s="547"/>
      <c r="J236" s="547"/>
      <c r="K236" s="546">
        <f t="shared" si="101"/>
        <v>-1799</v>
      </c>
      <c r="L236" s="546">
        <f t="shared" si="101"/>
        <v>-1799</v>
      </c>
      <c r="M236" s="546">
        <f t="shared" si="101"/>
        <v>-1798</v>
      </c>
      <c r="N236" s="546">
        <f t="shared" si="101"/>
        <v>-1797</v>
      </c>
      <c r="O236" s="546">
        <f t="shared" si="101"/>
        <v>-1796</v>
      </c>
      <c r="P236" s="546">
        <f t="shared" si="101"/>
        <v>-1795</v>
      </c>
      <c r="Q236" s="546">
        <f t="shared" si="101"/>
        <v>-1794</v>
      </c>
      <c r="R236" s="546">
        <f t="shared" si="101"/>
        <v>-1793</v>
      </c>
      <c r="S236" s="546">
        <f t="shared" si="101"/>
        <v>-1792</v>
      </c>
      <c r="T236" s="546">
        <f t="shared" si="101"/>
        <v>-1791</v>
      </c>
      <c r="U236" s="546">
        <f t="shared" si="102"/>
        <v>-1790</v>
      </c>
      <c r="V236" s="546">
        <f t="shared" si="102"/>
        <v>-1789</v>
      </c>
      <c r="W236" s="546">
        <f t="shared" si="102"/>
        <v>-1788</v>
      </c>
      <c r="X236" s="546">
        <f t="shared" si="102"/>
        <v>-1787</v>
      </c>
      <c r="Y236" s="546">
        <f t="shared" si="102"/>
        <v>-1786</v>
      </c>
      <c r="Z236" s="546">
        <f t="shared" si="102"/>
        <v>-1785</v>
      </c>
      <c r="AA236" s="546">
        <f t="shared" si="102"/>
        <v>-1784</v>
      </c>
      <c r="AB236" s="546">
        <f t="shared" si="102"/>
        <v>-1783</v>
      </c>
      <c r="AC236" s="546">
        <f t="shared" si="102"/>
        <v>-1782</v>
      </c>
      <c r="AD236" s="546">
        <f t="shared" si="102"/>
        <v>-1781</v>
      </c>
      <c r="AE236" s="546">
        <f t="shared" si="103"/>
        <v>-1780</v>
      </c>
      <c r="AF236" s="546">
        <f t="shared" si="103"/>
        <v>-1779</v>
      </c>
      <c r="AG236" s="546">
        <f t="shared" si="103"/>
        <v>-1778</v>
      </c>
      <c r="AH236" s="546">
        <f t="shared" si="103"/>
        <v>-1777</v>
      </c>
      <c r="AI236" s="546">
        <f t="shared" si="103"/>
        <v>-1776</v>
      </c>
      <c r="AJ236" s="546">
        <f t="shared" si="103"/>
        <v>-1775</v>
      </c>
      <c r="AK236" s="546">
        <f t="shared" si="103"/>
        <v>-1774</v>
      </c>
      <c r="AL236" s="546">
        <f t="shared" si="103"/>
        <v>-1773</v>
      </c>
      <c r="AM236" s="546">
        <f t="shared" si="103"/>
        <v>-1772</v>
      </c>
      <c r="AN236" s="546">
        <f t="shared" si="103"/>
        <v>-1771</v>
      </c>
      <c r="AO236" s="546">
        <f t="shared" si="104"/>
        <v>-1770</v>
      </c>
      <c r="AP236" s="546">
        <f t="shared" si="104"/>
        <v>-1769</v>
      </c>
      <c r="AQ236" s="546">
        <f t="shared" si="104"/>
        <v>-1768</v>
      </c>
      <c r="AR236" s="546">
        <f t="shared" si="104"/>
        <v>-1767</v>
      </c>
      <c r="AS236" s="546">
        <f t="shared" si="104"/>
        <v>-1766</v>
      </c>
      <c r="AT236" s="546">
        <f t="shared" si="104"/>
        <v>-1765</v>
      </c>
      <c r="AU236" s="546">
        <f t="shared" si="104"/>
        <v>-1764</v>
      </c>
      <c r="AV236" s="546">
        <f t="shared" si="104"/>
        <v>-1763</v>
      </c>
      <c r="AW236" s="546">
        <f t="shared" si="104"/>
        <v>-1762</v>
      </c>
      <c r="AX236" s="546">
        <f t="shared" si="104"/>
        <v>-1761</v>
      </c>
      <c r="AY236" s="546">
        <f t="shared" si="105"/>
        <v>-1760</v>
      </c>
      <c r="AZ236" s="546">
        <f t="shared" si="105"/>
        <v>-1759</v>
      </c>
      <c r="BA236" s="546">
        <f t="shared" si="105"/>
        <v>-1758</v>
      </c>
      <c r="BB236" s="546">
        <f t="shared" si="105"/>
        <v>-1757</v>
      </c>
      <c r="BC236" s="546">
        <f t="shared" si="105"/>
        <v>-1756</v>
      </c>
      <c r="BD236" s="546">
        <f t="shared" si="105"/>
        <v>-1755</v>
      </c>
      <c r="BE236" s="546">
        <f t="shared" si="105"/>
        <v>-1754</v>
      </c>
      <c r="BF236" s="546">
        <f t="shared" si="105"/>
        <v>-1753</v>
      </c>
      <c r="BG236" s="546">
        <f t="shared" si="105"/>
        <v>-1752</v>
      </c>
      <c r="BH236" s="546">
        <f t="shared" si="105"/>
        <v>-1751</v>
      </c>
      <c r="BI236" s="546">
        <f t="shared" si="106"/>
        <v>-1750</v>
      </c>
      <c r="BJ236" s="546">
        <f t="shared" si="106"/>
        <v>-1749</v>
      </c>
      <c r="BK236" s="546">
        <f t="shared" si="106"/>
        <v>-1748</v>
      </c>
      <c r="BL236" s="546">
        <f t="shared" si="106"/>
        <v>-1747</v>
      </c>
      <c r="BM236" s="546">
        <f t="shared" si="106"/>
        <v>-1746</v>
      </c>
      <c r="BN236" s="546">
        <f t="shared" si="106"/>
        <v>-1745</v>
      </c>
      <c r="BO236" s="546">
        <f t="shared" si="106"/>
        <v>-1744</v>
      </c>
      <c r="BP236" s="546">
        <f t="shared" si="106"/>
        <v>-1743</v>
      </c>
      <c r="BQ236" s="546">
        <f t="shared" si="106"/>
        <v>-1742</v>
      </c>
      <c r="BR236" s="546">
        <f t="shared" si="106"/>
        <v>-1741</v>
      </c>
    </row>
    <row r="237" spans="1:70" s="546" customFormat="1" hidden="1" x14ac:dyDescent="0.2">
      <c r="A237" s="546">
        <f t="shared" si="93"/>
        <v>0</v>
      </c>
      <c r="B237" s="548"/>
      <c r="C237" s="548"/>
      <c r="D237" s="547">
        <f t="shared" si="94"/>
        <v>54789</v>
      </c>
      <c r="E237" s="547"/>
      <c r="F237" s="547"/>
      <c r="G237" s="547"/>
      <c r="H237" s="547"/>
      <c r="I237" s="547"/>
      <c r="J237" s="547"/>
      <c r="K237" s="546">
        <f t="shared" si="101"/>
        <v>-1799</v>
      </c>
      <c r="L237" s="546">
        <f t="shared" si="101"/>
        <v>-1799</v>
      </c>
      <c r="M237" s="546">
        <f t="shared" si="101"/>
        <v>-1798</v>
      </c>
      <c r="N237" s="546">
        <f t="shared" si="101"/>
        <v>-1797</v>
      </c>
      <c r="O237" s="546">
        <f t="shared" si="101"/>
        <v>-1796</v>
      </c>
      <c r="P237" s="546">
        <f t="shared" si="101"/>
        <v>-1795</v>
      </c>
      <c r="Q237" s="546">
        <f t="shared" si="101"/>
        <v>-1794</v>
      </c>
      <c r="R237" s="546">
        <f t="shared" si="101"/>
        <v>-1793</v>
      </c>
      <c r="S237" s="546">
        <f t="shared" si="101"/>
        <v>-1792</v>
      </c>
      <c r="T237" s="546">
        <f t="shared" si="101"/>
        <v>-1791</v>
      </c>
      <c r="U237" s="546">
        <f t="shared" si="102"/>
        <v>-1790</v>
      </c>
      <c r="V237" s="546">
        <f t="shared" si="102"/>
        <v>-1789</v>
      </c>
      <c r="W237" s="546">
        <f t="shared" si="102"/>
        <v>-1788</v>
      </c>
      <c r="X237" s="546">
        <f t="shared" si="102"/>
        <v>-1787</v>
      </c>
      <c r="Y237" s="546">
        <f t="shared" si="102"/>
        <v>-1786</v>
      </c>
      <c r="Z237" s="546">
        <f t="shared" si="102"/>
        <v>-1785</v>
      </c>
      <c r="AA237" s="546">
        <f t="shared" si="102"/>
        <v>-1784</v>
      </c>
      <c r="AB237" s="546">
        <f t="shared" si="102"/>
        <v>-1783</v>
      </c>
      <c r="AC237" s="546">
        <f t="shared" si="102"/>
        <v>-1782</v>
      </c>
      <c r="AD237" s="546">
        <f t="shared" si="102"/>
        <v>-1781</v>
      </c>
      <c r="AE237" s="546">
        <f t="shared" si="103"/>
        <v>-1780</v>
      </c>
      <c r="AF237" s="546">
        <f t="shared" si="103"/>
        <v>-1779</v>
      </c>
      <c r="AG237" s="546">
        <f t="shared" si="103"/>
        <v>-1778</v>
      </c>
      <c r="AH237" s="546">
        <f t="shared" si="103"/>
        <v>-1777</v>
      </c>
      <c r="AI237" s="546">
        <f t="shared" si="103"/>
        <v>-1776</v>
      </c>
      <c r="AJ237" s="546">
        <f t="shared" si="103"/>
        <v>-1775</v>
      </c>
      <c r="AK237" s="546">
        <f t="shared" si="103"/>
        <v>-1774</v>
      </c>
      <c r="AL237" s="546">
        <f t="shared" si="103"/>
        <v>-1773</v>
      </c>
      <c r="AM237" s="546">
        <f t="shared" si="103"/>
        <v>-1772</v>
      </c>
      <c r="AN237" s="546">
        <f t="shared" si="103"/>
        <v>-1771</v>
      </c>
      <c r="AO237" s="546">
        <f t="shared" si="104"/>
        <v>-1770</v>
      </c>
      <c r="AP237" s="546">
        <f t="shared" si="104"/>
        <v>-1769</v>
      </c>
      <c r="AQ237" s="546">
        <f t="shared" si="104"/>
        <v>-1768</v>
      </c>
      <c r="AR237" s="546">
        <f t="shared" si="104"/>
        <v>-1767</v>
      </c>
      <c r="AS237" s="546">
        <f t="shared" si="104"/>
        <v>-1766</v>
      </c>
      <c r="AT237" s="546">
        <f t="shared" si="104"/>
        <v>-1765</v>
      </c>
      <c r="AU237" s="546">
        <f t="shared" si="104"/>
        <v>-1764</v>
      </c>
      <c r="AV237" s="546">
        <f t="shared" si="104"/>
        <v>-1763</v>
      </c>
      <c r="AW237" s="546">
        <f t="shared" si="104"/>
        <v>-1762</v>
      </c>
      <c r="AX237" s="546">
        <f t="shared" si="104"/>
        <v>-1761</v>
      </c>
      <c r="AY237" s="546">
        <f t="shared" si="105"/>
        <v>-1760</v>
      </c>
      <c r="AZ237" s="546">
        <f t="shared" si="105"/>
        <v>-1759</v>
      </c>
      <c r="BA237" s="546">
        <f t="shared" si="105"/>
        <v>-1758</v>
      </c>
      <c r="BB237" s="546">
        <f t="shared" si="105"/>
        <v>-1757</v>
      </c>
      <c r="BC237" s="546">
        <f t="shared" si="105"/>
        <v>-1756</v>
      </c>
      <c r="BD237" s="546">
        <f t="shared" si="105"/>
        <v>-1755</v>
      </c>
      <c r="BE237" s="546">
        <f t="shared" si="105"/>
        <v>-1754</v>
      </c>
      <c r="BF237" s="546">
        <f t="shared" si="105"/>
        <v>-1753</v>
      </c>
      <c r="BG237" s="546">
        <f t="shared" si="105"/>
        <v>-1752</v>
      </c>
      <c r="BH237" s="546">
        <f t="shared" si="105"/>
        <v>-1751</v>
      </c>
      <c r="BI237" s="546">
        <f t="shared" si="106"/>
        <v>-1750</v>
      </c>
      <c r="BJ237" s="546">
        <f t="shared" si="106"/>
        <v>-1749</v>
      </c>
      <c r="BK237" s="546">
        <f t="shared" si="106"/>
        <v>-1748</v>
      </c>
      <c r="BL237" s="546">
        <f t="shared" si="106"/>
        <v>-1747</v>
      </c>
      <c r="BM237" s="546">
        <f t="shared" si="106"/>
        <v>-1746</v>
      </c>
      <c r="BN237" s="546">
        <f t="shared" si="106"/>
        <v>-1745</v>
      </c>
      <c r="BO237" s="546">
        <f t="shared" si="106"/>
        <v>-1744</v>
      </c>
      <c r="BP237" s="546">
        <f t="shared" si="106"/>
        <v>-1743</v>
      </c>
      <c r="BQ237" s="546">
        <f t="shared" si="106"/>
        <v>-1742</v>
      </c>
      <c r="BR237" s="546">
        <f t="shared" si="106"/>
        <v>-1741</v>
      </c>
    </row>
    <row r="238" spans="1:70" s="546" customFormat="1" hidden="1" x14ac:dyDescent="0.2">
      <c r="A238" s="546">
        <f t="shared" si="93"/>
        <v>0</v>
      </c>
      <c r="B238" s="548"/>
      <c r="C238" s="548"/>
      <c r="D238" s="547">
        <f t="shared" si="94"/>
        <v>54789</v>
      </c>
      <c r="E238" s="547"/>
      <c r="F238" s="547"/>
      <c r="G238" s="547"/>
      <c r="H238" s="547"/>
      <c r="I238" s="547"/>
      <c r="J238" s="547"/>
      <c r="K238" s="546">
        <f t="shared" si="101"/>
        <v>-1799</v>
      </c>
      <c r="L238" s="546">
        <f t="shared" si="101"/>
        <v>-1799</v>
      </c>
      <c r="M238" s="546">
        <f t="shared" si="101"/>
        <v>-1798</v>
      </c>
      <c r="N238" s="546">
        <f t="shared" si="101"/>
        <v>-1797</v>
      </c>
      <c r="O238" s="546">
        <f t="shared" si="101"/>
        <v>-1796</v>
      </c>
      <c r="P238" s="546">
        <f t="shared" si="101"/>
        <v>-1795</v>
      </c>
      <c r="Q238" s="546">
        <f t="shared" si="101"/>
        <v>-1794</v>
      </c>
      <c r="R238" s="546">
        <f t="shared" si="101"/>
        <v>-1793</v>
      </c>
      <c r="S238" s="546">
        <f t="shared" si="101"/>
        <v>-1792</v>
      </c>
      <c r="T238" s="546">
        <f t="shared" si="101"/>
        <v>-1791</v>
      </c>
      <c r="U238" s="546">
        <f t="shared" si="102"/>
        <v>-1790</v>
      </c>
      <c r="V238" s="546">
        <f t="shared" si="102"/>
        <v>-1789</v>
      </c>
      <c r="W238" s="546">
        <f t="shared" si="102"/>
        <v>-1788</v>
      </c>
      <c r="X238" s="546">
        <f t="shared" si="102"/>
        <v>-1787</v>
      </c>
      <c r="Y238" s="546">
        <f t="shared" si="102"/>
        <v>-1786</v>
      </c>
      <c r="Z238" s="546">
        <f t="shared" si="102"/>
        <v>-1785</v>
      </c>
      <c r="AA238" s="546">
        <f t="shared" si="102"/>
        <v>-1784</v>
      </c>
      <c r="AB238" s="546">
        <f t="shared" si="102"/>
        <v>-1783</v>
      </c>
      <c r="AC238" s="546">
        <f t="shared" si="102"/>
        <v>-1782</v>
      </c>
      <c r="AD238" s="546">
        <f t="shared" si="102"/>
        <v>-1781</v>
      </c>
      <c r="AE238" s="546">
        <f t="shared" si="103"/>
        <v>-1780</v>
      </c>
      <c r="AF238" s="546">
        <f t="shared" si="103"/>
        <v>-1779</v>
      </c>
      <c r="AG238" s="546">
        <f t="shared" si="103"/>
        <v>-1778</v>
      </c>
      <c r="AH238" s="546">
        <f t="shared" si="103"/>
        <v>-1777</v>
      </c>
      <c r="AI238" s="546">
        <f t="shared" si="103"/>
        <v>-1776</v>
      </c>
      <c r="AJ238" s="546">
        <f t="shared" si="103"/>
        <v>-1775</v>
      </c>
      <c r="AK238" s="546">
        <f t="shared" si="103"/>
        <v>-1774</v>
      </c>
      <c r="AL238" s="546">
        <f t="shared" si="103"/>
        <v>-1773</v>
      </c>
      <c r="AM238" s="546">
        <f t="shared" si="103"/>
        <v>-1772</v>
      </c>
      <c r="AN238" s="546">
        <f t="shared" si="103"/>
        <v>-1771</v>
      </c>
      <c r="AO238" s="546">
        <f t="shared" si="104"/>
        <v>-1770</v>
      </c>
      <c r="AP238" s="546">
        <f t="shared" si="104"/>
        <v>-1769</v>
      </c>
      <c r="AQ238" s="546">
        <f t="shared" si="104"/>
        <v>-1768</v>
      </c>
      <c r="AR238" s="546">
        <f t="shared" si="104"/>
        <v>-1767</v>
      </c>
      <c r="AS238" s="546">
        <f t="shared" si="104"/>
        <v>-1766</v>
      </c>
      <c r="AT238" s="546">
        <f t="shared" si="104"/>
        <v>-1765</v>
      </c>
      <c r="AU238" s="546">
        <f t="shared" si="104"/>
        <v>-1764</v>
      </c>
      <c r="AV238" s="546">
        <f t="shared" si="104"/>
        <v>-1763</v>
      </c>
      <c r="AW238" s="546">
        <f t="shared" si="104"/>
        <v>-1762</v>
      </c>
      <c r="AX238" s="546">
        <f t="shared" si="104"/>
        <v>-1761</v>
      </c>
      <c r="AY238" s="546">
        <f t="shared" si="105"/>
        <v>-1760</v>
      </c>
      <c r="AZ238" s="546">
        <f t="shared" si="105"/>
        <v>-1759</v>
      </c>
      <c r="BA238" s="546">
        <f t="shared" si="105"/>
        <v>-1758</v>
      </c>
      <c r="BB238" s="546">
        <f t="shared" si="105"/>
        <v>-1757</v>
      </c>
      <c r="BC238" s="546">
        <f t="shared" si="105"/>
        <v>-1756</v>
      </c>
      <c r="BD238" s="546">
        <f t="shared" si="105"/>
        <v>-1755</v>
      </c>
      <c r="BE238" s="546">
        <f t="shared" si="105"/>
        <v>-1754</v>
      </c>
      <c r="BF238" s="546">
        <f t="shared" si="105"/>
        <v>-1753</v>
      </c>
      <c r="BG238" s="546">
        <f t="shared" si="105"/>
        <v>-1752</v>
      </c>
      <c r="BH238" s="546">
        <f t="shared" si="105"/>
        <v>-1751</v>
      </c>
      <c r="BI238" s="546">
        <f t="shared" si="106"/>
        <v>-1750</v>
      </c>
      <c r="BJ238" s="546">
        <f t="shared" si="106"/>
        <v>-1749</v>
      </c>
      <c r="BK238" s="546">
        <f t="shared" si="106"/>
        <v>-1748</v>
      </c>
      <c r="BL238" s="546">
        <f t="shared" si="106"/>
        <v>-1747</v>
      </c>
      <c r="BM238" s="546">
        <f t="shared" si="106"/>
        <v>-1746</v>
      </c>
      <c r="BN238" s="546">
        <f t="shared" si="106"/>
        <v>-1745</v>
      </c>
      <c r="BO238" s="546">
        <f t="shared" si="106"/>
        <v>-1744</v>
      </c>
      <c r="BP238" s="546">
        <f t="shared" si="106"/>
        <v>-1743</v>
      </c>
      <c r="BQ238" s="546">
        <f t="shared" si="106"/>
        <v>-1742</v>
      </c>
      <c r="BR238" s="546">
        <f t="shared" si="106"/>
        <v>-1741</v>
      </c>
    </row>
    <row r="239" spans="1:70" s="546" customFormat="1" hidden="1" x14ac:dyDescent="0.2">
      <c r="A239" s="546">
        <f t="shared" si="93"/>
        <v>0</v>
      </c>
      <c r="B239" s="548"/>
      <c r="C239" s="548"/>
      <c r="D239" s="547">
        <f t="shared" si="94"/>
        <v>54789</v>
      </c>
      <c r="E239" s="547"/>
      <c r="F239" s="547"/>
      <c r="G239" s="547"/>
      <c r="H239" s="547"/>
      <c r="I239" s="547"/>
      <c r="J239" s="547"/>
      <c r="K239" s="546">
        <f t="shared" ref="K239:T248" si="107">YEAR(K$5)*12+MONTH(K$5)-YEAR($D239)*12-MONTH($D239)+1</f>
        <v>-1799</v>
      </c>
      <c r="L239" s="546">
        <f t="shared" si="107"/>
        <v>-1799</v>
      </c>
      <c r="M239" s="546">
        <f t="shared" si="107"/>
        <v>-1798</v>
      </c>
      <c r="N239" s="546">
        <f t="shared" si="107"/>
        <v>-1797</v>
      </c>
      <c r="O239" s="546">
        <f t="shared" si="107"/>
        <v>-1796</v>
      </c>
      <c r="P239" s="546">
        <f t="shared" si="107"/>
        <v>-1795</v>
      </c>
      <c r="Q239" s="546">
        <f t="shared" si="107"/>
        <v>-1794</v>
      </c>
      <c r="R239" s="546">
        <f t="shared" si="107"/>
        <v>-1793</v>
      </c>
      <c r="S239" s="546">
        <f t="shared" si="107"/>
        <v>-1792</v>
      </c>
      <c r="T239" s="546">
        <f t="shared" si="107"/>
        <v>-1791</v>
      </c>
      <c r="U239" s="546">
        <f t="shared" ref="U239:AD248" si="108">YEAR(U$5)*12+MONTH(U$5)-YEAR($D239)*12-MONTH($D239)+1</f>
        <v>-1790</v>
      </c>
      <c r="V239" s="546">
        <f t="shared" si="108"/>
        <v>-1789</v>
      </c>
      <c r="W239" s="546">
        <f t="shared" si="108"/>
        <v>-1788</v>
      </c>
      <c r="X239" s="546">
        <f t="shared" si="108"/>
        <v>-1787</v>
      </c>
      <c r="Y239" s="546">
        <f t="shared" si="108"/>
        <v>-1786</v>
      </c>
      <c r="Z239" s="546">
        <f t="shared" si="108"/>
        <v>-1785</v>
      </c>
      <c r="AA239" s="546">
        <f t="shared" si="108"/>
        <v>-1784</v>
      </c>
      <c r="AB239" s="546">
        <f t="shared" si="108"/>
        <v>-1783</v>
      </c>
      <c r="AC239" s="546">
        <f t="shared" si="108"/>
        <v>-1782</v>
      </c>
      <c r="AD239" s="546">
        <f t="shared" si="108"/>
        <v>-1781</v>
      </c>
      <c r="AE239" s="546">
        <f t="shared" ref="AE239:AN248" si="109">YEAR(AE$5)*12+MONTH(AE$5)-YEAR($D239)*12-MONTH($D239)+1</f>
        <v>-1780</v>
      </c>
      <c r="AF239" s="546">
        <f t="shared" si="109"/>
        <v>-1779</v>
      </c>
      <c r="AG239" s="546">
        <f t="shared" si="109"/>
        <v>-1778</v>
      </c>
      <c r="AH239" s="546">
        <f t="shared" si="109"/>
        <v>-1777</v>
      </c>
      <c r="AI239" s="546">
        <f t="shared" si="109"/>
        <v>-1776</v>
      </c>
      <c r="AJ239" s="546">
        <f t="shared" si="109"/>
        <v>-1775</v>
      </c>
      <c r="AK239" s="546">
        <f t="shared" si="109"/>
        <v>-1774</v>
      </c>
      <c r="AL239" s="546">
        <f t="shared" si="109"/>
        <v>-1773</v>
      </c>
      <c r="AM239" s="546">
        <f t="shared" si="109"/>
        <v>-1772</v>
      </c>
      <c r="AN239" s="546">
        <f t="shared" si="109"/>
        <v>-1771</v>
      </c>
      <c r="AO239" s="546">
        <f t="shared" ref="AO239:AX248" si="110">YEAR(AO$5)*12+MONTH(AO$5)-YEAR($D239)*12-MONTH($D239)+1</f>
        <v>-1770</v>
      </c>
      <c r="AP239" s="546">
        <f t="shared" si="110"/>
        <v>-1769</v>
      </c>
      <c r="AQ239" s="546">
        <f t="shared" si="110"/>
        <v>-1768</v>
      </c>
      <c r="AR239" s="546">
        <f t="shared" si="110"/>
        <v>-1767</v>
      </c>
      <c r="AS239" s="546">
        <f t="shared" si="110"/>
        <v>-1766</v>
      </c>
      <c r="AT239" s="546">
        <f t="shared" si="110"/>
        <v>-1765</v>
      </c>
      <c r="AU239" s="546">
        <f t="shared" si="110"/>
        <v>-1764</v>
      </c>
      <c r="AV239" s="546">
        <f t="shared" si="110"/>
        <v>-1763</v>
      </c>
      <c r="AW239" s="546">
        <f t="shared" si="110"/>
        <v>-1762</v>
      </c>
      <c r="AX239" s="546">
        <f t="shared" si="110"/>
        <v>-1761</v>
      </c>
      <c r="AY239" s="546">
        <f t="shared" ref="AY239:BH248" si="111">YEAR(AY$5)*12+MONTH(AY$5)-YEAR($D239)*12-MONTH($D239)+1</f>
        <v>-1760</v>
      </c>
      <c r="AZ239" s="546">
        <f t="shared" si="111"/>
        <v>-1759</v>
      </c>
      <c r="BA239" s="546">
        <f t="shared" si="111"/>
        <v>-1758</v>
      </c>
      <c r="BB239" s="546">
        <f t="shared" si="111"/>
        <v>-1757</v>
      </c>
      <c r="BC239" s="546">
        <f t="shared" si="111"/>
        <v>-1756</v>
      </c>
      <c r="BD239" s="546">
        <f t="shared" si="111"/>
        <v>-1755</v>
      </c>
      <c r="BE239" s="546">
        <f t="shared" si="111"/>
        <v>-1754</v>
      </c>
      <c r="BF239" s="546">
        <f t="shared" si="111"/>
        <v>-1753</v>
      </c>
      <c r="BG239" s="546">
        <f t="shared" si="111"/>
        <v>-1752</v>
      </c>
      <c r="BH239" s="546">
        <f t="shared" si="111"/>
        <v>-1751</v>
      </c>
      <c r="BI239" s="546">
        <f t="shared" ref="BI239:BR248" si="112">YEAR(BI$5)*12+MONTH(BI$5)-YEAR($D239)*12-MONTH($D239)+1</f>
        <v>-1750</v>
      </c>
      <c r="BJ239" s="546">
        <f t="shared" si="112"/>
        <v>-1749</v>
      </c>
      <c r="BK239" s="546">
        <f t="shared" si="112"/>
        <v>-1748</v>
      </c>
      <c r="BL239" s="546">
        <f t="shared" si="112"/>
        <v>-1747</v>
      </c>
      <c r="BM239" s="546">
        <f t="shared" si="112"/>
        <v>-1746</v>
      </c>
      <c r="BN239" s="546">
        <f t="shared" si="112"/>
        <v>-1745</v>
      </c>
      <c r="BO239" s="546">
        <f t="shared" si="112"/>
        <v>-1744</v>
      </c>
      <c r="BP239" s="546">
        <f t="shared" si="112"/>
        <v>-1743</v>
      </c>
      <c r="BQ239" s="546">
        <f t="shared" si="112"/>
        <v>-1742</v>
      </c>
      <c r="BR239" s="546">
        <f t="shared" si="112"/>
        <v>-1741</v>
      </c>
    </row>
    <row r="240" spans="1:70" s="546" customFormat="1" hidden="1" x14ac:dyDescent="0.2">
      <c r="A240" s="546">
        <f t="shared" si="93"/>
        <v>0</v>
      </c>
      <c r="B240" s="548"/>
      <c r="C240" s="548"/>
      <c r="D240" s="547">
        <f t="shared" si="94"/>
        <v>54789</v>
      </c>
      <c r="E240" s="547"/>
      <c r="F240" s="547"/>
      <c r="G240" s="547"/>
      <c r="H240" s="547"/>
      <c r="I240" s="547"/>
      <c r="J240" s="547"/>
      <c r="K240" s="546">
        <f t="shared" si="107"/>
        <v>-1799</v>
      </c>
      <c r="L240" s="546">
        <f t="shared" si="107"/>
        <v>-1799</v>
      </c>
      <c r="M240" s="546">
        <f t="shared" si="107"/>
        <v>-1798</v>
      </c>
      <c r="N240" s="546">
        <f t="shared" si="107"/>
        <v>-1797</v>
      </c>
      <c r="O240" s="546">
        <f t="shared" si="107"/>
        <v>-1796</v>
      </c>
      <c r="P240" s="546">
        <f t="shared" si="107"/>
        <v>-1795</v>
      </c>
      <c r="Q240" s="546">
        <f t="shared" si="107"/>
        <v>-1794</v>
      </c>
      <c r="R240" s="546">
        <f t="shared" si="107"/>
        <v>-1793</v>
      </c>
      <c r="S240" s="546">
        <f t="shared" si="107"/>
        <v>-1792</v>
      </c>
      <c r="T240" s="546">
        <f t="shared" si="107"/>
        <v>-1791</v>
      </c>
      <c r="U240" s="546">
        <f t="shared" si="108"/>
        <v>-1790</v>
      </c>
      <c r="V240" s="546">
        <f t="shared" si="108"/>
        <v>-1789</v>
      </c>
      <c r="W240" s="546">
        <f t="shared" si="108"/>
        <v>-1788</v>
      </c>
      <c r="X240" s="546">
        <f t="shared" si="108"/>
        <v>-1787</v>
      </c>
      <c r="Y240" s="546">
        <f t="shared" si="108"/>
        <v>-1786</v>
      </c>
      <c r="Z240" s="546">
        <f t="shared" si="108"/>
        <v>-1785</v>
      </c>
      <c r="AA240" s="546">
        <f t="shared" si="108"/>
        <v>-1784</v>
      </c>
      <c r="AB240" s="546">
        <f t="shared" si="108"/>
        <v>-1783</v>
      </c>
      <c r="AC240" s="546">
        <f t="shared" si="108"/>
        <v>-1782</v>
      </c>
      <c r="AD240" s="546">
        <f t="shared" si="108"/>
        <v>-1781</v>
      </c>
      <c r="AE240" s="546">
        <f t="shared" si="109"/>
        <v>-1780</v>
      </c>
      <c r="AF240" s="546">
        <f t="shared" si="109"/>
        <v>-1779</v>
      </c>
      <c r="AG240" s="546">
        <f t="shared" si="109"/>
        <v>-1778</v>
      </c>
      <c r="AH240" s="546">
        <f t="shared" si="109"/>
        <v>-1777</v>
      </c>
      <c r="AI240" s="546">
        <f t="shared" si="109"/>
        <v>-1776</v>
      </c>
      <c r="AJ240" s="546">
        <f t="shared" si="109"/>
        <v>-1775</v>
      </c>
      <c r="AK240" s="546">
        <f t="shared" si="109"/>
        <v>-1774</v>
      </c>
      <c r="AL240" s="546">
        <f t="shared" si="109"/>
        <v>-1773</v>
      </c>
      <c r="AM240" s="546">
        <f t="shared" si="109"/>
        <v>-1772</v>
      </c>
      <c r="AN240" s="546">
        <f t="shared" si="109"/>
        <v>-1771</v>
      </c>
      <c r="AO240" s="546">
        <f t="shared" si="110"/>
        <v>-1770</v>
      </c>
      <c r="AP240" s="546">
        <f t="shared" si="110"/>
        <v>-1769</v>
      </c>
      <c r="AQ240" s="546">
        <f t="shared" si="110"/>
        <v>-1768</v>
      </c>
      <c r="AR240" s="546">
        <f t="shared" si="110"/>
        <v>-1767</v>
      </c>
      <c r="AS240" s="546">
        <f t="shared" si="110"/>
        <v>-1766</v>
      </c>
      <c r="AT240" s="546">
        <f t="shared" si="110"/>
        <v>-1765</v>
      </c>
      <c r="AU240" s="546">
        <f t="shared" si="110"/>
        <v>-1764</v>
      </c>
      <c r="AV240" s="546">
        <f t="shared" si="110"/>
        <v>-1763</v>
      </c>
      <c r="AW240" s="546">
        <f t="shared" si="110"/>
        <v>-1762</v>
      </c>
      <c r="AX240" s="546">
        <f t="shared" si="110"/>
        <v>-1761</v>
      </c>
      <c r="AY240" s="546">
        <f t="shared" si="111"/>
        <v>-1760</v>
      </c>
      <c r="AZ240" s="546">
        <f t="shared" si="111"/>
        <v>-1759</v>
      </c>
      <c r="BA240" s="546">
        <f t="shared" si="111"/>
        <v>-1758</v>
      </c>
      <c r="BB240" s="546">
        <f t="shared" si="111"/>
        <v>-1757</v>
      </c>
      <c r="BC240" s="546">
        <f t="shared" si="111"/>
        <v>-1756</v>
      </c>
      <c r="BD240" s="546">
        <f t="shared" si="111"/>
        <v>-1755</v>
      </c>
      <c r="BE240" s="546">
        <f t="shared" si="111"/>
        <v>-1754</v>
      </c>
      <c r="BF240" s="546">
        <f t="shared" si="111"/>
        <v>-1753</v>
      </c>
      <c r="BG240" s="546">
        <f t="shared" si="111"/>
        <v>-1752</v>
      </c>
      <c r="BH240" s="546">
        <f t="shared" si="111"/>
        <v>-1751</v>
      </c>
      <c r="BI240" s="546">
        <f t="shared" si="112"/>
        <v>-1750</v>
      </c>
      <c r="BJ240" s="546">
        <f t="shared" si="112"/>
        <v>-1749</v>
      </c>
      <c r="BK240" s="546">
        <f t="shared" si="112"/>
        <v>-1748</v>
      </c>
      <c r="BL240" s="546">
        <f t="shared" si="112"/>
        <v>-1747</v>
      </c>
      <c r="BM240" s="546">
        <f t="shared" si="112"/>
        <v>-1746</v>
      </c>
      <c r="BN240" s="546">
        <f t="shared" si="112"/>
        <v>-1745</v>
      </c>
      <c r="BO240" s="546">
        <f t="shared" si="112"/>
        <v>-1744</v>
      </c>
      <c r="BP240" s="546">
        <f t="shared" si="112"/>
        <v>-1743</v>
      </c>
      <c r="BQ240" s="546">
        <f t="shared" si="112"/>
        <v>-1742</v>
      </c>
      <c r="BR240" s="546">
        <f t="shared" si="112"/>
        <v>-1741</v>
      </c>
    </row>
    <row r="241" spans="1:70" s="546" customFormat="1" hidden="1" x14ac:dyDescent="0.2">
      <c r="A241" s="546">
        <f t="shared" si="93"/>
        <v>0</v>
      </c>
      <c r="B241" s="548"/>
      <c r="C241" s="548"/>
      <c r="D241" s="547">
        <f t="shared" si="94"/>
        <v>54789</v>
      </c>
      <c r="E241" s="547"/>
      <c r="F241" s="547"/>
      <c r="G241" s="547"/>
      <c r="H241" s="547"/>
      <c r="I241" s="547"/>
      <c r="J241" s="547"/>
      <c r="K241" s="546">
        <f t="shared" si="107"/>
        <v>-1799</v>
      </c>
      <c r="L241" s="546">
        <f t="shared" si="107"/>
        <v>-1799</v>
      </c>
      <c r="M241" s="546">
        <f t="shared" si="107"/>
        <v>-1798</v>
      </c>
      <c r="N241" s="546">
        <f t="shared" si="107"/>
        <v>-1797</v>
      </c>
      <c r="O241" s="546">
        <f t="shared" si="107"/>
        <v>-1796</v>
      </c>
      <c r="P241" s="546">
        <f t="shared" si="107"/>
        <v>-1795</v>
      </c>
      <c r="Q241" s="546">
        <f t="shared" si="107"/>
        <v>-1794</v>
      </c>
      <c r="R241" s="546">
        <f t="shared" si="107"/>
        <v>-1793</v>
      </c>
      <c r="S241" s="546">
        <f t="shared" si="107"/>
        <v>-1792</v>
      </c>
      <c r="T241" s="546">
        <f t="shared" si="107"/>
        <v>-1791</v>
      </c>
      <c r="U241" s="546">
        <f t="shared" si="108"/>
        <v>-1790</v>
      </c>
      <c r="V241" s="546">
        <f t="shared" si="108"/>
        <v>-1789</v>
      </c>
      <c r="W241" s="546">
        <f t="shared" si="108"/>
        <v>-1788</v>
      </c>
      <c r="X241" s="546">
        <f t="shared" si="108"/>
        <v>-1787</v>
      </c>
      <c r="Y241" s="546">
        <f t="shared" si="108"/>
        <v>-1786</v>
      </c>
      <c r="Z241" s="546">
        <f t="shared" si="108"/>
        <v>-1785</v>
      </c>
      <c r="AA241" s="546">
        <f t="shared" si="108"/>
        <v>-1784</v>
      </c>
      <c r="AB241" s="546">
        <f t="shared" si="108"/>
        <v>-1783</v>
      </c>
      <c r="AC241" s="546">
        <f t="shared" si="108"/>
        <v>-1782</v>
      </c>
      <c r="AD241" s="546">
        <f t="shared" si="108"/>
        <v>-1781</v>
      </c>
      <c r="AE241" s="546">
        <f t="shared" si="109"/>
        <v>-1780</v>
      </c>
      <c r="AF241" s="546">
        <f t="shared" si="109"/>
        <v>-1779</v>
      </c>
      <c r="AG241" s="546">
        <f t="shared" si="109"/>
        <v>-1778</v>
      </c>
      <c r="AH241" s="546">
        <f t="shared" si="109"/>
        <v>-1777</v>
      </c>
      <c r="AI241" s="546">
        <f t="shared" si="109"/>
        <v>-1776</v>
      </c>
      <c r="AJ241" s="546">
        <f t="shared" si="109"/>
        <v>-1775</v>
      </c>
      <c r="AK241" s="546">
        <f t="shared" si="109"/>
        <v>-1774</v>
      </c>
      <c r="AL241" s="546">
        <f t="shared" si="109"/>
        <v>-1773</v>
      </c>
      <c r="AM241" s="546">
        <f t="shared" si="109"/>
        <v>-1772</v>
      </c>
      <c r="AN241" s="546">
        <f t="shared" si="109"/>
        <v>-1771</v>
      </c>
      <c r="AO241" s="546">
        <f t="shared" si="110"/>
        <v>-1770</v>
      </c>
      <c r="AP241" s="546">
        <f t="shared" si="110"/>
        <v>-1769</v>
      </c>
      <c r="AQ241" s="546">
        <f t="shared" si="110"/>
        <v>-1768</v>
      </c>
      <c r="AR241" s="546">
        <f t="shared" si="110"/>
        <v>-1767</v>
      </c>
      <c r="AS241" s="546">
        <f t="shared" si="110"/>
        <v>-1766</v>
      </c>
      <c r="AT241" s="546">
        <f t="shared" si="110"/>
        <v>-1765</v>
      </c>
      <c r="AU241" s="546">
        <f t="shared" si="110"/>
        <v>-1764</v>
      </c>
      <c r="AV241" s="546">
        <f t="shared" si="110"/>
        <v>-1763</v>
      </c>
      <c r="AW241" s="546">
        <f t="shared" si="110"/>
        <v>-1762</v>
      </c>
      <c r="AX241" s="546">
        <f t="shared" si="110"/>
        <v>-1761</v>
      </c>
      <c r="AY241" s="546">
        <f t="shared" si="111"/>
        <v>-1760</v>
      </c>
      <c r="AZ241" s="546">
        <f t="shared" si="111"/>
        <v>-1759</v>
      </c>
      <c r="BA241" s="546">
        <f t="shared" si="111"/>
        <v>-1758</v>
      </c>
      <c r="BB241" s="546">
        <f t="shared" si="111"/>
        <v>-1757</v>
      </c>
      <c r="BC241" s="546">
        <f t="shared" si="111"/>
        <v>-1756</v>
      </c>
      <c r="BD241" s="546">
        <f t="shared" si="111"/>
        <v>-1755</v>
      </c>
      <c r="BE241" s="546">
        <f t="shared" si="111"/>
        <v>-1754</v>
      </c>
      <c r="BF241" s="546">
        <f t="shared" si="111"/>
        <v>-1753</v>
      </c>
      <c r="BG241" s="546">
        <f t="shared" si="111"/>
        <v>-1752</v>
      </c>
      <c r="BH241" s="546">
        <f t="shared" si="111"/>
        <v>-1751</v>
      </c>
      <c r="BI241" s="546">
        <f t="shared" si="112"/>
        <v>-1750</v>
      </c>
      <c r="BJ241" s="546">
        <f t="shared" si="112"/>
        <v>-1749</v>
      </c>
      <c r="BK241" s="546">
        <f t="shared" si="112"/>
        <v>-1748</v>
      </c>
      <c r="BL241" s="546">
        <f t="shared" si="112"/>
        <v>-1747</v>
      </c>
      <c r="BM241" s="546">
        <f t="shared" si="112"/>
        <v>-1746</v>
      </c>
      <c r="BN241" s="546">
        <f t="shared" si="112"/>
        <v>-1745</v>
      </c>
      <c r="BO241" s="546">
        <f t="shared" si="112"/>
        <v>-1744</v>
      </c>
      <c r="BP241" s="546">
        <f t="shared" si="112"/>
        <v>-1743</v>
      </c>
      <c r="BQ241" s="546">
        <f t="shared" si="112"/>
        <v>-1742</v>
      </c>
      <c r="BR241" s="546">
        <f t="shared" si="112"/>
        <v>-1741</v>
      </c>
    </row>
    <row r="242" spans="1:70" s="546" customFormat="1" hidden="1" x14ac:dyDescent="0.2">
      <c r="A242" s="546">
        <f t="shared" si="93"/>
        <v>0</v>
      </c>
      <c r="B242" s="548"/>
      <c r="C242" s="548"/>
      <c r="D242" s="547">
        <f t="shared" si="94"/>
        <v>54789</v>
      </c>
      <c r="E242" s="547"/>
      <c r="F242" s="547"/>
      <c r="G242" s="547"/>
      <c r="H242" s="547"/>
      <c r="I242" s="547"/>
      <c r="J242" s="547"/>
      <c r="K242" s="546">
        <f t="shared" si="107"/>
        <v>-1799</v>
      </c>
      <c r="L242" s="546">
        <f t="shared" si="107"/>
        <v>-1799</v>
      </c>
      <c r="M242" s="546">
        <f t="shared" si="107"/>
        <v>-1798</v>
      </c>
      <c r="N242" s="546">
        <f t="shared" si="107"/>
        <v>-1797</v>
      </c>
      <c r="O242" s="546">
        <f t="shared" si="107"/>
        <v>-1796</v>
      </c>
      <c r="P242" s="546">
        <f t="shared" si="107"/>
        <v>-1795</v>
      </c>
      <c r="Q242" s="546">
        <f t="shared" si="107"/>
        <v>-1794</v>
      </c>
      <c r="R242" s="546">
        <f t="shared" si="107"/>
        <v>-1793</v>
      </c>
      <c r="S242" s="546">
        <f t="shared" si="107"/>
        <v>-1792</v>
      </c>
      <c r="T242" s="546">
        <f t="shared" si="107"/>
        <v>-1791</v>
      </c>
      <c r="U242" s="546">
        <f t="shared" si="108"/>
        <v>-1790</v>
      </c>
      <c r="V242" s="546">
        <f t="shared" si="108"/>
        <v>-1789</v>
      </c>
      <c r="W242" s="546">
        <f t="shared" si="108"/>
        <v>-1788</v>
      </c>
      <c r="X242" s="546">
        <f t="shared" si="108"/>
        <v>-1787</v>
      </c>
      <c r="Y242" s="546">
        <f t="shared" si="108"/>
        <v>-1786</v>
      </c>
      <c r="Z242" s="546">
        <f t="shared" si="108"/>
        <v>-1785</v>
      </c>
      <c r="AA242" s="546">
        <f t="shared" si="108"/>
        <v>-1784</v>
      </c>
      <c r="AB242" s="546">
        <f t="shared" si="108"/>
        <v>-1783</v>
      </c>
      <c r="AC242" s="546">
        <f t="shared" si="108"/>
        <v>-1782</v>
      </c>
      <c r="AD242" s="546">
        <f t="shared" si="108"/>
        <v>-1781</v>
      </c>
      <c r="AE242" s="546">
        <f t="shared" si="109"/>
        <v>-1780</v>
      </c>
      <c r="AF242" s="546">
        <f t="shared" si="109"/>
        <v>-1779</v>
      </c>
      <c r="AG242" s="546">
        <f t="shared" si="109"/>
        <v>-1778</v>
      </c>
      <c r="AH242" s="546">
        <f t="shared" si="109"/>
        <v>-1777</v>
      </c>
      <c r="AI242" s="546">
        <f t="shared" si="109"/>
        <v>-1776</v>
      </c>
      <c r="AJ242" s="546">
        <f t="shared" si="109"/>
        <v>-1775</v>
      </c>
      <c r="AK242" s="546">
        <f t="shared" si="109"/>
        <v>-1774</v>
      </c>
      <c r="AL242" s="546">
        <f t="shared" si="109"/>
        <v>-1773</v>
      </c>
      <c r="AM242" s="546">
        <f t="shared" si="109"/>
        <v>-1772</v>
      </c>
      <c r="AN242" s="546">
        <f t="shared" si="109"/>
        <v>-1771</v>
      </c>
      <c r="AO242" s="546">
        <f t="shared" si="110"/>
        <v>-1770</v>
      </c>
      <c r="AP242" s="546">
        <f t="shared" si="110"/>
        <v>-1769</v>
      </c>
      <c r="AQ242" s="546">
        <f t="shared" si="110"/>
        <v>-1768</v>
      </c>
      <c r="AR242" s="546">
        <f t="shared" si="110"/>
        <v>-1767</v>
      </c>
      <c r="AS242" s="546">
        <f t="shared" si="110"/>
        <v>-1766</v>
      </c>
      <c r="AT242" s="546">
        <f t="shared" si="110"/>
        <v>-1765</v>
      </c>
      <c r="AU242" s="546">
        <f t="shared" si="110"/>
        <v>-1764</v>
      </c>
      <c r="AV242" s="546">
        <f t="shared" si="110"/>
        <v>-1763</v>
      </c>
      <c r="AW242" s="546">
        <f t="shared" si="110"/>
        <v>-1762</v>
      </c>
      <c r="AX242" s="546">
        <f t="shared" si="110"/>
        <v>-1761</v>
      </c>
      <c r="AY242" s="546">
        <f t="shared" si="111"/>
        <v>-1760</v>
      </c>
      <c r="AZ242" s="546">
        <f t="shared" si="111"/>
        <v>-1759</v>
      </c>
      <c r="BA242" s="546">
        <f t="shared" si="111"/>
        <v>-1758</v>
      </c>
      <c r="BB242" s="546">
        <f t="shared" si="111"/>
        <v>-1757</v>
      </c>
      <c r="BC242" s="546">
        <f t="shared" si="111"/>
        <v>-1756</v>
      </c>
      <c r="BD242" s="546">
        <f t="shared" si="111"/>
        <v>-1755</v>
      </c>
      <c r="BE242" s="546">
        <f t="shared" si="111"/>
        <v>-1754</v>
      </c>
      <c r="BF242" s="546">
        <f t="shared" si="111"/>
        <v>-1753</v>
      </c>
      <c r="BG242" s="546">
        <f t="shared" si="111"/>
        <v>-1752</v>
      </c>
      <c r="BH242" s="546">
        <f t="shared" si="111"/>
        <v>-1751</v>
      </c>
      <c r="BI242" s="546">
        <f t="shared" si="112"/>
        <v>-1750</v>
      </c>
      <c r="BJ242" s="546">
        <f t="shared" si="112"/>
        <v>-1749</v>
      </c>
      <c r="BK242" s="546">
        <f t="shared" si="112"/>
        <v>-1748</v>
      </c>
      <c r="BL242" s="546">
        <f t="shared" si="112"/>
        <v>-1747</v>
      </c>
      <c r="BM242" s="546">
        <f t="shared" si="112"/>
        <v>-1746</v>
      </c>
      <c r="BN242" s="546">
        <f t="shared" si="112"/>
        <v>-1745</v>
      </c>
      <c r="BO242" s="546">
        <f t="shared" si="112"/>
        <v>-1744</v>
      </c>
      <c r="BP242" s="546">
        <f t="shared" si="112"/>
        <v>-1743</v>
      </c>
      <c r="BQ242" s="546">
        <f t="shared" si="112"/>
        <v>-1742</v>
      </c>
      <c r="BR242" s="546">
        <f t="shared" si="112"/>
        <v>-1741</v>
      </c>
    </row>
    <row r="243" spans="1:70" s="546" customFormat="1" hidden="1" x14ac:dyDescent="0.2">
      <c r="A243" s="546">
        <f t="shared" si="93"/>
        <v>0</v>
      </c>
      <c r="B243" s="548"/>
      <c r="C243" s="548"/>
      <c r="D243" s="547">
        <f t="shared" si="94"/>
        <v>54789</v>
      </c>
      <c r="E243" s="547"/>
      <c r="F243" s="547"/>
      <c r="G243" s="547"/>
      <c r="H243" s="547"/>
      <c r="I243" s="547"/>
      <c r="J243" s="547"/>
      <c r="K243" s="546">
        <f t="shared" si="107"/>
        <v>-1799</v>
      </c>
      <c r="L243" s="546">
        <f t="shared" si="107"/>
        <v>-1799</v>
      </c>
      <c r="M243" s="546">
        <f t="shared" si="107"/>
        <v>-1798</v>
      </c>
      <c r="N243" s="546">
        <f t="shared" si="107"/>
        <v>-1797</v>
      </c>
      <c r="O243" s="546">
        <f t="shared" si="107"/>
        <v>-1796</v>
      </c>
      <c r="P243" s="546">
        <f t="shared" si="107"/>
        <v>-1795</v>
      </c>
      <c r="Q243" s="546">
        <f t="shared" si="107"/>
        <v>-1794</v>
      </c>
      <c r="R243" s="546">
        <f t="shared" si="107"/>
        <v>-1793</v>
      </c>
      <c r="S243" s="546">
        <f t="shared" si="107"/>
        <v>-1792</v>
      </c>
      <c r="T243" s="546">
        <f t="shared" si="107"/>
        <v>-1791</v>
      </c>
      <c r="U243" s="546">
        <f t="shared" si="108"/>
        <v>-1790</v>
      </c>
      <c r="V243" s="546">
        <f t="shared" si="108"/>
        <v>-1789</v>
      </c>
      <c r="W243" s="546">
        <f t="shared" si="108"/>
        <v>-1788</v>
      </c>
      <c r="X243" s="546">
        <f t="shared" si="108"/>
        <v>-1787</v>
      </c>
      <c r="Y243" s="546">
        <f t="shared" si="108"/>
        <v>-1786</v>
      </c>
      <c r="Z243" s="546">
        <f t="shared" si="108"/>
        <v>-1785</v>
      </c>
      <c r="AA243" s="546">
        <f t="shared" si="108"/>
        <v>-1784</v>
      </c>
      <c r="AB243" s="546">
        <f t="shared" si="108"/>
        <v>-1783</v>
      </c>
      <c r="AC243" s="546">
        <f t="shared" si="108"/>
        <v>-1782</v>
      </c>
      <c r="AD243" s="546">
        <f t="shared" si="108"/>
        <v>-1781</v>
      </c>
      <c r="AE243" s="546">
        <f t="shared" si="109"/>
        <v>-1780</v>
      </c>
      <c r="AF243" s="546">
        <f t="shared" si="109"/>
        <v>-1779</v>
      </c>
      <c r="AG243" s="546">
        <f t="shared" si="109"/>
        <v>-1778</v>
      </c>
      <c r="AH243" s="546">
        <f t="shared" si="109"/>
        <v>-1777</v>
      </c>
      <c r="AI243" s="546">
        <f t="shared" si="109"/>
        <v>-1776</v>
      </c>
      <c r="AJ243" s="546">
        <f t="shared" si="109"/>
        <v>-1775</v>
      </c>
      <c r="AK243" s="546">
        <f t="shared" si="109"/>
        <v>-1774</v>
      </c>
      <c r="AL243" s="546">
        <f t="shared" si="109"/>
        <v>-1773</v>
      </c>
      <c r="AM243" s="546">
        <f t="shared" si="109"/>
        <v>-1772</v>
      </c>
      <c r="AN243" s="546">
        <f t="shared" si="109"/>
        <v>-1771</v>
      </c>
      <c r="AO243" s="546">
        <f t="shared" si="110"/>
        <v>-1770</v>
      </c>
      <c r="AP243" s="546">
        <f t="shared" si="110"/>
        <v>-1769</v>
      </c>
      <c r="AQ243" s="546">
        <f t="shared" si="110"/>
        <v>-1768</v>
      </c>
      <c r="AR243" s="546">
        <f t="shared" si="110"/>
        <v>-1767</v>
      </c>
      <c r="AS243" s="546">
        <f t="shared" si="110"/>
        <v>-1766</v>
      </c>
      <c r="AT243" s="546">
        <f t="shared" si="110"/>
        <v>-1765</v>
      </c>
      <c r="AU243" s="546">
        <f t="shared" si="110"/>
        <v>-1764</v>
      </c>
      <c r="AV243" s="546">
        <f t="shared" si="110"/>
        <v>-1763</v>
      </c>
      <c r="AW243" s="546">
        <f t="shared" si="110"/>
        <v>-1762</v>
      </c>
      <c r="AX243" s="546">
        <f t="shared" si="110"/>
        <v>-1761</v>
      </c>
      <c r="AY243" s="546">
        <f t="shared" si="111"/>
        <v>-1760</v>
      </c>
      <c r="AZ243" s="546">
        <f t="shared" si="111"/>
        <v>-1759</v>
      </c>
      <c r="BA243" s="546">
        <f t="shared" si="111"/>
        <v>-1758</v>
      </c>
      <c r="BB243" s="546">
        <f t="shared" si="111"/>
        <v>-1757</v>
      </c>
      <c r="BC243" s="546">
        <f t="shared" si="111"/>
        <v>-1756</v>
      </c>
      <c r="BD243" s="546">
        <f t="shared" si="111"/>
        <v>-1755</v>
      </c>
      <c r="BE243" s="546">
        <f t="shared" si="111"/>
        <v>-1754</v>
      </c>
      <c r="BF243" s="546">
        <f t="shared" si="111"/>
        <v>-1753</v>
      </c>
      <c r="BG243" s="546">
        <f t="shared" si="111"/>
        <v>-1752</v>
      </c>
      <c r="BH243" s="546">
        <f t="shared" si="111"/>
        <v>-1751</v>
      </c>
      <c r="BI243" s="546">
        <f t="shared" si="112"/>
        <v>-1750</v>
      </c>
      <c r="BJ243" s="546">
        <f t="shared" si="112"/>
        <v>-1749</v>
      </c>
      <c r="BK243" s="546">
        <f t="shared" si="112"/>
        <v>-1748</v>
      </c>
      <c r="BL243" s="546">
        <f t="shared" si="112"/>
        <v>-1747</v>
      </c>
      <c r="BM243" s="546">
        <f t="shared" si="112"/>
        <v>-1746</v>
      </c>
      <c r="BN243" s="546">
        <f t="shared" si="112"/>
        <v>-1745</v>
      </c>
      <c r="BO243" s="546">
        <f t="shared" si="112"/>
        <v>-1744</v>
      </c>
      <c r="BP243" s="546">
        <f t="shared" si="112"/>
        <v>-1743</v>
      </c>
      <c r="BQ243" s="546">
        <f t="shared" si="112"/>
        <v>-1742</v>
      </c>
      <c r="BR243" s="546">
        <f t="shared" si="112"/>
        <v>-1741</v>
      </c>
    </row>
    <row r="244" spans="1:70" s="546" customFormat="1" hidden="1" x14ac:dyDescent="0.2">
      <c r="A244" s="546">
        <f t="shared" si="93"/>
        <v>0</v>
      </c>
      <c r="B244" s="548"/>
      <c r="C244" s="548"/>
      <c r="D244" s="547">
        <f t="shared" si="94"/>
        <v>54789</v>
      </c>
      <c r="E244" s="547"/>
      <c r="F244" s="547"/>
      <c r="G244" s="547"/>
      <c r="H244" s="547"/>
      <c r="I244" s="547"/>
      <c r="J244" s="547"/>
      <c r="K244" s="546">
        <f t="shared" si="107"/>
        <v>-1799</v>
      </c>
      <c r="L244" s="546">
        <f t="shared" si="107"/>
        <v>-1799</v>
      </c>
      <c r="M244" s="546">
        <f t="shared" si="107"/>
        <v>-1798</v>
      </c>
      <c r="N244" s="546">
        <f t="shared" si="107"/>
        <v>-1797</v>
      </c>
      <c r="O244" s="546">
        <f t="shared" si="107"/>
        <v>-1796</v>
      </c>
      <c r="P244" s="546">
        <f t="shared" si="107"/>
        <v>-1795</v>
      </c>
      <c r="Q244" s="546">
        <f t="shared" si="107"/>
        <v>-1794</v>
      </c>
      <c r="R244" s="546">
        <f t="shared" si="107"/>
        <v>-1793</v>
      </c>
      <c r="S244" s="546">
        <f t="shared" si="107"/>
        <v>-1792</v>
      </c>
      <c r="T244" s="546">
        <f t="shared" si="107"/>
        <v>-1791</v>
      </c>
      <c r="U244" s="546">
        <f t="shared" si="108"/>
        <v>-1790</v>
      </c>
      <c r="V244" s="546">
        <f t="shared" si="108"/>
        <v>-1789</v>
      </c>
      <c r="W244" s="546">
        <f t="shared" si="108"/>
        <v>-1788</v>
      </c>
      <c r="X244" s="546">
        <f t="shared" si="108"/>
        <v>-1787</v>
      </c>
      <c r="Y244" s="546">
        <f t="shared" si="108"/>
        <v>-1786</v>
      </c>
      <c r="Z244" s="546">
        <f t="shared" si="108"/>
        <v>-1785</v>
      </c>
      <c r="AA244" s="546">
        <f t="shared" si="108"/>
        <v>-1784</v>
      </c>
      <c r="AB244" s="546">
        <f t="shared" si="108"/>
        <v>-1783</v>
      </c>
      <c r="AC244" s="546">
        <f t="shared" si="108"/>
        <v>-1782</v>
      </c>
      <c r="AD244" s="546">
        <f t="shared" si="108"/>
        <v>-1781</v>
      </c>
      <c r="AE244" s="546">
        <f t="shared" si="109"/>
        <v>-1780</v>
      </c>
      <c r="AF244" s="546">
        <f t="shared" si="109"/>
        <v>-1779</v>
      </c>
      <c r="AG244" s="546">
        <f t="shared" si="109"/>
        <v>-1778</v>
      </c>
      <c r="AH244" s="546">
        <f t="shared" si="109"/>
        <v>-1777</v>
      </c>
      <c r="AI244" s="546">
        <f t="shared" si="109"/>
        <v>-1776</v>
      </c>
      <c r="AJ244" s="546">
        <f t="shared" si="109"/>
        <v>-1775</v>
      </c>
      <c r="AK244" s="546">
        <f t="shared" si="109"/>
        <v>-1774</v>
      </c>
      <c r="AL244" s="546">
        <f t="shared" si="109"/>
        <v>-1773</v>
      </c>
      <c r="AM244" s="546">
        <f t="shared" si="109"/>
        <v>-1772</v>
      </c>
      <c r="AN244" s="546">
        <f t="shared" si="109"/>
        <v>-1771</v>
      </c>
      <c r="AO244" s="546">
        <f t="shared" si="110"/>
        <v>-1770</v>
      </c>
      <c r="AP244" s="546">
        <f t="shared" si="110"/>
        <v>-1769</v>
      </c>
      <c r="AQ244" s="546">
        <f t="shared" si="110"/>
        <v>-1768</v>
      </c>
      <c r="AR244" s="546">
        <f t="shared" si="110"/>
        <v>-1767</v>
      </c>
      <c r="AS244" s="546">
        <f t="shared" si="110"/>
        <v>-1766</v>
      </c>
      <c r="AT244" s="546">
        <f t="shared" si="110"/>
        <v>-1765</v>
      </c>
      <c r="AU244" s="546">
        <f t="shared" si="110"/>
        <v>-1764</v>
      </c>
      <c r="AV244" s="546">
        <f t="shared" si="110"/>
        <v>-1763</v>
      </c>
      <c r="AW244" s="546">
        <f t="shared" si="110"/>
        <v>-1762</v>
      </c>
      <c r="AX244" s="546">
        <f t="shared" si="110"/>
        <v>-1761</v>
      </c>
      <c r="AY244" s="546">
        <f t="shared" si="111"/>
        <v>-1760</v>
      </c>
      <c r="AZ244" s="546">
        <f t="shared" si="111"/>
        <v>-1759</v>
      </c>
      <c r="BA244" s="546">
        <f t="shared" si="111"/>
        <v>-1758</v>
      </c>
      <c r="BB244" s="546">
        <f t="shared" si="111"/>
        <v>-1757</v>
      </c>
      <c r="BC244" s="546">
        <f t="shared" si="111"/>
        <v>-1756</v>
      </c>
      <c r="BD244" s="546">
        <f t="shared" si="111"/>
        <v>-1755</v>
      </c>
      <c r="BE244" s="546">
        <f t="shared" si="111"/>
        <v>-1754</v>
      </c>
      <c r="BF244" s="546">
        <f t="shared" si="111"/>
        <v>-1753</v>
      </c>
      <c r="BG244" s="546">
        <f t="shared" si="111"/>
        <v>-1752</v>
      </c>
      <c r="BH244" s="546">
        <f t="shared" si="111"/>
        <v>-1751</v>
      </c>
      <c r="BI244" s="546">
        <f t="shared" si="112"/>
        <v>-1750</v>
      </c>
      <c r="BJ244" s="546">
        <f t="shared" si="112"/>
        <v>-1749</v>
      </c>
      <c r="BK244" s="546">
        <f t="shared" si="112"/>
        <v>-1748</v>
      </c>
      <c r="BL244" s="546">
        <f t="shared" si="112"/>
        <v>-1747</v>
      </c>
      <c r="BM244" s="546">
        <f t="shared" si="112"/>
        <v>-1746</v>
      </c>
      <c r="BN244" s="546">
        <f t="shared" si="112"/>
        <v>-1745</v>
      </c>
      <c r="BO244" s="546">
        <f t="shared" si="112"/>
        <v>-1744</v>
      </c>
      <c r="BP244" s="546">
        <f t="shared" si="112"/>
        <v>-1743</v>
      </c>
      <c r="BQ244" s="546">
        <f t="shared" si="112"/>
        <v>-1742</v>
      </c>
      <c r="BR244" s="546">
        <f t="shared" si="112"/>
        <v>-1741</v>
      </c>
    </row>
    <row r="245" spans="1:70" s="546" customFormat="1" hidden="1" x14ac:dyDescent="0.2">
      <c r="A245" s="546">
        <f t="shared" si="93"/>
        <v>0</v>
      </c>
      <c r="B245" s="548"/>
      <c r="C245" s="548"/>
      <c r="D245" s="547">
        <f t="shared" si="94"/>
        <v>54789</v>
      </c>
      <c r="E245" s="547"/>
      <c r="F245" s="547"/>
      <c r="G245" s="547"/>
      <c r="H245" s="547"/>
      <c r="I245" s="547"/>
      <c r="J245" s="547"/>
      <c r="K245" s="546">
        <f t="shared" si="107"/>
        <v>-1799</v>
      </c>
      <c r="L245" s="546">
        <f t="shared" si="107"/>
        <v>-1799</v>
      </c>
      <c r="M245" s="546">
        <f t="shared" si="107"/>
        <v>-1798</v>
      </c>
      <c r="N245" s="546">
        <f t="shared" si="107"/>
        <v>-1797</v>
      </c>
      <c r="O245" s="546">
        <f t="shared" si="107"/>
        <v>-1796</v>
      </c>
      <c r="P245" s="546">
        <f t="shared" si="107"/>
        <v>-1795</v>
      </c>
      <c r="Q245" s="546">
        <f t="shared" si="107"/>
        <v>-1794</v>
      </c>
      <c r="R245" s="546">
        <f t="shared" si="107"/>
        <v>-1793</v>
      </c>
      <c r="S245" s="546">
        <f t="shared" si="107"/>
        <v>-1792</v>
      </c>
      <c r="T245" s="546">
        <f t="shared" si="107"/>
        <v>-1791</v>
      </c>
      <c r="U245" s="546">
        <f t="shared" si="108"/>
        <v>-1790</v>
      </c>
      <c r="V245" s="546">
        <f t="shared" si="108"/>
        <v>-1789</v>
      </c>
      <c r="W245" s="546">
        <f t="shared" si="108"/>
        <v>-1788</v>
      </c>
      <c r="X245" s="546">
        <f t="shared" si="108"/>
        <v>-1787</v>
      </c>
      <c r="Y245" s="546">
        <f t="shared" si="108"/>
        <v>-1786</v>
      </c>
      <c r="Z245" s="546">
        <f t="shared" si="108"/>
        <v>-1785</v>
      </c>
      <c r="AA245" s="546">
        <f t="shared" si="108"/>
        <v>-1784</v>
      </c>
      <c r="AB245" s="546">
        <f t="shared" si="108"/>
        <v>-1783</v>
      </c>
      <c r="AC245" s="546">
        <f t="shared" si="108"/>
        <v>-1782</v>
      </c>
      <c r="AD245" s="546">
        <f t="shared" si="108"/>
        <v>-1781</v>
      </c>
      <c r="AE245" s="546">
        <f t="shared" si="109"/>
        <v>-1780</v>
      </c>
      <c r="AF245" s="546">
        <f t="shared" si="109"/>
        <v>-1779</v>
      </c>
      <c r="AG245" s="546">
        <f t="shared" si="109"/>
        <v>-1778</v>
      </c>
      <c r="AH245" s="546">
        <f t="shared" si="109"/>
        <v>-1777</v>
      </c>
      <c r="AI245" s="546">
        <f t="shared" si="109"/>
        <v>-1776</v>
      </c>
      <c r="AJ245" s="546">
        <f t="shared" si="109"/>
        <v>-1775</v>
      </c>
      <c r="AK245" s="546">
        <f t="shared" si="109"/>
        <v>-1774</v>
      </c>
      <c r="AL245" s="546">
        <f t="shared" si="109"/>
        <v>-1773</v>
      </c>
      <c r="AM245" s="546">
        <f t="shared" si="109"/>
        <v>-1772</v>
      </c>
      <c r="AN245" s="546">
        <f t="shared" si="109"/>
        <v>-1771</v>
      </c>
      <c r="AO245" s="546">
        <f t="shared" si="110"/>
        <v>-1770</v>
      </c>
      <c r="AP245" s="546">
        <f t="shared" si="110"/>
        <v>-1769</v>
      </c>
      <c r="AQ245" s="546">
        <f t="shared" si="110"/>
        <v>-1768</v>
      </c>
      <c r="AR245" s="546">
        <f t="shared" si="110"/>
        <v>-1767</v>
      </c>
      <c r="AS245" s="546">
        <f t="shared" si="110"/>
        <v>-1766</v>
      </c>
      <c r="AT245" s="546">
        <f t="shared" si="110"/>
        <v>-1765</v>
      </c>
      <c r="AU245" s="546">
        <f t="shared" si="110"/>
        <v>-1764</v>
      </c>
      <c r="AV245" s="546">
        <f t="shared" si="110"/>
        <v>-1763</v>
      </c>
      <c r="AW245" s="546">
        <f t="shared" si="110"/>
        <v>-1762</v>
      </c>
      <c r="AX245" s="546">
        <f t="shared" si="110"/>
        <v>-1761</v>
      </c>
      <c r="AY245" s="546">
        <f t="shared" si="111"/>
        <v>-1760</v>
      </c>
      <c r="AZ245" s="546">
        <f t="shared" si="111"/>
        <v>-1759</v>
      </c>
      <c r="BA245" s="546">
        <f t="shared" si="111"/>
        <v>-1758</v>
      </c>
      <c r="BB245" s="546">
        <f t="shared" si="111"/>
        <v>-1757</v>
      </c>
      <c r="BC245" s="546">
        <f t="shared" si="111"/>
        <v>-1756</v>
      </c>
      <c r="BD245" s="546">
        <f t="shared" si="111"/>
        <v>-1755</v>
      </c>
      <c r="BE245" s="546">
        <f t="shared" si="111"/>
        <v>-1754</v>
      </c>
      <c r="BF245" s="546">
        <f t="shared" si="111"/>
        <v>-1753</v>
      </c>
      <c r="BG245" s="546">
        <f t="shared" si="111"/>
        <v>-1752</v>
      </c>
      <c r="BH245" s="546">
        <f t="shared" si="111"/>
        <v>-1751</v>
      </c>
      <c r="BI245" s="546">
        <f t="shared" si="112"/>
        <v>-1750</v>
      </c>
      <c r="BJ245" s="546">
        <f t="shared" si="112"/>
        <v>-1749</v>
      </c>
      <c r="BK245" s="546">
        <f t="shared" si="112"/>
        <v>-1748</v>
      </c>
      <c r="BL245" s="546">
        <f t="shared" si="112"/>
        <v>-1747</v>
      </c>
      <c r="BM245" s="546">
        <f t="shared" si="112"/>
        <v>-1746</v>
      </c>
      <c r="BN245" s="546">
        <f t="shared" si="112"/>
        <v>-1745</v>
      </c>
      <c r="BO245" s="546">
        <f t="shared" si="112"/>
        <v>-1744</v>
      </c>
      <c r="BP245" s="546">
        <f t="shared" si="112"/>
        <v>-1743</v>
      </c>
      <c r="BQ245" s="546">
        <f t="shared" si="112"/>
        <v>-1742</v>
      </c>
      <c r="BR245" s="546">
        <f t="shared" si="112"/>
        <v>-1741</v>
      </c>
    </row>
    <row r="246" spans="1:70" s="546" customFormat="1" hidden="1" x14ac:dyDescent="0.2">
      <c r="A246" s="546">
        <f t="shared" si="93"/>
        <v>0</v>
      </c>
      <c r="B246" s="548"/>
      <c r="C246" s="548"/>
      <c r="D246" s="547">
        <f t="shared" si="94"/>
        <v>54789</v>
      </c>
      <c r="E246" s="547"/>
      <c r="F246" s="547"/>
      <c r="G246" s="547"/>
      <c r="H246" s="547"/>
      <c r="I246" s="547"/>
      <c r="J246" s="547"/>
      <c r="K246" s="546">
        <f t="shared" si="107"/>
        <v>-1799</v>
      </c>
      <c r="L246" s="546">
        <f t="shared" si="107"/>
        <v>-1799</v>
      </c>
      <c r="M246" s="546">
        <f t="shared" si="107"/>
        <v>-1798</v>
      </c>
      <c r="N246" s="546">
        <f t="shared" si="107"/>
        <v>-1797</v>
      </c>
      <c r="O246" s="546">
        <f t="shared" si="107"/>
        <v>-1796</v>
      </c>
      <c r="P246" s="546">
        <f t="shared" si="107"/>
        <v>-1795</v>
      </c>
      <c r="Q246" s="546">
        <f t="shared" si="107"/>
        <v>-1794</v>
      </c>
      <c r="R246" s="546">
        <f t="shared" si="107"/>
        <v>-1793</v>
      </c>
      <c r="S246" s="546">
        <f t="shared" si="107"/>
        <v>-1792</v>
      </c>
      <c r="T246" s="546">
        <f t="shared" si="107"/>
        <v>-1791</v>
      </c>
      <c r="U246" s="546">
        <f t="shared" si="108"/>
        <v>-1790</v>
      </c>
      <c r="V246" s="546">
        <f t="shared" si="108"/>
        <v>-1789</v>
      </c>
      <c r="W246" s="546">
        <f t="shared" si="108"/>
        <v>-1788</v>
      </c>
      <c r="X246" s="546">
        <f t="shared" si="108"/>
        <v>-1787</v>
      </c>
      <c r="Y246" s="546">
        <f t="shared" si="108"/>
        <v>-1786</v>
      </c>
      <c r="Z246" s="546">
        <f t="shared" si="108"/>
        <v>-1785</v>
      </c>
      <c r="AA246" s="546">
        <f t="shared" si="108"/>
        <v>-1784</v>
      </c>
      <c r="AB246" s="546">
        <f t="shared" si="108"/>
        <v>-1783</v>
      </c>
      <c r="AC246" s="546">
        <f t="shared" si="108"/>
        <v>-1782</v>
      </c>
      <c r="AD246" s="546">
        <f t="shared" si="108"/>
        <v>-1781</v>
      </c>
      <c r="AE246" s="546">
        <f t="shared" si="109"/>
        <v>-1780</v>
      </c>
      <c r="AF246" s="546">
        <f t="shared" si="109"/>
        <v>-1779</v>
      </c>
      <c r="AG246" s="546">
        <f t="shared" si="109"/>
        <v>-1778</v>
      </c>
      <c r="AH246" s="546">
        <f t="shared" si="109"/>
        <v>-1777</v>
      </c>
      <c r="AI246" s="546">
        <f t="shared" si="109"/>
        <v>-1776</v>
      </c>
      <c r="AJ246" s="546">
        <f t="shared" si="109"/>
        <v>-1775</v>
      </c>
      <c r="AK246" s="546">
        <f t="shared" si="109"/>
        <v>-1774</v>
      </c>
      <c r="AL246" s="546">
        <f t="shared" si="109"/>
        <v>-1773</v>
      </c>
      <c r="AM246" s="546">
        <f t="shared" si="109"/>
        <v>-1772</v>
      </c>
      <c r="AN246" s="546">
        <f t="shared" si="109"/>
        <v>-1771</v>
      </c>
      <c r="AO246" s="546">
        <f t="shared" si="110"/>
        <v>-1770</v>
      </c>
      <c r="AP246" s="546">
        <f t="shared" si="110"/>
        <v>-1769</v>
      </c>
      <c r="AQ246" s="546">
        <f t="shared" si="110"/>
        <v>-1768</v>
      </c>
      <c r="AR246" s="546">
        <f t="shared" si="110"/>
        <v>-1767</v>
      </c>
      <c r="AS246" s="546">
        <f t="shared" si="110"/>
        <v>-1766</v>
      </c>
      <c r="AT246" s="546">
        <f t="shared" si="110"/>
        <v>-1765</v>
      </c>
      <c r="AU246" s="546">
        <f t="shared" si="110"/>
        <v>-1764</v>
      </c>
      <c r="AV246" s="546">
        <f t="shared" si="110"/>
        <v>-1763</v>
      </c>
      <c r="AW246" s="546">
        <f t="shared" si="110"/>
        <v>-1762</v>
      </c>
      <c r="AX246" s="546">
        <f t="shared" si="110"/>
        <v>-1761</v>
      </c>
      <c r="AY246" s="546">
        <f t="shared" si="111"/>
        <v>-1760</v>
      </c>
      <c r="AZ246" s="546">
        <f t="shared" si="111"/>
        <v>-1759</v>
      </c>
      <c r="BA246" s="546">
        <f t="shared" si="111"/>
        <v>-1758</v>
      </c>
      <c r="BB246" s="546">
        <f t="shared" si="111"/>
        <v>-1757</v>
      </c>
      <c r="BC246" s="546">
        <f t="shared" si="111"/>
        <v>-1756</v>
      </c>
      <c r="BD246" s="546">
        <f t="shared" si="111"/>
        <v>-1755</v>
      </c>
      <c r="BE246" s="546">
        <f t="shared" si="111"/>
        <v>-1754</v>
      </c>
      <c r="BF246" s="546">
        <f t="shared" si="111"/>
        <v>-1753</v>
      </c>
      <c r="BG246" s="546">
        <f t="shared" si="111"/>
        <v>-1752</v>
      </c>
      <c r="BH246" s="546">
        <f t="shared" si="111"/>
        <v>-1751</v>
      </c>
      <c r="BI246" s="546">
        <f t="shared" si="112"/>
        <v>-1750</v>
      </c>
      <c r="BJ246" s="546">
        <f t="shared" si="112"/>
        <v>-1749</v>
      </c>
      <c r="BK246" s="546">
        <f t="shared" si="112"/>
        <v>-1748</v>
      </c>
      <c r="BL246" s="546">
        <f t="shared" si="112"/>
        <v>-1747</v>
      </c>
      <c r="BM246" s="546">
        <f t="shared" si="112"/>
        <v>-1746</v>
      </c>
      <c r="BN246" s="546">
        <f t="shared" si="112"/>
        <v>-1745</v>
      </c>
      <c r="BO246" s="546">
        <f t="shared" si="112"/>
        <v>-1744</v>
      </c>
      <c r="BP246" s="546">
        <f t="shared" si="112"/>
        <v>-1743</v>
      </c>
      <c r="BQ246" s="546">
        <f t="shared" si="112"/>
        <v>-1742</v>
      </c>
      <c r="BR246" s="546">
        <f t="shared" si="112"/>
        <v>-1741</v>
      </c>
    </row>
    <row r="247" spans="1:70" s="546" customFormat="1" hidden="1" x14ac:dyDescent="0.2">
      <c r="A247" s="546">
        <f t="shared" si="93"/>
        <v>0</v>
      </c>
      <c r="B247" s="548"/>
      <c r="C247" s="548"/>
      <c r="D247" s="547">
        <f t="shared" si="94"/>
        <v>54789</v>
      </c>
      <c r="E247" s="547"/>
      <c r="F247" s="547"/>
      <c r="G247" s="547"/>
      <c r="H247" s="547"/>
      <c r="I247" s="547"/>
      <c r="J247" s="547"/>
      <c r="K247" s="546">
        <f t="shared" si="107"/>
        <v>-1799</v>
      </c>
      <c r="L247" s="546">
        <f t="shared" si="107"/>
        <v>-1799</v>
      </c>
      <c r="M247" s="546">
        <f t="shared" si="107"/>
        <v>-1798</v>
      </c>
      <c r="N247" s="546">
        <f t="shared" si="107"/>
        <v>-1797</v>
      </c>
      <c r="O247" s="546">
        <f t="shared" si="107"/>
        <v>-1796</v>
      </c>
      <c r="P247" s="546">
        <f t="shared" si="107"/>
        <v>-1795</v>
      </c>
      <c r="Q247" s="546">
        <f t="shared" si="107"/>
        <v>-1794</v>
      </c>
      <c r="R247" s="546">
        <f t="shared" si="107"/>
        <v>-1793</v>
      </c>
      <c r="S247" s="546">
        <f t="shared" si="107"/>
        <v>-1792</v>
      </c>
      <c r="T247" s="546">
        <f t="shared" si="107"/>
        <v>-1791</v>
      </c>
      <c r="U247" s="546">
        <f t="shared" si="108"/>
        <v>-1790</v>
      </c>
      <c r="V247" s="546">
        <f t="shared" si="108"/>
        <v>-1789</v>
      </c>
      <c r="W247" s="546">
        <f t="shared" si="108"/>
        <v>-1788</v>
      </c>
      <c r="X247" s="546">
        <f t="shared" si="108"/>
        <v>-1787</v>
      </c>
      <c r="Y247" s="546">
        <f t="shared" si="108"/>
        <v>-1786</v>
      </c>
      <c r="Z247" s="546">
        <f t="shared" si="108"/>
        <v>-1785</v>
      </c>
      <c r="AA247" s="546">
        <f t="shared" si="108"/>
        <v>-1784</v>
      </c>
      <c r="AB247" s="546">
        <f t="shared" si="108"/>
        <v>-1783</v>
      </c>
      <c r="AC247" s="546">
        <f t="shared" si="108"/>
        <v>-1782</v>
      </c>
      <c r="AD247" s="546">
        <f t="shared" si="108"/>
        <v>-1781</v>
      </c>
      <c r="AE247" s="546">
        <f t="shared" si="109"/>
        <v>-1780</v>
      </c>
      <c r="AF247" s="546">
        <f t="shared" si="109"/>
        <v>-1779</v>
      </c>
      <c r="AG247" s="546">
        <f t="shared" si="109"/>
        <v>-1778</v>
      </c>
      <c r="AH247" s="546">
        <f t="shared" si="109"/>
        <v>-1777</v>
      </c>
      <c r="AI247" s="546">
        <f t="shared" si="109"/>
        <v>-1776</v>
      </c>
      <c r="AJ247" s="546">
        <f t="shared" si="109"/>
        <v>-1775</v>
      </c>
      <c r="AK247" s="546">
        <f t="shared" si="109"/>
        <v>-1774</v>
      </c>
      <c r="AL247" s="546">
        <f t="shared" si="109"/>
        <v>-1773</v>
      </c>
      <c r="AM247" s="546">
        <f t="shared" si="109"/>
        <v>-1772</v>
      </c>
      <c r="AN247" s="546">
        <f t="shared" si="109"/>
        <v>-1771</v>
      </c>
      <c r="AO247" s="546">
        <f t="shared" si="110"/>
        <v>-1770</v>
      </c>
      <c r="AP247" s="546">
        <f t="shared" si="110"/>
        <v>-1769</v>
      </c>
      <c r="AQ247" s="546">
        <f t="shared" si="110"/>
        <v>-1768</v>
      </c>
      <c r="AR247" s="546">
        <f t="shared" si="110"/>
        <v>-1767</v>
      </c>
      <c r="AS247" s="546">
        <f t="shared" si="110"/>
        <v>-1766</v>
      </c>
      <c r="AT247" s="546">
        <f t="shared" si="110"/>
        <v>-1765</v>
      </c>
      <c r="AU247" s="546">
        <f t="shared" si="110"/>
        <v>-1764</v>
      </c>
      <c r="AV247" s="546">
        <f t="shared" si="110"/>
        <v>-1763</v>
      </c>
      <c r="AW247" s="546">
        <f t="shared" si="110"/>
        <v>-1762</v>
      </c>
      <c r="AX247" s="546">
        <f t="shared" si="110"/>
        <v>-1761</v>
      </c>
      <c r="AY247" s="546">
        <f t="shared" si="111"/>
        <v>-1760</v>
      </c>
      <c r="AZ247" s="546">
        <f t="shared" si="111"/>
        <v>-1759</v>
      </c>
      <c r="BA247" s="546">
        <f t="shared" si="111"/>
        <v>-1758</v>
      </c>
      <c r="BB247" s="546">
        <f t="shared" si="111"/>
        <v>-1757</v>
      </c>
      <c r="BC247" s="546">
        <f t="shared" si="111"/>
        <v>-1756</v>
      </c>
      <c r="BD247" s="546">
        <f t="shared" si="111"/>
        <v>-1755</v>
      </c>
      <c r="BE247" s="546">
        <f t="shared" si="111"/>
        <v>-1754</v>
      </c>
      <c r="BF247" s="546">
        <f t="shared" si="111"/>
        <v>-1753</v>
      </c>
      <c r="BG247" s="546">
        <f t="shared" si="111"/>
        <v>-1752</v>
      </c>
      <c r="BH247" s="546">
        <f t="shared" si="111"/>
        <v>-1751</v>
      </c>
      <c r="BI247" s="546">
        <f t="shared" si="112"/>
        <v>-1750</v>
      </c>
      <c r="BJ247" s="546">
        <f t="shared" si="112"/>
        <v>-1749</v>
      </c>
      <c r="BK247" s="546">
        <f t="shared" si="112"/>
        <v>-1748</v>
      </c>
      <c r="BL247" s="546">
        <f t="shared" si="112"/>
        <v>-1747</v>
      </c>
      <c r="BM247" s="546">
        <f t="shared" si="112"/>
        <v>-1746</v>
      </c>
      <c r="BN247" s="546">
        <f t="shared" si="112"/>
        <v>-1745</v>
      </c>
      <c r="BO247" s="546">
        <f t="shared" si="112"/>
        <v>-1744</v>
      </c>
      <c r="BP247" s="546">
        <f t="shared" si="112"/>
        <v>-1743</v>
      </c>
      <c r="BQ247" s="546">
        <f t="shared" si="112"/>
        <v>-1742</v>
      </c>
      <c r="BR247" s="546">
        <f t="shared" si="112"/>
        <v>-1741</v>
      </c>
    </row>
    <row r="248" spans="1:70" s="546" customFormat="1" hidden="1" x14ac:dyDescent="0.2">
      <c r="A248" s="546">
        <f t="shared" si="93"/>
        <v>0</v>
      </c>
      <c r="B248" s="548"/>
      <c r="C248" s="548"/>
      <c r="D248" s="547">
        <f t="shared" si="94"/>
        <v>54789</v>
      </c>
      <c r="E248" s="547"/>
      <c r="F248" s="547"/>
      <c r="G248" s="547"/>
      <c r="H248" s="547"/>
      <c r="I248" s="547"/>
      <c r="J248" s="547"/>
      <c r="K248" s="546">
        <f t="shared" si="107"/>
        <v>-1799</v>
      </c>
      <c r="L248" s="546">
        <f t="shared" si="107"/>
        <v>-1799</v>
      </c>
      <c r="M248" s="546">
        <f t="shared" si="107"/>
        <v>-1798</v>
      </c>
      <c r="N248" s="546">
        <f t="shared" si="107"/>
        <v>-1797</v>
      </c>
      <c r="O248" s="546">
        <f t="shared" si="107"/>
        <v>-1796</v>
      </c>
      <c r="P248" s="546">
        <f t="shared" si="107"/>
        <v>-1795</v>
      </c>
      <c r="Q248" s="546">
        <f t="shared" si="107"/>
        <v>-1794</v>
      </c>
      <c r="R248" s="546">
        <f t="shared" si="107"/>
        <v>-1793</v>
      </c>
      <c r="S248" s="546">
        <f t="shared" si="107"/>
        <v>-1792</v>
      </c>
      <c r="T248" s="546">
        <f t="shared" si="107"/>
        <v>-1791</v>
      </c>
      <c r="U248" s="546">
        <f t="shared" si="108"/>
        <v>-1790</v>
      </c>
      <c r="V248" s="546">
        <f t="shared" si="108"/>
        <v>-1789</v>
      </c>
      <c r="W248" s="546">
        <f t="shared" si="108"/>
        <v>-1788</v>
      </c>
      <c r="X248" s="546">
        <f t="shared" si="108"/>
        <v>-1787</v>
      </c>
      <c r="Y248" s="546">
        <f t="shared" si="108"/>
        <v>-1786</v>
      </c>
      <c r="Z248" s="546">
        <f t="shared" si="108"/>
        <v>-1785</v>
      </c>
      <c r="AA248" s="546">
        <f t="shared" si="108"/>
        <v>-1784</v>
      </c>
      <c r="AB248" s="546">
        <f t="shared" si="108"/>
        <v>-1783</v>
      </c>
      <c r="AC248" s="546">
        <f t="shared" si="108"/>
        <v>-1782</v>
      </c>
      <c r="AD248" s="546">
        <f t="shared" si="108"/>
        <v>-1781</v>
      </c>
      <c r="AE248" s="546">
        <f t="shared" si="109"/>
        <v>-1780</v>
      </c>
      <c r="AF248" s="546">
        <f t="shared" si="109"/>
        <v>-1779</v>
      </c>
      <c r="AG248" s="546">
        <f t="shared" si="109"/>
        <v>-1778</v>
      </c>
      <c r="AH248" s="546">
        <f t="shared" si="109"/>
        <v>-1777</v>
      </c>
      <c r="AI248" s="546">
        <f t="shared" si="109"/>
        <v>-1776</v>
      </c>
      <c r="AJ248" s="546">
        <f t="shared" si="109"/>
        <v>-1775</v>
      </c>
      <c r="AK248" s="546">
        <f t="shared" si="109"/>
        <v>-1774</v>
      </c>
      <c r="AL248" s="546">
        <f t="shared" si="109"/>
        <v>-1773</v>
      </c>
      <c r="AM248" s="546">
        <f t="shared" si="109"/>
        <v>-1772</v>
      </c>
      <c r="AN248" s="546">
        <f t="shared" si="109"/>
        <v>-1771</v>
      </c>
      <c r="AO248" s="546">
        <f t="shared" si="110"/>
        <v>-1770</v>
      </c>
      <c r="AP248" s="546">
        <f t="shared" si="110"/>
        <v>-1769</v>
      </c>
      <c r="AQ248" s="546">
        <f t="shared" si="110"/>
        <v>-1768</v>
      </c>
      <c r="AR248" s="546">
        <f t="shared" si="110"/>
        <v>-1767</v>
      </c>
      <c r="AS248" s="546">
        <f t="shared" si="110"/>
        <v>-1766</v>
      </c>
      <c r="AT248" s="546">
        <f t="shared" si="110"/>
        <v>-1765</v>
      </c>
      <c r="AU248" s="546">
        <f t="shared" si="110"/>
        <v>-1764</v>
      </c>
      <c r="AV248" s="546">
        <f t="shared" si="110"/>
        <v>-1763</v>
      </c>
      <c r="AW248" s="546">
        <f t="shared" si="110"/>
        <v>-1762</v>
      </c>
      <c r="AX248" s="546">
        <f t="shared" si="110"/>
        <v>-1761</v>
      </c>
      <c r="AY248" s="546">
        <f t="shared" si="111"/>
        <v>-1760</v>
      </c>
      <c r="AZ248" s="546">
        <f t="shared" si="111"/>
        <v>-1759</v>
      </c>
      <c r="BA248" s="546">
        <f t="shared" si="111"/>
        <v>-1758</v>
      </c>
      <c r="BB248" s="546">
        <f t="shared" si="111"/>
        <v>-1757</v>
      </c>
      <c r="BC248" s="546">
        <f t="shared" si="111"/>
        <v>-1756</v>
      </c>
      <c r="BD248" s="546">
        <f t="shared" si="111"/>
        <v>-1755</v>
      </c>
      <c r="BE248" s="546">
        <f t="shared" si="111"/>
        <v>-1754</v>
      </c>
      <c r="BF248" s="546">
        <f t="shared" si="111"/>
        <v>-1753</v>
      </c>
      <c r="BG248" s="546">
        <f t="shared" si="111"/>
        <v>-1752</v>
      </c>
      <c r="BH248" s="546">
        <f t="shared" si="111"/>
        <v>-1751</v>
      </c>
      <c r="BI248" s="546">
        <f t="shared" si="112"/>
        <v>-1750</v>
      </c>
      <c r="BJ248" s="546">
        <f t="shared" si="112"/>
        <v>-1749</v>
      </c>
      <c r="BK248" s="546">
        <f t="shared" si="112"/>
        <v>-1748</v>
      </c>
      <c r="BL248" s="546">
        <f t="shared" si="112"/>
        <v>-1747</v>
      </c>
      <c r="BM248" s="546">
        <f t="shared" si="112"/>
        <v>-1746</v>
      </c>
      <c r="BN248" s="546">
        <f t="shared" si="112"/>
        <v>-1745</v>
      </c>
      <c r="BO248" s="546">
        <f t="shared" si="112"/>
        <v>-1744</v>
      </c>
      <c r="BP248" s="546">
        <f t="shared" si="112"/>
        <v>-1743</v>
      </c>
      <c r="BQ248" s="546">
        <f t="shared" si="112"/>
        <v>-1742</v>
      </c>
      <c r="BR248" s="546">
        <f t="shared" si="112"/>
        <v>-1741</v>
      </c>
    </row>
    <row r="249" spans="1:70" hidden="1" x14ac:dyDescent="0.2">
      <c r="A249" s="546">
        <f t="shared" si="93"/>
        <v>0</v>
      </c>
      <c r="B249" s="545"/>
      <c r="C249" s="545"/>
      <c r="D249" s="547">
        <f t="shared" si="94"/>
        <v>54789</v>
      </c>
      <c r="E249" s="541"/>
      <c r="F249" s="541"/>
      <c r="G249" s="541"/>
      <c r="H249" s="541"/>
      <c r="I249" s="541"/>
      <c r="J249" s="541"/>
      <c r="K249" s="546">
        <f t="shared" ref="K249:T258" si="113">YEAR(K$5)*12+MONTH(K$5)-YEAR($D249)*12-MONTH($D249)+1</f>
        <v>-1799</v>
      </c>
      <c r="L249" s="546">
        <f t="shared" si="113"/>
        <v>-1799</v>
      </c>
      <c r="M249" s="546">
        <f t="shared" si="113"/>
        <v>-1798</v>
      </c>
      <c r="N249" s="546">
        <f t="shared" si="113"/>
        <v>-1797</v>
      </c>
      <c r="O249" s="546">
        <f t="shared" si="113"/>
        <v>-1796</v>
      </c>
      <c r="P249" s="546">
        <f t="shared" si="113"/>
        <v>-1795</v>
      </c>
      <c r="Q249" s="546">
        <f t="shared" si="113"/>
        <v>-1794</v>
      </c>
      <c r="R249" s="546">
        <f t="shared" si="113"/>
        <v>-1793</v>
      </c>
      <c r="S249" s="546">
        <f t="shared" si="113"/>
        <v>-1792</v>
      </c>
      <c r="T249" s="546">
        <f t="shared" si="113"/>
        <v>-1791</v>
      </c>
      <c r="U249" s="546">
        <f t="shared" ref="U249:AD258" si="114">YEAR(U$5)*12+MONTH(U$5)-YEAR($D249)*12-MONTH($D249)+1</f>
        <v>-1790</v>
      </c>
      <c r="V249" s="546">
        <f t="shared" si="114"/>
        <v>-1789</v>
      </c>
      <c r="W249" s="546">
        <f t="shared" si="114"/>
        <v>-1788</v>
      </c>
      <c r="X249" s="546">
        <f t="shared" si="114"/>
        <v>-1787</v>
      </c>
      <c r="Y249" s="546">
        <f t="shared" si="114"/>
        <v>-1786</v>
      </c>
      <c r="Z249" s="546">
        <f t="shared" si="114"/>
        <v>-1785</v>
      </c>
      <c r="AA249" s="546">
        <f t="shared" si="114"/>
        <v>-1784</v>
      </c>
      <c r="AB249" s="546">
        <f t="shared" si="114"/>
        <v>-1783</v>
      </c>
      <c r="AC249" s="546">
        <f t="shared" si="114"/>
        <v>-1782</v>
      </c>
      <c r="AD249" s="546">
        <f t="shared" si="114"/>
        <v>-1781</v>
      </c>
      <c r="AE249" s="546">
        <f t="shared" ref="AE249:AN258" si="115">YEAR(AE$5)*12+MONTH(AE$5)-YEAR($D249)*12-MONTH($D249)+1</f>
        <v>-1780</v>
      </c>
      <c r="AF249" s="546">
        <f t="shared" si="115"/>
        <v>-1779</v>
      </c>
      <c r="AG249" s="546">
        <f t="shared" si="115"/>
        <v>-1778</v>
      </c>
      <c r="AH249" s="546">
        <f t="shared" si="115"/>
        <v>-1777</v>
      </c>
      <c r="AI249" s="546">
        <f t="shared" si="115"/>
        <v>-1776</v>
      </c>
      <c r="AJ249" s="546">
        <f t="shared" si="115"/>
        <v>-1775</v>
      </c>
      <c r="AK249" s="546">
        <f t="shared" si="115"/>
        <v>-1774</v>
      </c>
      <c r="AL249" s="546">
        <f t="shared" si="115"/>
        <v>-1773</v>
      </c>
      <c r="AM249" s="546">
        <f t="shared" si="115"/>
        <v>-1772</v>
      </c>
      <c r="AN249" s="546">
        <f t="shared" si="115"/>
        <v>-1771</v>
      </c>
      <c r="AO249" s="546">
        <f t="shared" ref="AO249:AX258" si="116">YEAR(AO$5)*12+MONTH(AO$5)-YEAR($D249)*12-MONTH($D249)+1</f>
        <v>-1770</v>
      </c>
      <c r="AP249" s="546">
        <f t="shared" si="116"/>
        <v>-1769</v>
      </c>
      <c r="AQ249" s="546">
        <f t="shared" si="116"/>
        <v>-1768</v>
      </c>
      <c r="AR249" s="546">
        <f t="shared" si="116"/>
        <v>-1767</v>
      </c>
      <c r="AS249" s="546">
        <f t="shared" si="116"/>
        <v>-1766</v>
      </c>
      <c r="AT249" s="546">
        <f t="shared" si="116"/>
        <v>-1765</v>
      </c>
      <c r="AU249" s="546">
        <f t="shared" si="116"/>
        <v>-1764</v>
      </c>
      <c r="AV249" s="546">
        <f t="shared" si="116"/>
        <v>-1763</v>
      </c>
      <c r="AW249" s="546">
        <f t="shared" si="116"/>
        <v>-1762</v>
      </c>
      <c r="AX249" s="546">
        <f t="shared" si="116"/>
        <v>-1761</v>
      </c>
      <c r="AY249" s="546">
        <f t="shared" ref="AY249:BH258" si="117">YEAR(AY$5)*12+MONTH(AY$5)-YEAR($D249)*12-MONTH($D249)+1</f>
        <v>-1760</v>
      </c>
      <c r="AZ249" s="546">
        <f t="shared" si="117"/>
        <v>-1759</v>
      </c>
      <c r="BA249" s="546">
        <f t="shared" si="117"/>
        <v>-1758</v>
      </c>
      <c r="BB249" s="546">
        <f t="shared" si="117"/>
        <v>-1757</v>
      </c>
      <c r="BC249" s="546">
        <f t="shared" si="117"/>
        <v>-1756</v>
      </c>
      <c r="BD249" s="546">
        <f t="shared" si="117"/>
        <v>-1755</v>
      </c>
      <c r="BE249" s="546">
        <f t="shared" si="117"/>
        <v>-1754</v>
      </c>
      <c r="BF249" s="546">
        <f t="shared" si="117"/>
        <v>-1753</v>
      </c>
      <c r="BG249" s="546">
        <f t="shared" si="117"/>
        <v>-1752</v>
      </c>
      <c r="BH249" s="546">
        <f t="shared" si="117"/>
        <v>-1751</v>
      </c>
      <c r="BI249" s="546">
        <f t="shared" ref="BI249:BR258" si="118">YEAR(BI$5)*12+MONTH(BI$5)-YEAR($D249)*12-MONTH($D249)+1</f>
        <v>-1750</v>
      </c>
      <c r="BJ249" s="546">
        <f t="shared" si="118"/>
        <v>-1749</v>
      </c>
      <c r="BK249" s="546">
        <f t="shared" si="118"/>
        <v>-1748</v>
      </c>
      <c r="BL249" s="546">
        <f t="shared" si="118"/>
        <v>-1747</v>
      </c>
      <c r="BM249" s="546">
        <f t="shared" si="118"/>
        <v>-1746</v>
      </c>
      <c r="BN249" s="546">
        <f t="shared" si="118"/>
        <v>-1745</v>
      </c>
      <c r="BO249" s="546">
        <f t="shared" si="118"/>
        <v>-1744</v>
      </c>
      <c r="BP249" s="546">
        <f t="shared" si="118"/>
        <v>-1743</v>
      </c>
      <c r="BQ249" s="546">
        <f t="shared" si="118"/>
        <v>-1742</v>
      </c>
      <c r="BR249" s="546">
        <f t="shared" si="118"/>
        <v>-1741</v>
      </c>
    </row>
    <row r="250" spans="1:70" hidden="1" x14ac:dyDescent="0.2">
      <c r="A250" s="546">
        <f t="shared" si="93"/>
        <v>0</v>
      </c>
      <c r="B250" s="545"/>
      <c r="C250" s="545"/>
      <c r="D250" s="547">
        <f t="shared" si="94"/>
        <v>54789</v>
      </c>
      <c r="E250" s="541"/>
      <c r="F250" s="541"/>
      <c r="G250" s="541"/>
      <c r="H250" s="541"/>
      <c r="I250" s="541"/>
      <c r="J250" s="541"/>
      <c r="K250" s="546">
        <f t="shared" si="113"/>
        <v>-1799</v>
      </c>
      <c r="L250" s="546">
        <f t="shared" si="113"/>
        <v>-1799</v>
      </c>
      <c r="M250" s="546">
        <f t="shared" si="113"/>
        <v>-1798</v>
      </c>
      <c r="N250" s="546">
        <f t="shared" si="113"/>
        <v>-1797</v>
      </c>
      <c r="O250" s="546">
        <f t="shared" si="113"/>
        <v>-1796</v>
      </c>
      <c r="P250" s="546">
        <f t="shared" si="113"/>
        <v>-1795</v>
      </c>
      <c r="Q250" s="546">
        <f t="shared" si="113"/>
        <v>-1794</v>
      </c>
      <c r="R250" s="546">
        <f t="shared" si="113"/>
        <v>-1793</v>
      </c>
      <c r="S250" s="546">
        <f t="shared" si="113"/>
        <v>-1792</v>
      </c>
      <c r="T250" s="546">
        <f t="shared" si="113"/>
        <v>-1791</v>
      </c>
      <c r="U250" s="546">
        <f t="shared" si="114"/>
        <v>-1790</v>
      </c>
      <c r="V250" s="546">
        <f t="shared" si="114"/>
        <v>-1789</v>
      </c>
      <c r="W250" s="546">
        <f t="shared" si="114"/>
        <v>-1788</v>
      </c>
      <c r="X250" s="546">
        <f t="shared" si="114"/>
        <v>-1787</v>
      </c>
      <c r="Y250" s="546">
        <f t="shared" si="114"/>
        <v>-1786</v>
      </c>
      <c r="Z250" s="546">
        <f t="shared" si="114"/>
        <v>-1785</v>
      </c>
      <c r="AA250" s="546">
        <f t="shared" si="114"/>
        <v>-1784</v>
      </c>
      <c r="AB250" s="546">
        <f t="shared" si="114"/>
        <v>-1783</v>
      </c>
      <c r="AC250" s="546">
        <f t="shared" si="114"/>
        <v>-1782</v>
      </c>
      <c r="AD250" s="546">
        <f t="shared" si="114"/>
        <v>-1781</v>
      </c>
      <c r="AE250" s="546">
        <f t="shared" si="115"/>
        <v>-1780</v>
      </c>
      <c r="AF250" s="546">
        <f t="shared" si="115"/>
        <v>-1779</v>
      </c>
      <c r="AG250" s="546">
        <f t="shared" si="115"/>
        <v>-1778</v>
      </c>
      <c r="AH250" s="546">
        <f t="shared" si="115"/>
        <v>-1777</v>
      </c>
      <c r="AI250" s="546">
        <f t="shared" si="115"/>
        <v>-1776</v>
      </c>
      <c r="AJ250" s="546">
        <f t="shared" si="115"/>
        <v>-1775</v>
      </c>
      <c r="AK250" s="546">
        <f t="shared" si="115"/>
        <v>-1774</v>
      </c>
      <c r="AL250" s="546">
        <f t="shared" si="115"/>
        <v>-1773</v>
      </c>
      <c r="AM250" s="546">
        <f t="shared" si="115"/>
        <v>-1772</v>
      </c>
      <c r="AN250" s="546">
        <f t="shared" si="115"/>
        <v>-1771</v>
      </c>
      <c r="AO250" s="546">
        <f t="shared" si="116"/>
        <v>-1770</v>
      </c>
      <c r="AP250" s="546">
        <f t="shared" si="116"/>
        <v>-1769</v>
      </c>
      <c r="AQ250" s="546">
        <f t="shared" si="116"/>
        <v>-1768</v>
      </c>
      <c r="AR250" s="546">
        <f t="shared" si="116"/>
        <v>-1767</v>
      </c>
      <c r="AS250" s="546">
        <f t="shared" si="116"/>
        <v>-1766</v>
      </c>
      <c r="AT250" s="546">
        <f t="shared" si="116"/>
        <v>-1765</v>
      </c>
      <c r="AU250" s="546">
        <f t="shared" si="116"/>
        <v>-1764</v>
      </c>
      <c r="AV250" s="546">
        <f t="shared" si="116"/>
        <v>-1763</v>
      </c>
      <c r="AW250" s="546">
        <f t="shared" si="116"/>
        <v>-1762</v>
      </c>
      <c r="AX250" s="546">
        <f t="shared" si="116"/>
        <v>-1761</v>
      </c>
      <c r="AY250" s="546">
        <f t="shared" si="117"/>
        <v>-1760</v>
      </c>
      <c r="AZ250" s="546">
        <f t="shared" si="117"/>
        <v>-1759</v>
      </c>
      <c r="BA250" s="546">
        <f t="shared" si="117"/>
        <v>-1758</v>
      </c>
      <c r="BB250" s="546">
        <f t="shared" si="117"/>
        <v>-1757</v>
      </c>
      <c r="BC250" s="546">
        <f t="shared" si="117"/>
        <v>-1756</v>
      </c>
      <c r="BD250" s="546">
        <f t="shared" si="117"/>
        <v>-1755</v>
      </c>
      <c r="BE250" s="546">
        <f t="shared" si="117"/>
        <v>-1754</v>
      </c>
      <c r="BF250" s="546">
        <f t="shared" si="117"/>
        <v>-1753</v>
      </c>
      <c r="BG250" s="546">
        <f t="shared" si="117"/>
        <v>-1752</v>
      </c>
      <c r="BH250" s="546">
        <f t="shared" si="117"/>
        <v>-1751</v>
      </c>
      <c r="BI250" s="546">
        <f t="shared" si="118"/>
        <v>-1750</v>
      </c>
      <c r="BJ250" s="546">
        <f t="shared" si="118"/>
        <v>-1749</v>
      </c>
      <c r="BK250" s="546">
        <f t="shared" si="118"/>
        <v>-1748</v>
      </c>
      <c r="BL250" s="546">
        <f t="shared" si="118"/>
        <v>-1747</v>
      </c>
      <c r="BM250" s="546">
        <f t="shared" si="118"/>
        <v>-1746</v>
      </c>
      <c r="BN250" s="546">
        <f t="shared" si="118"/>
        <v>-1745</v>
      </c>
      <c r="BO250" s="546">
        <f t="shared" si="118"/>
        <v>-1744</v>
      </c>
      <c r="BP250" s="546">
        <f t="shared" si="118"/>
        <v>-1743</v>
      </c>
      <c r="BQ250" s="546">
        <f t="shared" si="118"/>
        <v>-1742</v>
      </c>
      <c r="BR250" s="546">
        <f t="shared" si="118"/>
        <v>-1741</v>
      </c>
    </row>
    <row r="251" spans="1:70" hidden="1" x14ac:dyDescent="0.2">
      <c r="A251" s="546">
        <f t="shared" ref="A251:A278" si="119">A188</f>
        <v>0</v>
      </c>
      <c r="B251" s="545"/>
      <c r="C251" s="545"/>
      <c r="D251" s="547">
        <f t="shared" ref="D251:D278" si="120">D119</f>
        <v>54789</v>
      </c>
      <c r="E251" s="541"/>
      <c r="F251" s="541"/>
      <c r="G251" s="541"/>
      <c r="H251" s="541"/>
      <c r="I251" s="541"/>
      <c r="J251" s="541"/>
      <c r="K251" s="546">
        <f t="shared" si="113"/>
        <v>-1799</v>
      </c>
      <c r="L251" s="546">
        <f t="shared" si="113"/>
        <v>-1799</v>
      </c>
      <c r="M251" s="546">
        <f t="shared" si="113"/>
        <v>-1798</v>
      </c>
      <c r="N251" s="546">
        <f t="shared" si="113"/>
        <v>-1797</v>
      </c>
      <c r="O251" s="546">
        <f t="shared" si="113"/>
        <v>-1796</v>
      </c>
      <c r="P251" s="546">
        <f t="shared" si="113"/>
        <v>-1795</v>
      </c>
      <c r="Q251" s="546">
        <f t="shared" si="113"/>
        <v>-1794</v>
      </c>
      <c r="R251" s="546">
        <f t="shared" si="113"/>
        <v>-1793</v>
      </c>
      <c r="S251" s="546">
        <f t="shared" si="113"/>
        <v>-1792</v>
      </c>
      <c r="T251" s="546">
        <f t="shared" si="113"/>
        <v>-1791</v>
      </c>
      <c r="U251" s="546">
        <f t="shared" si="114"/>
        <v>-1790</v>
      </c>
      <c r="V251" s="546">
        <f t="shared" si="114"/>
        <v>-1789</v>
      </c>
      <c r="W251" s="546">
        <f t="shared" si="114"/>
        <v>-1788</v>
      </c>
      <c r="X251" s="546">
        <f t="shared" si="114"/>
        <v>-1787</v>
      </c>
      <c r="Y251" s="546">
        <f t="shared" si="114"/>
        <v>-1786</v>
      </c>
      <c r="Z251" s="546">
        <f t="shared" si="114"/>
        <v>-1785</v>
      </c>
      <c r="AA251" s="546">
        <f t="shared" si="114"/>
        <v>-1784</v>
      </c>
      <c r="AB251" s="546">
        <f t="shared" si="114"/>
        <v>-1783</v>
      </c>
      <c r="AC251" s="546">
        <f t="shared" si="114"/>
        <v>-1782</v>
      </c>
      <c r="AD251" s="546">
        <f t="shared" si="114"/>
        <v>-1781</v>
      </c>
      <c r="AE251" s="546">
        <f t="shared" si="115"/>
        <v>-1780</v>
      </c>
      <c r="AF251" s="546">
        <f t="shared" si="115"/>
        <v>-1779</v>
      </c>
      <c r="AG251" s="546">
        <f t="shared" si="115"/>
        <v>-1778</v>
      </c>
      <c r="AH251" s="546">
        <f t="shared" si="115"/>
        <v>-1777</v>
      </c>
      <c r="AI251" s="546">
        <f t="shared" si="115"/>
        <v>-1776</v>
      </c>
      <c r="AJ251" s="546">
        <f t="shared" si="115"/>
        <v>-1775</v>
      </c>
      <c r="AK251" s="546">
        <f t="shared" si="115"/>
        <v>-1774</v>
      </c>
      <c r="AL251" s="546">
        <f t="shared" si="115"/>
        <v>-1773</v>
      </c>
      <c r="AM251" s="546">
        <f t="shared" si="115"/>
        <v>-1772</v>
      </c>
      <c r="AN251" s="546">
        <f t="shared" si="115"/>
        <v>-1771</v>
      </c>
      <c r="AO251" s="546">
        <f t="shared" si="116"/>
        <v>-1770</v>
      </c>
      <c r="AP251" s="546">
        <f t="shared" si="116"/>
        <v>-1769</v>
      </c>
      <c r="AQ251" s="546">
        <f t="shared" si="116"/>
        <v>-1768</v>
      </c>
      <c r="AR251" s="546">
        <f t="shared" si="116"/>
        <v>-1767</v>
      </c>
      <c r="AS251" s="546">
        <f t="shared" si="116"/>
        <v>-1766</v>
      </c>
      <c r="AT251" s="546">
        <f t="shared" si="116"/>
        <v>-1765</v>
      </c>
      <c r="AU251" s="546">
        <f t="shared" si="116"/>
        <v>-1764</v>
      </c>
      <c r="AV251" s="546">
        <f t="shared" si="116"/>
        <v>-1763</v>
      </c>
      <c r="AW251" s="546">
        <f t="shared" si="116"/>
        <v>-1762</v>
      </c>
      <c r="AX251" s="546">
        <f t="shared" si="116"/>
        <v>-1761</v>
      </c>
      <c r="AY251" s="546">
        <f t="shared" si="117"/>
        <v>-1760</v>
      </c>
      <c r="AZ251" s="546">
        <f t="shared" si="117"/>
        <v>-1759</v>
      </c>
      <c r="BA251" s="546">
        <f t="shared" si="117"/>
        <v>-1758</v>
      </c>
      <c r="BB251" s="546">
        <f t="shared" si="117"/>
        <v>-1757</v>
      </c>
      <c r="BC251" s="546">
        <f t="shared" si="117"/>
        <v>-1756</v>
      </c>
      <c r="BD251" s="546">
        <f t="shared" si="117"/>
        <v>-1755</v>
      </c>
      <c r="BE251" s="546">
        <f t="shared" si="117"/>
        <v>-1754</v>
      </c>
      <c r="BF251" s="546">
        <f t="shared" si="117"/>
        <v>-1753</v>
      </c>
      <c r="BG251" s="546">
        <f t="shared" si="117"/>
        <v>-1752</v>
      </c>
      <c r="BH251" s="546">
        <f t="shared" si="117"/>
        <v>-1751</v>
      </c>
      <c r="BI251" s="546">
        <f t="shared" si="118"/>
        <v>-1750</v>
      </c>
      <c r="BJ251" s="546">
        <f t="shared" si="118"/>
        <v>-1749</v>
      </c>
      <c r="BK251" s="546">
        <f t="shared" si="118"/>
        <v>-1748</v>
      </c>
      <c r="BL251" s="546">
        <f t="shared" si="118"/>
        <v>-1747</v>
      </c>
      <c r="BM251" s="546">
        <f t="shared" si="118"/>
        <v>-1746</v>
      </c>
      <c r="BN251" s="546">
        <f t="shared" si="118"/>
        <v>-1745</v>
      </c>
      <c r="BO251" s="546">
        <f t="shared" si="118"/>
        <v>-1744</v>
      </c>
      <c r="BP251" s="546">
        <f t="shared" si="118"/>
        <v>-1743</v>
      </c>
      <c r="BQ251" s="546">
        <f t="shared" si="118"/>
        <v>-1742</v>
      </c>
      <c r="BR251" s="546">
        <f t="shared" si="118"/>
        <v>-1741</v>
      </c>
    </row>
    <row r="252" spans="1:70" hidden="1" x14ac:dyDescent="0.2">
      <c r="A252" s="546">
        <f t="shared" si="119"/>
        <v>0</v>
      </c>
      <c r="B252" s="545"/>
      <c r="C252" s="545"/>
      <c r="D252" s="547">
        <f t="shared" si="120"/>
        <v>54789</v>
      </c>
      <c r="E252" s="541"/>
      <c r="F252" s="541"/>
      <c r="G252" s="541"/>
      <c r="H252" s="541"/>
      <c r="I252" s="541"/>
      <c r="J252" s="541"/>
      <c r="K252" s="546">
        <f t="shared" si="113"/>
        <v>-1799</v>
      </c>
      <c r="L252" s="546">
        <f t="shared" si="113"/>
        <v>-1799</v>
      </c>
      <c r="M252" s="546">
        <f t="shared" si="113"/>
        <v>-1798</v>
      </c>
      <c r="N252" s="546">
        <f t="shared" si="113"/>
        <v>-1797</v>
      </c>
      <c r="O252" s="546">
        <f t="shared" si="113"/>
        <v>-1796</v>
      </c>
      <c r="P252" s="546">
        <f t="shared" si="113"/>
        <v>-1795</v>
      </c>
      <c r="Q252" s="546">
        <f t="shared" si="113"/>
        <v>-1794</v>
      </c>
      <c r="R252" s="546">
        <f t="shared" si="113"/>
        <v>-1793</v>
      </c>
      <c r="S252" s="546">
        <f t="shared" si="113"/>
        <v>-1792</v>
      </c>
      <c r="T252" s="546">
        <f t="shared" si="113"/>
        <v>-1791</v>
      </c>
      <c r="U252" s="546">
        <f t="shared" si="114"/>
        <v>-1790</v>
      </c>
      <c r="V252" s="546">
        <f t="shared" si="114"/>
        <v>-1789</v>
      </c>
      <c r="W252" s="546">
        <f t="shared" si="114"/>
        <v>-1788</v>
      </c>
      <c r="X252" s="546">
        <f t="shared" si="114"/>
        <v>-1787</v>
      </c>
      <c r="Y252" s="546">
        <f t="shared" si="114"/>
        <v>-1786</v>
      </c>
      <c r="Z252" s="546">
        <f t="shared" si="114"/>
        <v>-1785</v>
      </c>
      <c r="AA252" s="546">
        <f t="shared" si="114"/>
        <v>-1784</v>
      </c>
      <c r="AB252" s="546">
        <f t="shared" si="114"/>
        <v>-1783</v>
      </c>
      <c r="AC252" s="546">
        <f t="shared" si="114"/>
        <v>-1782</v>
      </c>
      <c r="AD252" s="546">
        <f t="shared" si="114"/>
        <v>-1781</v>
      </c>
      <c r="AE252" s="546">
        <f t="shared" si="115"/>
        <v>-1780</v>
      </c>
      <c r="AF252" s="546">
        <f t="shared" si="115"/>
        <v>-1779</v>
      </c>
      <c r="AG252" s="546">
        <f t="shared" si="115"/>
        <v>-1778</v>
      </c>
      <c r="AH252" s="546">
        <f t="shared" si="115"/>
        <v>-1777</v>
      </c>
      <c r="AI252" s="546">
        <f t="shared" si="115"/>
        <v>-1776</v>
      </c>
      <c r="AJ252" s="546">
        <f t="shared" si="115"/>
        <v>-1775</v>
      </c>
      <c r="AK252" s="546">
        <f t="shared" si="115"/>
        <v>-1774</v>
      </c>
      <c r="AL252" s="546">
        <f t="shared" si="115"/>
        <v>-1773</v>
      </c>
      <c r="AM252" s="546">
        <f t="shared" si="115"/>
        <v>-1772</v>
      </c>
      <c r="AN252" s="546">
        <f t="shared" si="115"/>
        <v>-1771</v>
      </c>
      <c r="AO252" s="546">
        <f t="shared" si="116"/>
        <v>-1770</v>
      </c>
      <c r="AP252" s="546">
        <f t="shared" si="116"/>
        <v>-1769</v>
      </c>
      <c r="AQ252" s="546">
        <f t="shared" si="116"/>
        <v>-1768</v>
      </c>
      <c r="AR252" s="546">
        <f t="shared" si="116"/>
        <v>-1767</v>
      </c>
      <c r="AS252" s="546">
        <f t="shared" si="116"/>
        <v>-1766</v>
      </c>
      <c r="AT252" s="546">
        <f t="shared" si="116"/>
        <v>-1765</v>
      </c>
      <c r="AU252" s="546">
        <f t="shared" si="116"/>
        <v>-1764</v>
      </c>
      <c r="AV252" s="546">
        <f t="shared" si="116"/>
        <v>-1763</v>
      </c>
      <c r="AW252" s="546">
        <f t="shared" si="116"/>
        <v>-1762</v>
      </c>
      <c r="AX252" s="546">
        <f t="shared" si="116"/>
        <v>-1761</v>
      </c>
      <c r="AY252" s="546">
        <f t="shared" si="117"/>
        <v>-1760</v>
      </c>
      <c r="AZ252" s="546">
        <f t="shared" si="117"/>
        <v>-1759</v>
      </c>
      <c r="BA252" s="546">
        <f t="shared" si="117"/>
        <v>-1758</v>
      </c>
      <c r="BB252" s="546">
        <f t="shared" si="117"/>
        <v>-1757</v>
      </c>
      <c r="BC252" s="546">
        <f t="shared" si="117"/>
        <v>-1756</v>
      </c>
      <c r="BD252" s="546">
        <f t="shared" si="117"/>
        <v>-1755</v>
      </c>
      <c r="BE252" s="546">
        <f t="shared" si="117"/>
        <v>-1754</v>
      </c>
      <c r="BF252" s="546">
        <f t="shared" si="117"/>
        <v>-1753</v>
      </c>
      <c r="BG252" s="546">
        <f t="shared" si="117"/>
        <v>-1752</v>
      </c>
      <c r="BH252" s="546">
        <f t="shared" si="117"/>
        <v>-1751</v>
      </c>
      <c r="BI252" s="546">
        <f t="shared" si="118"/>
        <v>-1750</v>
      </c>
      <c r="BJ252" s="546">
        <f t="shared" si="118"/>
        <v>-1749</v>
      </c>
      <c r="BK252" s="546">
        <f t="shared" si="118"/>
        <v>-1748</v>
      </c>
      <c r="BL252" s="546">
        <f t="shared" si="118"/>
        <v>-1747</v>
      </c>
      <c r="BM252" s="546">
        <f t="shared" si="118"/>
        <v>-1746</v>
      </c>
      <c r="BN252" s="546">
        <f t="shared" si="118"/>
        <v>-1745</v>
      </c>
      <c r="BO252" s="546">
        <f t="shared" si="118"/>
        <v>-1744</v>
      </c>
      <c r="BP252" s="546">
        <f t="shared" si="118"/>
        <v>-1743</v>
      </c>
      <c r="BQ252" s="546">
        <f t="shared" si="118"/>
        <v>-1742</v>
      </c>
      <c r="BR252" s="546">
        <f t="shared" si="118"/>
        <v>-1741</v>
      </c>
    </row>
    <row r="253" spans="1:70" hidden="1" x14ac:dyDescent="0.2">
      <c r="A253" s="546">
        <f t="shared" si="119"/>
        <v>0</v>
      </c>
      <c r="B253" s="545"/>
      <c r="C253" s="545"/>
      <c r="D253" s="547">
        <f t="shared" si="120"/>
        <v>54789</v>
      </c>
      <c r="E253" s="541"/>
      <c r="F253" s="541"/>
      <c r="G253" s="541"/>
      <c r="H253" s="541"/>
      <c r="I253" s="541"/>
      <c r="J253" s="541"/>
      <c r="K253" s="546">
        <f t="shared" si="113"/>
        <v>-1799</v>
      </c>
      <c r="L253" s="546">
        <f t="shared" si="113"/>
        <v>-1799</v>
      </c>
      <c r="M253" s="546">
        <f t="shared" si="113"/>
        <v>-1798</v>
      </c>
      <c r="N253" s="546">
        <f t="shared" si="113"/>
        <v>-1797</v>
      </c>
      <c r="O253" s="546">
        <f t="shared" si="113"/>
        <v>-1796</v>
      </c>
      <c r="P253" s="546">
        <f t="shared" si="113"/>
        <v>-1795</v>
      </c>
      <c r="Q253" s="546">
        <f t="shared" si="113"/>
        <v>-1794</v>
      </c>
      <c r="R253" s="546">
        <f t="shared" si="113"/>
        <v>-1793</v>
      </c>
      <c r="S253" s="546">
        <f t="shared" si="113"/>
        <v>-1792</v>
      </c>
      <c r="T253" s="546">
        <f t="shared" si="113"/>
        <v>-1791</v>
      </c>
      <c r="U253" s="546">
        <f t="shared" si="114"/>
        <v>-1790</v>
      </c>
      <c r="V253" s="546">
        <f t="shared" si="114"/>
        <v>-1789</v>
      </c>
      <c r="W253" s="546">
        <f t="shared" si="114"/>
        <v>-1788</v>
      </c>
      <c r="X253" s="546">
        <f t="shared" si="114"/>
        <v>-1787</v>
      </c>
      <c r="Y253" s="546">
        <f t="shared" si="114"/>
        <v>-1786</v>
      </c>
      <c r="Z253" s="546">
        <f t="shared" si="114"/>
        <v>-1785</v>
      </c>
      <c r="AA253" s="546">
        <f t="shared" si="114"/>
        <v>-1784</v>
      </c>
      <c r="AB253" s="546">
        <f t="shared" si="114"/>
        <v>-1783</v>
      </c>
      <c r="AC253" s="546">
        <f t="shared" si="114"/>
        <v>-1782</v>
      </c>
      <c r="AD253" s="546">
        <f t="shared" si="114"/>
        <v>-1781</v>
      </c>
      <c r="AE253" s="546">
        <f t="shared" si="115"/>
        <v>-1780</v>
      </c>
      <c r="AF253" s="546">
        <f t="shared" si="115"/>
        <v>-1779</v>
      </c>
      <c r="AG253" s="546">
        <f t="shared" si="115"/>
        <v>-1778</v>
      </c>
      <c r="AH253" s="546">
        <f t="shared" si="115"/>
        <v>-1777</v>
      </c>
      <c r="AI253" s="546">
        <f t="shared" si="115"/>
        <v>-1776</v>
      </c>
      <c r="AJ253" s="546">
        <f t="shared" si="115"/>
        <v>-1775</v>
      </c>
      <c r="AK253" s="546">
        <f t="shared" si="115"/>
        <v>-1774</v>
      </c>
      <c r="AL253" s="546">
        <f t="shared" si="115"/>
        <v>-1773</v>
      </c>
      <c r="AM253" s="546">
        <f t="shared" si="115"/>
        <v>-1772</v>
      </c>
      <c r="AN253" s="546">
        <f t="shared" si="115"/>
        <v>-1771</v>
      </c>
      <c r="AO253" s="546">
        <f t="shared" si="116"/>
        <v>-1770</v>
      </c>
      <c r="AP253" s="546">
        <f t="shared" si="116"/>
        <v>-1769</v>
      </c>
      <c r="AQ253" s="546">
        <f t="shared" si="116"/>
        <v>-1768</v>
      </c>
      <c r="AR253" s="546">
        <f t="shared" si="116"/>
        <v>-1767</v>
      </c>
      <c r="AS253" s="546">
        <f t="shared" si="116"/>
        <v>-1766</v>
      </c>
      <c r="AT253" s="546">
        <f t="shared" si="116"/>
        <v>-1765</v>
      </c>
      <c r="AU253" s="546">
        <f t="shared" si="116"/>
        <v>-1764</v>
      </c>
      <c r="AV253" s="546">
        <f t="shared" si="116"/>
        <v>-1763</v>
      </c>
      <c r="AW253" s="546">
        <f t="shared" si="116"/>
        <v>-1762</v>
      </c>
      <c r="AX253" s="546">
        <f t="shared" si="116"/>
        <v>-1761</v>
      </c>
      <c r="AY253" s="546">
        <f t="shared" si="117"/>
        <v>-1760</v>
      </c>
      <c r="AZ253" s="546">
        <f t="shared" si="117"/>
        <v>-1759</v>
      </c>
      <c r="BA253" s="546">
        <f t="shared" si="117"/>
        <v>-1758</v>
      </c>
      <c r="BB253" s="546">
        <f t="shared" si="117"/>
        <v>-1757</v>
      </c>
      <c r="BC253" s="546">
        <f t="shared" si="117"/>
        <v>-1756</v>
      </c>
      <c r="BD253" s="546">
        <f t="shared" si="117"/>
        <v>-1755</v>
      </c>
      <c r="BE253" s="546">
        <f t="shared" si="117"/>
        <v>-1754</v>
      </c>
      <c r="BF253" s="546">
        <f t="shared" si="117"/>
        <v>-1753</v>
      </c>
      <c r="BG253" s="546">
        <f t="shared" si="117"/>
        <v>-1752</v>
      </c>
      <c r="BH253" s="546">
        <f t="shared" si="117"/>
        <v>-1751</v>
      </c>
      <c r="BI253" s="546">
        <f t="shared" si="118"/>
        <v>-1750</v>
      </c>
      <c r="BJ253" s="546">
        <f t="shared" si="118"/>
        <v>-1749</v>
      </c>
      <c r="BK253" s="546">
        <f t="shared" si="118"/>
        <v>-1748</v>
      </c>
      <c r="BL253" s="546">
        <f t="shared" si="118"/>
        <v>-1747</v>
      </c>
      <c r="BM253" s="546">
        <f t="shared" si="118"/>
        <v>-1746</v>
      </c>
      <c r="BN253" s="546">
        <f t="shared" si="118"/>
        <v>-1745</v>
      </c>
      <c r="BO253" s="546">
        <f t="shared" si="118"/>
        <v>-1744</v>
      </c>
      <c r="BP253" s="546">
        <f t="shared" si="118"/>
        <v>-1743</v>
      </c>
      <c r="BQ253" s="546">
        <f t="shared" si="118"/>
        <v>-1742</v>
      </c>
      <c r="BR253" s="546">
        <f t="shared" si="118"/>
        <v>-1741</v>
      </c>
    </row>
    <row r="254" spans="1:70" hidden="1" x14ac:dyDescent="0.2">
      <c r="A254" s="546">
        <f t="shared" si="119"/>
        <v>0</v>
      </c>
      <c r="B254" s="545"/>
      <c r="C254" s="545"/>
      <c r="D254" s="547">
        <f t="shared" si="120"/>
        <v>54789</v>
      </c>
      <c r="E254" s="541"/>
      <c r="F254" s="541"/>
      <c r="G254" s="541"/>
      <c r="H254" s="541"/>
      <c r="I254" s="541"/>
      <c r="J254" s="541"/>
      <c r="K254" s="546">
        <f t="shared" si="113"/>
        <v>-1799</v>
      </c>
      <c r="L254" s="546">
        <f t="shared" si="113"/>
        <v>-1799</v>
      </c>
      <c r="M254" s="546">
        <f t="shared" si="113"/>
        <v>-1798</v>
      </c>
      <c r="N254" s="546">
        <f t="shared" si="113"/>
        <v>-1797</v>
      </c>
      <c r="O254" s="546">
        <f t="shared" si="113"/>
        <v>-1796</v>
      </c>
      <c r="P254" s="546">
        <f t="shared" si="113"/>
        <v>-1795</v>
      </c>
      <c r="Q254" s="546">
        <f t="shared" si="113"/>
        <v>-1794</v>
      </c>
      <c r="R254" s="546">
        <f t="shared" si="113"/>
        <v>-1793</v>
      </c>
      <c r="S254" s="546">
        <f t="shared" si="113"/>
        <v>-1792</v>
      </c>
      <c r="T254" s="546">
        <f t="shared" si="113"/>
        <v>-1791</v>
      </c>
      <c r="U254" s="546">
        <f t="shared" si="114"/>
        <v>-1790</v>
      </c>
      <c r="V254" s="546">
        <f t="shared" si="114"/>
        <v>-1789</v>
      </c>
      <c r="W254" s="546">
        <f t="shared" si="114"/>
        <v>-1788</v>
      </c>
      <c r="X254" s="546">
        <f t="shared" si="114"/>
        <v>-1787</v>
      </c>
      <c r="Y254" s="546">
        <f t="shared" si="114"/>
        <v>-1786</v>
      </c>
      <c r="Z254" s="546">
        <f t="shared" si="114"/>
        <v>-1785</v>
      </c>
      <c r="AA254" s="546">
        <f t="shared" si="114"/>
        <v>-1784</v>
      </c>
      <c r="AB254" s="546">
        <f t="shared" si="114"/>
        <v>-1783</v>
      </c>
      <c r="AC254" s="546">
        <f t="shared" si="114"/>
        <v>-1782</v>
      </c>
      <c r="AD254" s="546">
        <f t="shared" si="114"/>
        <v>-1781</v>
      </c>
      <c r="AE254" s="546">
        <f t="shared" si="115"/>
        <v>-1780</v>
      </c>
      <c r="AF254" s="546">
        <f t="shared" si="115"/>
        <v>-1779</v>
      </c>
      <c r="AG254" s="546">
        <f t="shared" si="115"/>
        <v>-1778</v>
      </c>
      <c r="AH254" s="546">
        <f t="shared" si="115"/>
        <v>-1777</v>
      </c>
      <c r="AI254" s="546">
        <f t="shared" si="115"/>
        <v>-1776</v>
      </c>
      <c r="AJ254" s="546">
        <f t="shared" si="115"/>
        <v>-1775</v>
      </c>
      <c r="AK254" s="546">
        <f t="shared" si="115"/>
        <v>-1774</v>
      </c>
      <c r="AL254" s="546">
        <f t="shared" si="115"/>
        <v>-1773</v>
      </c>
      <c r="AM254" s="546">
        <f t="shared" si="115"/>
        <v>-1772</v>
      </c>
      <c r="AN254" s="546">
        <f t="shared" si="115"/>
        <v>-1771</v>
      </c>
      <c r="AO254" s="546">
        <f t="shared" si="116"/>
        <v>-1770</v>
      </c>
      <c r="AP254" s="546">
        <f t="shared" si="116"/>
        <v>-1769</v>
      </c>
      <c r="AQ254" s="546">
        <f t="shared" si="116"/>
        <v>-1768</v>
      </c>
      <c r="AR254" s="546">
        <f t="shared" si="116"/>
        <v>-1767</v>
      </c>
      <c r="AS254" s="546">
        <f t="shared" si="116"/>
        <v>-1766</v>
      </c>
      <c r="AT254" s="546">
        <f t="shared" si="116"/>
        <v>-1765</v>
      </c>
      <c r="AU254" s="546">
        <f t="shared" si="116"/>
        <v>-1764</v>
      </c>
      <c r="AV254" s="546">
        <f t="shared" si="116"/>
        <v>-1763</v>
      </c>
      <c r="AW254" s="546">
        <f t="shared" si="116"/>
        <v>-1762</v>
      </c>
      <c r="AX254" s="546">
        <f t="shared" si="116"/>
        <v>-1761</v>
      </c>
      <c r="AY254" s="546">
        <f t="shared" si="117"/>
        <v>-1760</v>
      </c>
      <c r="AZ254" s="546">
        <f t="shared" si="117"/>
        <v>-1759</v>
      </c>
      <c r="BA254" s="546">
        <f t="shared" si="117"/>
        <v>-1758</v>
      </c>
      <c r="BB254" s="546">
        <f t="shared" si="117"/>
        <v>-1757</v>
      </c>
      <c r="BC254" s="546">
        <f t="shared" si="117"/>
        <v>-1756</v>
      </c>
      <c r="BD254" s="546">
        <f t="shared" si="117"/>
        <v>-1755</v>
      </c>
      <c r="BE254" s="546">
        <f t="shared" si="117"/>
        <v>-1754</v>
      </c>
      <c r="BF254" s="546">
        <f t="shared" si="117"/>
        <v>-1753</v>
      </c>
      <c r="BG254" s="546">
        <f t="shared" si="117"/>
        <v>-1752</v>
      </c>
      <c r="BH254" s="546">
        <f t="shared" si="117"/>
        <v>-1751</v>
      </c>
      <c r="BI254" s="546">
        <f t="shared" si="118"/>
        <v>-1750</v>
      </c>
      <c r="BJ254" s="546">
        <f t="shared" si="118"/>
        <v>-1749</v>
      </c>
      <c r="BK254" s="546">
        <f t="shared" si="118"/>
        <v>-1748</v>
      </c>
      <c r="BL254" s="546">
        <f t="shared" si="118"/>
        <v>-1747</v>
      </c>
      <c r="BM254" s="546">
        <f t="shared" si="118"/>
        <v>-1746</v>
      </c>
      <c r="BN254" s="546">
        <f t="shared" si="118"/>
        <v>-1745</v>
      </c>
      <c r="BO254" s="546">
        <f t="shared" si="118"/>
        <v>-1744</v>
      </c>
      <c r="BP254" s="546">
        <f t="shared" si="118"/>
        <v>-1743</v>
      </c>
      <c r="BQ254" s="546">
        <f t="shared" si="118"/>
        <v>-1742</v>
      </c>
      <c r="BR254" s="546">
        <f t="shared" si="118"/>
        <v>-1741</v>
      </c>
    </row>
    <row r="255" spans="1:70" hidden="1" x14ac:dyDescent="0.2">
      <c r="A255" s="546">
        <f t="shared" si="119"/>
        <v>0</v>
      </c>
      <c r="B255" s="545"/>
      <c r="C255" s="545"/>
      <c r="D255" s="547">
        <f t="shared" si="120"/>
        <v>54789</v>
      </c>
      <c r="E255" s="541"/>
      <c r="F255" s="541"/>
      <c r="G255" s="541"/>
      <c r="H255" s="541"/>
      <c r="I255" s="541"/>
      <c r="J255" s="541"/>
      <c r="K255" s="546">
        <f t="shared" si="113"/>
        <v>-1799</v>
      </c>
      <c r="L255" s="546">
        <f t="shared" si="113"/>
        <v>-1799</v>
      </c>
      <c r="M255" s="546">
        <f t="shared" si="113"/>
        <v>-1798</v>
      </c>
      <c r="N255" s="546">
        <f t="shared" si="113"/>
        <v>-1797</v>
      </c>
      <c r="O255" s="546">
        <f t="shared" si="113"/>
        <v>-1796</v>
      </c>
      <c r="P255" s="546">
        <f t="shared" si="113"/>
        <v>-1795</v>
      </c>
      <c r="Q255" s="546">
        <f t="shared" si="113"/>
        <v>-1794</v>
      </c>
      <c r="R255" s="546">
        <f t="shared" si="113"/>
        <v>-1793</v>
      </c>
      <c r="S255" s="546">
        <f t="shared" si="113"/>
        <v>-1792</v>
      </c>
      <c r="T255" s="546">
        <f t="shared" si="113"/>
        <v>-1791</v>
      </c>
      <c r="U255" s="546">
        <f t="shared" si="114"/>
        <v>-1790</v>
      </c>
      <c r="V255" s="546">
        <f t="shared" si="114"/>
        <v>-1789</v>
      </c>
      <c r="W255" s="546">
        <f t="shared" si="114"/>
        <v>-1788</v>
      </c>
      <c r="X255" s="546">
        <f t="shared" si="114"/>
        <v>-1787</v>
      </c>
      <c r="Y255" s="546">
        <f t="shared" si="114"/>
        <v>-1786</v>
      </c>
      <c r="Z255" s="546">
        <f t="shared" si="114"/>
        <v>-1785</v>
      </c>
      <c r="AA255" s="546">
        <f t="shared" si="114"/>
        <v>-1784</v>
      </c>
      <c r="AB255" s="546">
        <f t="shared" si="114"/>
        <v>-1783</v>
      </c>
      <c r="AC255" s="546">
        <f t="shared" si="114"/>
        <v>-1782</v>
      </c>
      <c r="AD255" s="546">
        <f t="shared" si="114"/>
        <v>-1781</v>
      </c>
      <c r="AE255" s="546">
        <f t="shared" si="115"/>
        <v>-1780</v>
      </c>
      <c r="AF255" s="546">
        <f t="shared" si="115"/>
        <v>-1779</v>
      </c>
      <c r="AG255" s="546">
        <f t="shared" si="115"/>
        <v>-1778</v>
      </c>
      <c r="AH255" s="546">
        <f t="shared" si="115"/>
        <v>-1777</v>
      </c>
      <c r="AI255" s="546">
        <f t="shared" si="115"/>
        <v>-1776</v>
      </c>
      <c r="AJ255" s="546">
        <f t="shared" si="115"/>
        <v>-1775</v>
      </c>
      <c r="AK255" s="546">
        <f t="shared" si="115"/>
        <v>-1774</v>
      </c>
      <c r="AL255" s="546">
        <f t="shared" si="115"/>
        <v>-1773</v>
      </c>
      <c r="AM255" s="546">
        <f t="shared" si="115"/>
        <v>-1772</v>
      </c>
      <c r="AN255" s="546">
        <f t="shared" si="115"/>
        <v>-1771</v>
      </c>
      <c r="AO255" s="546">
        <f t="shared" si="116"/>
        <v>-1770</v>
      </c>
      <c r="AP255" s="546">
        <f t="shared" si="116"/>
        <v>-1769</v>
      </c>
      <c r="AQ255" s="546">
        <f t="shared" si="116"/>
        <v>-1768</v>
      </c>
      <c r="AR255" s="546">
        <f t="shared" si="116"/>
        <v>-1767</v>
      </c>
      <c r="AS255" s="546">
        <f t="shared" si="116"/>
        <v>-1766</v>
      </c>
      <c r="AT255" s="546">
        <f t="shared" si="116"/>
        <v>-1765</v>
      </c>
      <c r="AU255" s="546">
        <f t="shared" si="116"/>
        <v>-1764</v>
      </c>
      <c r="AV255" s="546">
        <f t="shared" si="116"/>
        <v>-1763</v>
      </c>
      <c r="AW255" s="546">
        <f t="shared" si="116"/>
        <v>-1762</v>
      </c>
      <c r="AX255" s="546">
        <f t="shared" si="116"/>
        <v>-1761</v>
      </c>
      <c r="AY255" s="546">
        <f t="shared" si="117"/>
        <v>-1760</v>
      </c>
      <c r="AZ255" s="546">
        <f t="shared" si="117"/>
        <v>-1759</v>
      </c>
      <c r="BA255" s="546">
        <f t="shared" si="117"/>
        <v>-1758</v>
      </c>
      <c r="BB255" s="546">
        <f t="shared" si="117"/>
        <v>-1757</v>
      </c>
      <c r="BC255" s="546">
        <f t="shared" si="117"/>
        <v>-1756</v>
      </c>
      <c r="BD255" s="546">
        <f t="shared" si="117"/>
        <v>-1755</v>
      </c>
      <c r="BE255" s="546">
        <f t="shared" si="117"/>
        <v>-1754</v>
      </c>
      <c r="BF255" s="546">
        <f t="shared" si="117"/>
        <v>-1753</v>
      </c>
      <c r="BG255" s="546">
        <f t="shared" si="117"/>
        <v>-1752</v>
      </c>
      <c r="BH255" s="546">
        <f t="shared" si="117"/>
        <v>-1751</v>
      </c>
      <c r="BI255" s="546">
        <f t="shared" si="118"/>
        <v>-1750</v>
      </c>
      <c r="BJ255" s="546">
        <f t="shared" si="118"/>
        <v>-1749</v>
      </c>
      <c r="BK255" s="546">
        <f t="shared" si="118"/>
        <v>-1748</v>
      </c>
      <c r="BL255" s="546">
        <f t="shared" si="118"/>
        <v>-1747</v>
      </c>
      <c r="BM255" s="546">
        <f t="shared" si="118"/>
        <v>-1746</v>
      </c>
      <c r="BN255" s="546">
        <f t="shared" si="118"/>
        <v>-1745</v>
      </c>
      <c r="BO255" s="546">
        <f t="shared" si="118"/>
        <v>-1744</v>
      </c>
      <c r="BP255" s="546">
        <f t="shared" si="118"/>
        <v>-1743</v>
      </c>
      <c r="BQ255" s="546">
        <f t="shared" si="118"/>
        <v>-1742</v>
      </c>
      <c r="BR255" s="546">
        <f t="shared" si="118"/>
        <v>-1741</v>
      </c>
    </row>
    <row r="256" spans="1:70" hidden="1" x14ac:dyDescent="0.2">
      <c r="A256" s="546">
        <f t="shared" si="119"/>
        <v>0</v>
      </c>
      <c r="B256" s="545"/>
      <c r="C256" s="545"/>
      <c r="D256" s="547">
        <f t="shared" si="120"/>
        <v>54789</v>
      </c>
      <c r="E256" s="541"/>
      <c r="F256" s="541"/>
      <c r="G256" s="541"/>
      <c r="H256" s="541"/>
      <c r="I256" s="541"/>
      <c r="J256" s="541"/>
      <c r="K256" s="546">
        <f t="shared" si="113"/>
        <v>-1799</v>
      </c>
      <c r="L256" s="546">
        <f t="shared" si="113"/>
        <v>-1799</v>
      </c>
      <c r="M256" s="546">
        <f t="shared" si="113"/>
        <v>-1798</v>
      </c>
      <c r="N256" s="546">
        <f t="shared" si="113"/>
        <v>-1797</v>
      </c>
      <c r="O256" s="546">
        <f t="shared" si="113"/>
        <v>-1796</v>
      </c>
      <c r="P256" s="546">
        <f t="shared" si="113"/>
        <v>-1795</v>
      </c>
      <c r="Q256" s="546">
        <f t="shared" si="113"/>
        <v>-1794</v>
      </c>
      <c r="R256" s="546">
        <f t="shared" si="113"/>
        <v>-1793</v>
      </c>
      <c r="S256" s="546">
        <f t="shared" si="113"/>
        <v>-1792</v>
      </c>
      <c r="T256" s="546">
        <f t="shared" si="113"/>
        <v>-1791</v>
      </c>
      <c r="U256" s="546">
        <f t="shared" si="114"/>
        <v>-1790</v>
      </c>
      <c r="V256" s="546">
        <f t="shared" si="114"/>
        <v>-1789</v>
      </c>
      <c r="W256" s="546">
        <f t="shared" si="114"/>
        <v>-1788</v>
      </c>
      <c r="X256" s="546">
        <f t="shared" si="114"/>
        <v>-1787</v>
      </c>
      <c r="Y256" s="546">
        <f t="shared" si="114"/>
        <v>-1786</v>
      </c>
      <c r="Z256" s="546">
        <f t="shared" si="114"/>
        <v>-1785</v>
      </c>
      <c r="AA256" s="546">
        <f t="shared" si="114"/>
        <v>-1784</v>
      </c>
      <c r="AB256" s="546">
        <f t="shared" si="114"/>
        <v>-1783</v>
      </c>
      <c r="AC256" s="546">
        <f t="shared" si="114"/>
        <v>-1782</v>
      </c>
      <c r="AD256" s="546">
        <f t="shared" si="114"/>
        <v>-1781</v>
      </c>
      <c r="AE256" s="546">
        <f t="shared" si="115"/>
        <v>-1780</v>
      </c>
      <c r="AF256" s="546">
        <f t="shared" si="115"/>
        <v>-1779</v>
      </c>
      <c r="AG256" s="546">
        <f t="shared" si="115"/>
        <v>-1778</v>
      </c>
      <c r="AH256" s="546">
        <f t="shared" si="115"/>
        <v>-1777</v>
      </c>
      <c r="AI256" s="546">
        <f t="shared" si="115"/>
        <v>-1776</v>
      </c>
      <c r="AJ256" s="546">
        <f t="shared" si="115"/>
        <v>-1775</v>
      </c>
      <c r="AK256" s="546">
        <f t="shared" si="115"/>
        <v>-1774</v>
      </c>
      <c r="AL256" s="546">
        <f t="shared" si="115"/>
        <v>-1773</v>
      </c>
      <c r="AM256" s="546">
        <f t="shared" si="115"/>
        <v>-1772</v>
      </c>
      <c r="AN256" s="546">
        <f t="shared" si="115"/>
        <v>-1771</v>
      </c>
      <c r="AO256" s="546">
        <f t="shared" si="116"/>
        <v>-1770</v>
      </c>
      <c r="AP256" s="546">
        <f t="shared" si="116"/>
        <v>-1769</v>
      </c>
      <c r="AQ256" s="546">
        <f t="shared" si="116"/>
        <v>-1768</v>
      </c>
      <c r="AR256" s="546">
        <f t="shared" si="116"/>
        <v>-1767</v>
      </c>
      <c r="AS256" s="546">
        <f t="shared" si="116"/>
        <v>-1766</v>
      </c>
      <c r="AT256" s="546">
        <f t="shared" si="116"/>
        <v>-1765</v>
      </c>
      <c r="AU256" s="546">
        <f t="shared" si="116"/>
        <v>-1764</v>
      </c>
      <c r="AV256" s="546">
        <f t="shared" si="116"/>
        <v>-1763</v>
      </c>
      <c r="AW256" s="546">
        <f t="shared" si="116"/>
        <v>-1762</v>
      </c>
      <c r="AX256" s="546">
        <f t="shared" si="116"/>
        <v>-1761</v>
      </c>
      <c r="AY256" s="546">
        <f t="shared" si="117"/>
        <v>-1760</v>
      </c>
      <c r="AZ256" s="546">
        <f t="shared" si="117"/>
        <v>-1759</v>
      </c>
      <c r="BA256" s="546">
        <f t="shared" si="117"/>
        <v>-1758</v>
      </c>
      <c r="BB256" s="546">
        <f t="shared" si="117"/>
        <v>-1757</v>
      </c>
      <c r="BC256" s="546">
        <f t="shared" si="117"/>
        <v>-1756</v>
      </c>
      <c r="BD256" s="546">
        <f t="shared" si="117"/>
        <v>-1755</v>
      </c>
      <c r="BE256" s="546">
        <f t="shared" si="117"/>
        <v>-1754</v>
      </c>
      <c r="BF256" s="546">
        <f t="shared" si="117"/>
        <v>-1753</v>
      </c>
      <c r="BG256" s="546">
        <f t="shared" si="117"/>
        <v>-1752</v>
      </c>
      <c r="BH256" s="546">
        <f t="shared" si="117"/>
        <v>-1751</v>
      </c>
      <c r="BI256" s="546">
        <f t="shared" si="118"/>
        <v>-1750</v>
      </c>
      <c r="BJ256" s="546">
        <f t="shared" si="118"/>
        <v>-1749</v>
      </c>
      <c r="BK256" s="546">
        <f t="shared" si="118"/>
        <v>-1748</v>
      </c>
      <c r="BL256" s="546">
        <f t="shared" si="118"/>
        <v>-1747</v>
      </c>
      <c r="BM256" s="546">
        <f t="shared" si="118"/>
        <v>-1746</v>
      </c>
      <c r="BN256" s="546">
        <f t="shared" si="118"/>
        <v>-1745</v>
      </c>
      <c r="BO256" s="546">
        <f t="shared" si="118"/>
        <v>-1744</v>
      </c>
      <c r="BP256" s="546">
        <f t="shared" si="118"/>
        <v>-1743</v>
      </c>
      <c r="BQ256" s="546">
        <f t="shared" si="118"/>
        <v>-1742</v>
      </c>
      <c r="BR256" s="546">
        <f t="shared" si="118"/>
        <v>-1741</v>
      </c>
    </row>
    <row r="257" spans="1:70" hidden="1" x14ac:dyDescent="0.2">
      <c r="A257" s="546">
        <f t="shared" si="119"/>
        <v>0</v>
      </c>
      <c r="B257" s="545"/>
      <c r="C257" s="545"/>
      <c r="D257" s="547">
        <f t="shared" si="120"/>
        <v>54789</v>
      </c>
      <c r="E257" s="541"/>
      <c r="F257" s="541"/>
      <c r="G257" s="541"/>
      <c r="H257" s="541"/>
      <c r="I257" s="541"/>
      <c r="J257" s="541"/>
      <c r="K257" s="546">
        <f t="shared" si="113"/>
        <v>-1799</v>
      </c>
      <c r="L257" s="546">
        <f t="shared" si="113"/>
        <v>-1799</v>
      </c>
      <c r="M257" s="546">
        <f t="shared" si="113"/>
        <v>-1798</v>
      </c>
      <c r="N257" s="546">
        <f t="shared" si="113"/>
        <v>-1797</v>
      </c>
      <c r="O257" s="546">
        <f t="shared" si="113"/>
        <v>-1796</v>
      </c>
      <c r="P257" s="546">
        <f t="shared" si="113"/>
        <v>-1795</v>
      </c>
      <c r="Q257" s="546">
        <f t="shared" si="113"/>
        <v>-1794</v>
      </c>
      <c r="R257" s="546">
        <f t="shared" si="113"/>
        <v>-1793</v>
      </c>
      <c r="S257" s="546">
        <f t="shared" si="113"/>
        <v>-1792</v>
      </c>
      <c r="T257" s="546">
        <f t="shared" si="113"/>
        <v>-1791</v>
      </c>
      <c r="U257" s="546">
        <f t="shared" si="114"/>
        <v>-1790</v>
      </c>
      <c r="V257" s="546">
        <f t="shared" si="114"/>
        <v>-1789</v>
      </c>
      <c r="W257" s="546">
        <f t="shared" si="114"/>
        <v>-1788</v>
      </c>
      <c r="X257" s="546">
        <f t="shared" si="114"/>
        <v>-1787</v>
      </c>
      <c r="Y257" s="546">
        <f t="shared" si="114"/>
        <v>-1786</v>
      </c>
      <c r="Z257" s="546">
        <f t="shared" si="114"/>
        <v>-1785</v>
      </c>
      <c r="AA257" s="546">
        <f t="shared" si="114"/>
        <v>-1784</v>
      </c>
      <c r="AB257" s="546">
        <f t="shared" si="114"/>
        <v>-1783</v>
      </c>
      <c r="AC257" s="546">
        <f t="shared" si="114"/>
        <v>-1782</v>
      </c>
      <c r="AD257" s="546">
        <f t="shared" si="114"/>
        <v>-1781</v>
      </c>
      <c r="AE257" s="546">
        <f t="shared" si="115"/>
        <v>-1780</v>
      </c>
      <c r="AF257" s="546">
        <f t="shared" si="115"/>
        <v>-1779</v>
      </c>
      <c r="AG257" s="546">
        <f t="shared" si="115"/>
        <v>-1778</v>
      </c>
      <c r="AH257" s="546">
        <f t="shared" si="115"/>
        <v>-1777</v>
      </c>
      <c r="AI257" s="546">
        <f t="shared" si="115"/>
        <v>-1776</v>
      </c>
      <c r="AJ257" s="546">
        <f t="shared" si="115"/>
        <v>-1775</v>
      </c>
      <c r="AK257" s="546">
        <f t="shared" si="115"/>
        <v>-1774</v>
      </c>
      <c r="AL257" s="546">
        <f t="shared" si="115"/>
        <v>-1773</v>
      </c>
      <c r="AM257" s="546">
        <f t="shared" si="115"/>
        <v>-1772</v>
      </c>
      <c r="AN257" s="546">
        <f t="shared" si="115"/>
        <v>-1771</v>
      </c>
      <c r="AO257" s="546">
        <f t="shared" si="116"/>
        <v>-1770</v>
      </c>
      <c r="AP257" s="546">
        <f t="shared" si="116"/>
        <v>-1769</v>
      </c>
      <c r="AQ257" s="546">
        <f t="shared" si="116"/>
        <v>-1768</v>
      </c>
      <c r="AR257" s="546">
        <f t="shared" si="116"/>
        <v>-1767</v>
      </c>
      <c r="AS257" s="546">
        <f t="shared" si="116"/>
        <v>-1766</v>
      </c>
      <c r="AT257" s="546">
        <f t="shared" si="116"/>
        <v>-1765</v>
      </c>
      <c r="AU257" s="546">
        <f t="shared" si="116"/>
        <v>-1764</v>
      </c>
      <c r="AV257" s="546">
        <f t="shared" si="116"/>
        <v>-1763</v>
      </c>
      <c r="AW257" s="546">
        <f t="shared" si="116"/>
        <v>-1762</v>
      </c>
      <c r="AX257" s="546">
        <f t="shared" si="116"/>
        <v>-1761</v>
      </c>
      <c r="AY257" s="546">
        <f t="shared" si="117"/>
        <v>-1760</v>
      </c>
      <c r="AZ257" s="546">
        <f t="shared" si="117"/>
        <v>-1759</v>
      </c>
      <c r="BA257" s="546">
        <f t="shared" si="117"/>
        <v>-1758</v>
      </c>
      <c r="BB257" s="546">
        <f t="shared" si="117"/>
        <v>-1757</v>
      </c>
      <c r="BC257" s="546">
        <f t="shared" si="117"/>
        <v>-1756</v>
      </c>
      <c r="BD257" s="546">
        <f t="shared" si="117"/>
        <v>-1755</v>
      </c>
      <c r="BE257" s="546">
        <f t="shared" si="117"/>
        <v>-1754</v>
      </c>
      <c r="BF257" s="546">
        <f t="shared" si="117"/>
        <v>-1753</v>
      </c>
      <c r="BG257" s="546">
        <f t="shared" si="117"/>
        <v>-1752</v>
      </c>
      <c r="BH257" s="546">
        <f t="shared" si="117"/>
        <v>-1751</v>
      </c>
      <c r="BI257" s="546">
        <f t="shared" si="118"/>
        <v>-1750</v>
      </c>
      <c r="BJ257" s="546">
        <f t="shared" si="118"/>
        <v>-1749</v>
      </c>
      <c r="BK257" s="546">
        <f t="shared" si="118"/>
        <v>-1748</v>
      </c>
      <c r="BL257" s="546">
        <f t="shared" si="118"/>
        <v>-1747</v>
      </c>
      <c r="BM257" s="546">
        <f t="shared" si="118"/>
        <v>-1746</v>
      </c>
      <c r="BN257" s="546">
        <f t="shared" si="118"/>
        <v>-1745</v>
      </c>
      <c r="BO257" s="546">
        <f t="shared" si="118"/>
        <v>-1744</v>
      </c>
      <c r="BP257" s="546">
        <f t="shared" si="118"/>
        <v>-1743</v>
      </c>
      <c r="BQ257" s="546">
        <f t="shared" si="118"/>
        <v>-1742</v>
      </c>
      <c r="BR257" s="546">
        <f t="shared" si="118"/>
        <v>-1741</v>
      </c>
    </row>
    <row r="258" spans="1:70" hidden="1" x14ac:dyDescent="0.2">
      <c r="A258" s="546">
        <f t="shared" si="119"/>
        <v>0</v>
      </c>
      <c r="B258" s="545"/>
      <c r="C258" s="545"/>
      <c r="D258" s="547">
        <f t="shared" si="120"/>
        <v>54789</v>
      </c>
      <c r="E258" s="541"/>
      <c r="F258" s="541"/>
      <c r="G258" s="541"/>
      <c r="H258" s="541"/>
      <c r="I258" s="541"/>
      <c r="J258" s="541"/>
      <c r="K258" s="546">
        <f t="shared" si="113"/>
        <v>-1799</v>
      </c>
      <c r="L258" s="546">
        <f t="shared" si="113"/>
        <v>-1799</v>
      </c>
      <c r="M258" s="546">
        <f t="shared" si="113"/>
        <v>-1798</v>
      </c>
      <c r="N258" s="546">
        <f t="shared" si="113"/>
        <v>-1797</v>
      </c>
      <c r="O258" s="546">
        <f t="shared" si="113"/>
        <v>-1796</v>
      </c>
      <c r="P258" s="546">
        <f t="shared" si="113"/>
        <v>-1795</v>
      </c>
      <c r="Q258" s="546">
        <f t="shared" si="113"/>
        <v>-1794</v>
      </c>
      <c r="R258" s="546">
        <f t="shared" si="113"/>
        <v>-1793</v>
      </c>
      <c r="S258" s="546">
        <f t="shared" si="113"/>
        <v>-1792</v>
      </c>
      <c r="T258" s="546">
        <f t="shared" si="113"/>
        <v>-1791</v>
      </c>
      <c r="U258" s="546">
        <f t="shared" si="114"/>
        <v>-1790</v>
      </c>
      <c r="V258" s="546">
        <f t="shared" si="114"/>
        <v>-1789</v>
      </c>
      <c r="W258" s="546">
        <f t="shared" si="114"/>
        <v>-1788</v>
      </c>
      <c r="X258" s="546">
        <f t="shared" si="114"/>
        <v>-1787</v>
      </c>
      <c r="Y258" s="546">
        <f t="shared" si="114"/>
        <v>-1786</v>
      </c>
      <c r="Z258" s="546">
        <f t="shared" si="114"/>
        <v>-1785</v>
      </c>
      <c r="AA258" s="546">
        <f t="shared" si="114"/>
        <v>-1784</v>
      </c>
      <c r="AB258" s="546">
        <f t="shared" si="114"/>
        <v>-1783</v>
      </c>
      <c r="AC258" s="546">
        <f t="shared" si="114"/>
        <v>-1782</v>
      </c>
      <c r="AD258" s="546">
        <f t="shared" si="114"/>
        <v>-1781</v>
      </c>
      <c r="AE258" s="546">
        <f t="shared" si="115"/>
        <v>-1780</v>
      </c>
      <c r="AF258" s="546">
        <f t="shared" si="115"/>
        <v>-1779</v>
      </c>
      <c r="AG258" s="546">
        <f t="shared" si="115"/>
        <v>-1778</v>
      </c>
      <c r="AH258" s="546">
        <f t="shared" si="115"/>
        <v>-1777</v>
      </c>
      <c r="AI258" s="546">
        <f t="shared" si="115"/>
        <v>-1776</v>
      </c>
      <c r="AJ258" s="546">
        <f t="shared" si="115"/>
        <v>-1775</v>
      </c>
      <c r="AK258" s="546">
        <f t="shared" si="115"/>
        <v>-1774</v>
      </c>
      <c r="AL258" s="546">
        <f t="shared" si="115"/>
        <v>-1773</v>
      </c>
      <c r="AM258" s="546">
        <f t="shared" si="115"/>
        <v>-1772</v>
      </c>
      <c r="AN258" s="546">
        <f t="shared" si="115"/>
        <v>-1771</v>
      </c>
      <c r="AO258" s="546">
        <f t="shared" si="116"/>
        <v>-1770</v>
      </c>
      <c r="AP258" s="546">
        <f t="shared" si="116"/>
        <v>-1769</v>
      </c>
      <c r="AQ258" s="546">
        <f t="shared" si="116"/>
        <v>-1768</v>
      </c>
      <c r="AR258" s="546">
        <f t="shared" si="116"/>
        <v>-1767</v>
      </c>
      <c r="AS258" s="546">
        <f t="shared" si="116"/>
        <v>-1766</v>
      </c>
      <c r="AT258" s="546">
        <f t="shared" si="116"/>
        <v>-1765</v>
      </c>
      <c r="AU258" s="546">
        <f t="shared" si="116"/>
        <v>-1764</v>
      </c>
      <c r="AV258" s="546">
        <f t="shared" si="116"/>
        <v>-1763</v>
      </c>
      <c r="AW258" s="546">
        <f t="shared" si="116"/>
        <v>-1762</v>
      </c>
      <c r="AX258" s="546">
        <f t="shared" si="116"/>
        <v>-1761</v>
      </c>
      <c r="AY258" s="546">
        <f t="shared" si="117"/>
        <v>-1760</v>
      </c>
      <c r="AZ258" s="546">
        <f t="shared" si="117"/>
        <v>-1759</v>
      </c>
      <c r="BA258" s="546">
        <f t="shared" si="117"/>
        <v>-1758</v>
      </c>
      <c r="BB258" s="546">
        <f t="shared" si="117"/>
        <v>-1757</v>
      </c>
      <c r="BC258" s="546">
        <f t="shared" si="117"/>
        <v>-1756</v>
      </c>
      <c r="BD258" s="546">
        <f t="shared" si="117"/>
        <v>-1755</v>
      </c>
      <c r="BE258" s="546">
        <f t="shared" si="117"/>
        <v>-1754</v>
      </c>
      <c r="BF258" s="546">
        <f t="shared" si="117"/>
        <v>-1753</v>
      </c>
      <c r="BG258" s="546">
        <f t="shared" si="117"/>
        <v>-1752</v>
      </c>
      <c r="BH258" s="546">
        <f t="shared" si="117"/>
        <v>-1751</v>
      </c>
      <c r="BI258" s="546">
        <f t="shared" si="118"/>
        <v>-1750</v>
      </c>
      <c r="BJ258" s="546">
        <f t="shared" si="118"/>
        <v>-1749</v>
      </c>
      <c r="BK258" s="546">
        <f t="shared" si="118"/>
        <v>-1748</v>
      </c>
      <c r="BL258" s="546">
        <f t="shared" si="118"/>
        <v>-1747</v>
      </c>
      <c r="BM258" s="546">
        <f t="shared" si="118"/>
        <v>-1746</v>
      </c>
      <c r="BN258" s="546">
        <f t="shared" si="118"/>
        <v>-1745</v>
      </c>
      <c r="BO258" s="546">
        <f t="shared" si="118"/>
        <v>-1744</v>
      </c>
      <c r="BP258" s="546">
        <f t="shared" si="118"/>
        <v>-1743</v>
      </c>
      <c r="BQ258" s="546">
        <f t="shared" si="118"/>
        <v>-1742</v>
      </c>
      <c r="BR258" s="546">
        <f t="shared" si="118"/>
        <v>-1741</v>
      </c>
    </row>
    <row r="259" spans="1:70" hidden="1" x14ac:dyDescent="0.2">
      <c r="A259" s="546">
        <f t="shared" si="119"/>
        <v>0</v>
      </c>
      <c r="B259" s="545"/>
      <c r="C259" s="545"/>
      <c r="D259" s="547">
        <f t="shared" si="120"/>
        <v>54789</v>
      </c>
      <c r="E259" s="541"/>
      <c r="F259" s="541"/>
      <c r="G259" s="541"/>
      <c r="H259" s="541"/>
      <c r="I259" s="541"/>
      <c r="J259" s="541"/>
      <c r="K259" s="546">
        <f t="shared" ref="K259:T268" si="121">YEAR(K$5)*12+MONTH(K$5)-YEAR($D259)*12-MONTH($D259)+1</f>
        <v>-1799</v>
      </c>
      <c r="L259" s="546">
        <f t="shared" si="121"/>
        <v>-1799</v>
      </c>
      <c r="M259" s="546">
        <f t="shared" si="121"/>
        <v>-1798</v>
      </c>
      <c r="N259" s="546">
        <f t="shared" si="121"/>
        <v>-1797</v>
      </c>
      <c r="O259" s="546">
        <f t="shared" si="121"/>
        <v>-1796</v>
      </c>
      <c r="P259" s="546">
        <f t="shared" si="121"/>
        <v>-1795</v>
      </c>
      <c r="Q259" s="546">
        <f t="shared" si="121"/>
        <v>-1794</v>
      </c>
      <c r="R259" s="546">
        <f t="shared" si="121"/>
        <v>-1793</v>
      </c>
      <c r="S259" s="546">
        <f t="shared" si="121"/>
        <v>-1792</v>
      </c>
      <c r="T259" s="546">
        <f t="shared" si="121"/>
        <v>-1791</v>
      </c>
      <c r="U259" s="546">
        <f t="shared" ref="U259:AD268" si="122">YEAR(U$5)*12+MONTH(U$5)-YEAR($D259)*12-MONTH($D259)+1</f>
        <v>-1790</v>
      </c>
      <c r="V259" s="546">
        <f t="shared" si="122"/>
        <v>-1789</v>
      </c>
      <c r="W259" s="546">
        <f t="shared" si="122"/>
        <v>-1788</v>
      </c>
      <c r="X259" s="546">
        <f t="shared" si="122"/>
        <v>-1787</v>
      </c>
      <c r="Y259" s="546">
        <f t="shared" si="122"/>
        <v>-1786</v>
      </c>
      <c r="Z259" s="546">
        <f t="shared" si="122"/>
        <v>-1785</v>
      </c>
      <c r="AA259" s="546">
        <f t="shared" si="122"/>
        <v>-1784</v>
      </c>
      <c r="AB259" s="546">
        <f t="shared" si="122"/>
        <v>-1783</v>
      </c>
      <c r="AC259" s="546">
        <f t="shared" si="122"/>
        <v>-1782</v>
      </c>
      <c r="AD259" s="546">
        <f t="shared" si="122"/>
        <v>-1781</v>
      </c>
      <c r="AE259" s="546">
        <f t="shared" ref="AE259:AN268" si="123">YEAR(AE$5)*12+MONTH(AE$5)-YEAR($D259)*12-MONTH($D259)+1</f>
        <v>-1780</v>
      </c>
      <c r="AF259" s="546">
        <f t="shared" si="123"/>
        <v>-1779</v>
      </c>
      <c r="AG259" s="546">
        <f t="shared" si="123"/>
        <v>-1778</v>
      </c>
      <c r="AH259" s="546">
        <f t="shared" si="123"/>
        <v>-1777</v>
      </c>
      <c r="AI259" s="546">
        <f t="shared" si="123"/>
        <v>-1776</v>
      </c>
      <c r="AJ259" s="546">
        <f t="shared" si="123"/>
        <v>-1775</v>
      </c>
      <c r="AK259" s="546">
        <f t="shared" si="123"/>
        <v>-1774</v>
      </c>
      <c r="AL259" s="546">
        <f t="shared" si="123"/>
        <v>-1773</v>
      </c>
      <c r="AM259" s="546">
        <f t="shared" si="123"/>
        <v>-1772</v>
      </c>
      <c r="AN259" s="546">
        <f t="shared" si="123"/>
        <v>-1771</v>
      </c>
      <c r="AO259" s="546">
        <f t="shared" ref="AO259:AX268" si="124">YEAR(AO$5)*12+MONTH(AO$5)-YEAR($D259)*12-MONTH($D259)+1</f>
        <v>-1770</v>
      </c>
      <c r="AP259" s="546">
        <f t="shared" si="124"/>
        <v>-1769</v>
      </c>
      <c r="AQ259" s="546">
        <f t="shared" si="124"/>
        <v>-1768</v>
      </c>
      <c r="AR259" s="546">
        <f t="shared" si="124"/>
        <v>-1767</v>
      </c>
      <c r="AS259" s="546">
        <f t="shared" si="124"/>
        <v>-1766</v>
      </c>
      <c r="AT259" s="546">
        <f t="shared" si="124"/>
        <v>-1765</v>
      </c>
      <c r="AU259" s="546">
        <f t="shared" si="124"/>
        <v>-1764</v>
      </c>
      <c r="AV259" s="546">
        <f t="shared" si="124"/>
        <v>-1763</v>
      </c>
      <c r="AW259" s="546">
        <f t="shared" si="124"/>
        <v>-1762</v>
      </c>
      <c r="AX259" s="546">
        <f t="shared" si="124"/>
        <v>-1761</v>
      </c>
      <c r="AY259" s="546">
        <f t="shared" ref="AY259:BH268" si="125">YEAR(AY$5)*12+MONTH(AY$5)-YEAR($D259)*12-MONTH($D259)+1</f>
        <v>-1760</v>
      </c>
      <c r="AZ259" s="546">
        <f t="shared" si="125"/>
        <v>-1759</v>
      </c>
      <c r="BA259" s="546">
        <f t="shared" si="125"/>
        <v>-1758</v>
      </c>
      <c r="BB259" s="546">
        <f t="shared" si="125"/>
        <v>-1757</v>
      </c>
      <c r="BC259" s="546">
        <f t="shared" si="125"/>
        <v>-1756</v>
      </c>
      <c r="BD259" s="546">
        <f t="shared" si="125"/>
        <v>-1755</v>
      </c>
      <c r="BE259" s="546">
        <f t="shared" si="125"/>
        <v>-1754</v>
      </c>
      <c r="BF259" s="546">
        <f t="shared" si="125"/>
        <v>-1753</v>
      </c>
      <c r="BG259" s="546">
        <f t="shared" si="125"/>
        <v>-1752</v>
      </c>
      <c r="BH259" s="546">
        <f t="shared" si="125"/>
        <v>-1751</v>
      </c>
      <c r="BI259" s="546">
        <f t="shared" ref="BI259:BR268" si="126">YEAR(BI$5)*12+MONTH(BI$5)-YEAR($D259)*12-MONTH($D259)+1</f>
        <v>-1750</v>
      </c>
      <c r="BJ259" s="546">
        <f t="shared" si="126"/>
        <v>-1749</v>
      </c>
      <c r="BK259" s="546">
        <f t="shared" si="126"/>
        <v>-1748</v>
      </c>
      <c r="BL259" s="546">
        <f t="shared" si="126"/>
        <v>-1747</v>
      </c>
      <c r="BM259" s="546">
        <f t="shared" si="126"/>
        <v>-1746</v>
      </c>
      <c r="BN259" s="546">
        <f t="shared" si="126"/>
        <v>-1745</v>
      </c>
      <c r="BO259" s="546">
        <f t="shared" si="126"/>
        <v>-1744</v>
      </c>
      <c r="BP259" s="546">
        <f t="shared" si="126"/>
        <v>-1743</v>
      </c>
      <c r="BQ259" s="546">
        <f t="shared" si="126"/>
        <v>-1742</v>
      </c>
      <c r="BR259" s="546">
        <f t="shared" si="126"/>
        <v>-1741</v>
      </c>
    </row>
    <row r="260" spans="1:70" hidden="1" x14ac:dyDescent="0.2">
      <c r="A260" s="546">
        <f t="shared" si="119"/>
        <v>0</v>
      </c>
      <c r="B260" s="545"/>
      <c r="C260" s="545"/>
      <c r="D260" s="547">
        <f t="shared" si="120"/>
        <v>54789</v>
      </c>
      <c r="E260" s="541"/>
      <c r="F260" s="541"/>
      <c r="G260" s="541"/>
      <c r="H260" s="541"/>
      <c r="I260" s="541"/>
      <c r="J260" s="541"/>
      <c r="K260" s="546">
        <f t="shared" si="121"/>
        <v>-1799</v>
      </c>
      <c r="L260" s="546">
        <f t="shared" si="121"/>
        <v>-1799</v>
      </c>
      <c r="M260" s="546">
        <f t="shared" si="121"/>
        <v>-1798</v>
      </c>
      <c r="N260" s="546">
        <f t="shared" si="121"/>
        <v>-1797</v>
      </c>
      <c r="O260" s="546">
        <f t="shared" si="121"/>
        <v>-1796</v>
      </c>
      <c r="P260" s="546">
        <f t="shared" si="121"/>
        <v>-1795</v>
      </c>
      <c r="Q260" s="546">
        <f t="shared" si="121"/>
        <v>-1794</v>
      </c>
      <c r="R260" s="546">
        <f t="shared" si="121"/>
        <v>-1793</v>
      </c>
      <c r="S260" s="546">
        <f t="shared" si="121"/>
        <v>-1792</v>
      </c>
      <c r="T260" s="546">
        <f t="shared" si="121"/>
        <v>-1791</v>
      </c>
      <c r="U260" s="546">
        <f t="shared" si="122"/>
        <v>-1790</v>
      </c>
      <c r="V260" s="546">
        <f t="shared" si="122"/>
        <v>-1789</v>
      </c>
      <c r="W260" s="546">
        <f t="shared" si="122"/>
        <v>-1788</v>
      </c>
      <c r="X260" s="546">
        <f t="shared" si="122"/>
        <v>-1787</v>
      </c>
      <c r="Y260" s="546">
        <f t="shared" si="122"/>
        <v>-1786</v>
      </c>
      <c r="Z260" s="546">
        <f t="shared" si="122"/>
        <v>-1785</v>
      </c>
      <c r="AA260" s="546">
        <f t="shared" si="122"/>
        <v>-1784</v>
      </c>
      <c r="AB260" s="546">
        <f t="shared" si="122"/>
        <v>-1783</v>
      </c>
      <c r="AC260" s="546">
        <f t="shared" si="122"/>
        <v>-1782</v>
      </c>
      <c r="AD260" s="546">
        <f t="shared" si="122"/>
        <v>-1781</v>
      </c>
      <c r="AE260" s="546">
        <f t="shared" si="123"/>
        <v>-1780</v>
      </c>
      <c r="AF260" s="546">
        <f t="shared" si="123"/>
        <v>-1779</v>
      </c>
      <c r="AG260" s="546">
        <f t="shared" si="123"/>
        <v>-1778</v>
      </c>
      <c r="AH260" s="546">
        <f t="shared" si="123"/>
        <v>-1777</v>
      </c>
      <c r="AI260" s="546">
        <f t="shared" si="123"/>
        <v>-1776</v>
      </c>
      <c r="AJ260" s="546">
        <f t="shared" si="123"/>
        <v>-1775</v>
      </c>
      <c r="AK260" s="546">
        <f t="shared" si="123"/>
        <v>-1774</v>
      </c>
      <c r="AL260" s="546">
        <f t="shared" si="123"/>
        <v>-1773</v>
      </c>
      <c r="AM260" s="546">
        <f t="shared" si="123"/>
        <v>-1772</v>
      </c>
      <c r="AN260" s="546">
        <f t="shared" si="123"/>
        <v>-1771</v>
      </c>
      <c r="AO260" s="546">
        <f t="shared" si="124"/>
        <v>-1770</v>
      </c>
      <c r="AP260" s="546">
        <f t="shared" si="124"/>
        <v>-1769</v>
      </c>
      <c r="AQ260" s="546">
        <f t="shared" si="124"/>
        <v>-1768</v>
      </c>
      <c r="AR260" s="546">
        <f t="shared" si="124"/>
        <v>-1767</v>
      </c>
      <c r="AS260" s="546">
        <f t="shared" si="124"/>
        <v>-1766</v>
      </c>
      <c r="AT260" s="546">
        <f t="shared" si="124"/>
        <v>-1765</v>
      </c>
      <c r="AU260" s="546">
        <f t="shared" si="124"/>
        <v>-1764</v>
      </c>
      <c r="AV260" s="546">
        <f t="shared" si="124"/>
        <v>-1763</v>
      </c>
      <c r="AW260" s="546">
        <f t="shared" si="124"/>
        <v>-1762</v>
      </c>
      <c r="AX260" s="546">
        <f t="shared" si="124"/>
        <v>-1761</v>
      </c>
      <c r="AY260" s="546">
        <f t="shared" si="125"/>
        <v>-1760</v>
      </c>
      <c r="AZ260" s="546">
        <f t="shared" si="125"/>
        <v>-1759</v>
      </c>
      <c r="BA260" s="546">
        <f t="shared" si="125"/>
        <v>-1758</v>
      </c>
      <c r="BB260" s="546">
        <f t="shared" si="125"/>
        <v>-1757</v>
      </c>
      <c r="BC260" s="546">
        <f t="shared" si="125"/>
        <v>-1756</v>
      </c>
      <c r="BD260" s="546">
        <f t="shared" si="125"/>
        <v>-1755</v>
      </c>
      <c r="BE260" s="546">
        <f t="shared" si="125"/>
        <v>-1754</v>
      </c>
      <c r="BF260" s="546">
        <f t="shared" si="125"/>
        <v>-1753</v>
      </c>
      <c r="BG260" s="546">
        <f t="shared" si="125"/>
        <v>-1752</v>
      </c>
      <c r="BH260" s="546">
        <f t="shared" si="125"/>
        <v>-1751</v>
      </c>
      <c r="BI260" s="546">
        <f t="shared" si="126"/>
        <v>-1750</v>
      </c>
      <c r="BJ260" s="546">
        <f t="shared" si="126"/>
        <v>-1749</v>
      </c>
      <c r="BK260" s="546">
        <f t="shared" si="126"/>
        <v>-1748</v>
      </c>
      <c r="BL260" s="546">
        <f t="shared" si="126"/>
        <v>-1747</v>
      </c>
      <c r="BM260" s="546">
        <f t="shared" si="126"/>
        <v>-1746</v>
      </c>
      <c r="BN260" s="546">
        <f t="shared" si="126"/>
        <v>-1745</v>
      </c>
      <c r="BO260" s="546">
        <f t="shared" si="126"/>
        <v>-1744</v>
      </c>
      <c r="BP260" s="546">
        <f t="shared" si="126"/>
        <v>-1743</v>
      </c>
      <c r="BQ260" s="546">
        <f t="shared" si="126"/>
        <v>-1742</v>
      </c>
      <c r="BR260" s="546">
        <f t="shared" si="126"/>
        <v>-1741</v>
      </c>
    </row>
    <row r="261" spans="1:70" hidden="1" x14ac:dyDescent="0.2">
      <c r="A261" s="546">
        <f t="shared" si="119"/>
        <v>0</v>
      </c>
      <c r="B261" s="545"/>
      <c r="C261" s="545"/>
      <c r="D261" s="547">
        <f t="shared" si="120"/>
        <v>54789</v>
      </c>
      <c r="E261" s="541"/>
      <c r="F261" s="541"/>
      <c r="G261" s="541"/>
      <c r="H261" s="541"/>
      <c r="I261" s="541"/>
      <c r="J261" s="541"/>
      <c r="K261" s="546">
        <f t="shared" si="121"/>
        <v>-1799</v>
      </c>
      <c r="L261" s="546">
        <f t="shared" si="121"/>
        <v>-1799</v>
      </c>
      <c r="M261" s="546">
        <f t="shared" si="121"/>
        <v>-1798</v>
      </c>
      <c r="N261" s="546">
        <f t="shared" si="121"/>
        <v>-1797</v>
      </c>
      <c r="O261" s="546">
        <f t="shared" si="121"/>
        <v>-1796</v>
      </c>
      <c r="P261" s="546">
        <f t="shared" si="121"/>
        <v>-1795</v>
      </c>
      <c r="Q261" s="546">
        <f t="shared" si="121"/>
        <v>-1794</v>
      </c>
      <c r="R261" s="546">
        <f t="shared" si="121"/>
        <v>-1793</v>
      </c>
      <c r="S261" s="546">
        <f t="shared" si="121"/>
        <v>-1792</v>
      </c>
      <c r="T261" s="546">
        <f t="shared" si="121"/>
        <v>-1791</v>
      </c>
      <c r="U261" s="546">
        <f t="shared" si="122"/>
        <v>-1790</v>
      </c>
      <c r="V261" s="546">
        <f t="shared" si="122"/>
        <v>-1789</v>
      </c>
      <c r="W261" s="546">
        <f t="shared" si="122"/>
        <v>-1788</v>
      </c>
      <c r="X261" s="546">
        <f t="shared" si="122"/>
        <v>-1787</v>
      </c>
      <c r="Y261" s="546">
        <f t="shared" si="122"/>
        <v>-1786</v>
      </c>
      <c r="Z261" s="546">
        <f t="shared" si="122"/>
        <v>-1785</v>
      </c>
      <c r="AA261" s="546">
        <f t="shared" si="122"/>
        <v>-1784</v>
      </c>
      <c r="AB261" s="546">
        <f t="shared" si="122"/>
        <v>-1783</v>
      </c>
      <c r="AC261" s="546">
        <f t="shared" si="122"/>
        <v>-1782</v>
      </c>
      <c r="AD261" s="546">
        <f t="shared" si="122"/>
        <v>-1781</v>
      </c>
      <c r="AE261" s="546">
        <f t="shared" si="123"/>
        <v>-1780</v>
      </c>
      <c r="AF261" s="546">
        <f t="shared" si="123"/>
        <v>-1779</v>
      </c>
      <c r="AG261" s="546">
        <f t="shared" si="123"/>
        <v>-1778</v>
      </c>
      <c r="AH261" s="546">
        <f t="shared" si="123"/>
        <v>-1777</v>
      </c>
      <c r="AI261" s="546">
        <f t="shared" si="123"/>
        <v>-1776</v>
      </c>
      <c r="AJ261" s="546">
        <f t="shared" si="123"/>
        <v>-1775</v>
      </c>
      <c r="AK261" s="546">
        <f t="shared" si="123"/>
        <v>-1774</v>
      </c>
      <c r="AL261" s="546">
        <f t="shared" si="123"/>
        <v>-1773</v>
      </c>
      <c r="AM261" s="546">
        <f t="shared" si="123"/>
        <v>-1772</v>
      </c>
      <c r="AN261" s="546">
        <f t="shared" si="123"/>
        <v>-1771</v>
      </c>
      <c r="AO261" s="546">
        <f t="shared" si="124"/>
        <v>-1770</v>
      </c>
      <c r="AP261" s="546">
        <f t="shared" si="124"/>
        <v>-1769</v>
      </c>
      <c r="AQ261" s="546">
        <f t="shared" si="124"/>
        <v>-1768</v>
      </c>
      <c r="AR261" s="546">
        <f t="shared" si="124"/>
        <v>-1767</v>
      </c>
      <c r="AS261" s="546">
        <f t="shared" si="124"/>
        <v>-1766</v>
      </c>
      <c r="AT261" s="546">
        <f t="shared" si="124"/>
        <v>-1765</v>
      </c>
      <c r="AU261" s="546">
        <f t="shared" si="124"/>
        <v>-1764</v>
      </c>
      <c r="AV261" s="546">
        <f t="shared" si="124"/>
        <v>-1763</v>
      </c>
      <c r="AW261" s="546">
        <f t="shared" si="124"/>
        <v>-1762</v>
      </c>
      <c r="AX261" s="546">
        <f t="shared" si="124"/>
        <v>-1761</v>
      </c>
      <c r="AY261" s="546">
        <f t="shared" si="125"/>
        <v>-1760</v>
      </c>
      <c r="AZ261" s="546">
        <f t="shared" si="125"/>
        <v>-1759</v>
      </c>
      <c r="BA261" s="546">
        <f t="shared" si="125"/>
        <v>-1758</v>
      </c>
      <c r="BB261" s="546">
        <f t="shared" si="125"/>
        <v>-1757</v>
      </c>
      <c r="BC261" s="546">
        <f t="shared" si="125"/>
        <v>-1756</v>
      </c>
      <c r="BD261" s="546">
        <f t="shared" si="125"/>
        <v>-1755</v>
      </c>
      <c r="BE261" s="546">
        <f t="shared" si="125"/>
        <v>-1754</v>
      </c>
      <c r="BF261" s="546">
        <f t="shared" si="125"/>
        <v>-1753</v>
      </c>
      <c r="BG261" s="546">
        <f t="shared" si="125"/>
        <v>-1752</v>
      </c>
      <c r="BH261" s="546">
        <f t="shared" si="125"/>
        <v>-1751</v>
      </c>
      <c r="BI261" s="546">
        <f t="shared" si="126"/>
        <v>-1750</v>
      </c>
      <c r="BJ261" s="546">
        <f t="shared" si="126"/>
        <v>-1749</v>
      </c>
      <c r="BK261" s="546">
        <f t="shared" si="126"/>
        <v>-1748</v>
      </c>
      <c r="BL261" s="546">
        <f t="shared" si="126"/>
        <v>-1747</v>
      </c>
      <c r="BM261" s="546">
        <f t="shared" si="126"/>
        <v>-1746</v>
      </c>
      <c r="BN261" s="546">
        <f t="shared" si="126"/>
        <v>-1745</v>
      </c>
      <c r="BO261" s="546">
        <f t="shared" si="126"/>
        <v>-1744</v>
      </c>
      <c r="BP261" s="546">
        <f t="shared" si="126"/>
        <v>-1743</v>
      </c>
      <c r="BQ261" s="546">
        <f t="shared" si="126"/>
        <v>-1742</v>
      </c>
      <c r="BR261" s="546">
        <f t="shared" si="126"/>
        <v>-1741</v>
      </c>
    </row>
    <row r="262" spans="1:70" hidden="1" x14ac:dyDescent="0.2">
      <c r="A262" s="546">
        <f t="shared" si="119"/>
        <v>0</v>
      </c>
      <c r="B262" s="545"/>
      <c r="C262" s="545"/>
      <c r="D262" s="547">
        <f t="shared" si="120"/>
        <v>54789</v>
      </c>
      <c r="E262" s="541"/>
      <c r="F262" s="541"/>
      <c r="G262" s="541"/>
      <c r="H262" s="541"/>
      <c r="I262" s="541"/>
      <c r="J262" s="541"/>
      <c r="K262" s="546">
        <f t="shared" si="121"/>
        <v>-1799</v>
      </c>
      <c r="L262" s="546">
        <f t="shared" si="121"/>
        <v>-1799</v>
      </c>
      <c r="M262" s="546">
        <f t="shared" si="121"/>
        <v>-1798</v>
      </c>
      <c r="N262" s="546">
        <f t="shared" si="121"/>
        <v>-1797</v>
      </c>
      <c r="O262" s="546">
        <f t="shared" si="121"/>
        <v>-1796</v>
      </c>
      <c r="P262" s="546">
        <f t="shared" si="121"/>
        <v>-1795</v>
      </c>
      <c r="Q262" s="546">
        <f t="shared" si="121"/>
        <v>-1794</v>
      </c>
      <c r="R262" s="546">
        <f t="shared" si="121"/>
        <v>-1793</v>
      </c>
      <c r="S262" s="546">
        <f t="shared" si="121"/>
        <v>-1792</v>
      </c>
      <c r="T262" s="546">
        <f t="shared" si="121"/>
        <v>-1791</v>
      </c>
      <c r="U262" s="546">
        <f t="shared" si="122"/>
        <v>-1790</v>
      </c>
      <c r="V262" s="546">
        <f t="shared" si="122"/>
        <v>-1789</v>
      </c>
      <c r="W262" s="546">
        <f t="shared" si="122"/>
        <v>-1788</v>
      </c>
      <c r="X262" s="546">
        <f t="shared" si="122"/>
        <v>-1787</v>
      </c>
      <c r="Y262" s="546">
        <f t="shared" si="122"/>
        <v>-1786</v>
      </c>
      <c r="Z262" s="546">
        <f t="shared" si="122"/>
        <v>-1785</v>
      </c>
      <c r="AA262" s="546">
        <f t="shared" si="122"/>
        <v>-1784</v>
      </c>
      <c r="AB262" s="546">
        <f t="shared" si="122"/>
        <v>-1783</v>
      </c>
      <c r="AC262" s="546">
        <f t="shared" si="122"/>
        <v>-1782</v>
      </c>
      <c r="AD262" s="546">
        <f t="shared" si="122"/>
        <v>-1781</v>
      </c>
      <c r="AE262" s="546">
        <f t="shared" si="123"/>
        <v>-1780</v>
      </c>
      <c r="AF262" s="546">
        <f t="shared" si="123"/>
        <v>-1779</v>
      </c>
      <c r="AG262" s="546">
        <f t="shared" si="123"/>
        <v>-1778</v>
      </c>
      <c r="AH262" s="546">
        <f t="shared" si="123"/>
        <v>-1777</v>
      </c>
      <c r="AI262" s="546">
        <f t="shared" si="123"/>
        <v>-1776</v>
      </c>
      <c r="AJ262" s="546">
        <f t="shared" si="123"/>
        <v>-1775</v>
      </c>
      <c r="AK262" s="546">
        <f t="shared" si="123"/>
        <v>-1774</v>
      </c>
      <c r="AL262" s="546">
        <f t="shared" si="123"/>
        <v>-1773</v>
      </c>
      <c r="AM262" s="546">
        <f t="shared" si="123"/>
        <v>-1772</v>
      </c>
      <c r="AN262" s="546">
        <f t="shared" si="123"/>
        <v>-1771</v>
      </c>
      <c r="AO262" s="546">
        <f t="shared" si="124"/>
        <v>-1770</v>
      </c>
      <c r="AP262" s="546">
        <f t="shared" si="124"/>
        <v>-1769</v>
      </c>
      <c r="AQ262" s="546">
        <f t="shared" si="124"/>
        <v>-1768</v>
      </c>
      <c r="AR262" s="546">
        <f t="shared" si="124"/>
        <v>-1767</v>
      </c>
      <c r="AS262" s="546">
        <f t="shared" si="124"/>
        <v>-1766</v>
      </c>
      <c r="AT262" s="546">
        <f t="shared" si="124"/>
        <v>-1765</v>
      </c>
      <c r="AU262" s="546">
        <f t="shared" si="124"/>
        <v>-1764</v>
      </c>
      <c r="AV262" s="546">
        <f t="shared" si="124"/>
        <v>-1763</v>
      </c>
      <c r="AW262" s="546">
        <f t="shared" si="124"/>
        <v>-1762</v>
      </c>
      <c r="AX262" s="546">
        <f t="shared" si="124"/>
        <v>-1761</v>
      </c>
      <c r="AY262" s="546">
        <f t="shared" si="125"/>
        <v>-1760</v>
      </c>
      <c r="AZ262" s="546">
        <f t="shared" si="125"/>
        <v>-1759</v>
      </c>
      <c r="BA262" s="546">
        <f t="shared" si="125"/>
        <v>-1758</v>
      </c>
      <c r="BB262" s="546">
        <f t="shared" si="125"/>
        <v>-1757</v>
      </c>
      <c r="BC262" s="546">
        <f t="shared" si="125"/>
        <v>-1756</v>
      </c>
      <c r="BD262" s="546">
        <f t="shared" si="125"/>
        <v>-1755</v>
      </c>
      <c r="BE262" s="546">
        <f t="shared" si="125"/>
        <v>-1754</v>
      </c>
      <c r="BF262" s="546">
        <f t="shared" si="125"/>
        <v>-1753</v>
      </c>
      <c r="BG262" s="546">
        <f t="shared" si="125"/>
        <v>-1752</v>
      </c>
      <c r="BH262" s="546">
        <f t="shared" si="125"/>
        <v>-1751</v>
      </c>
      <c r="BI262" s="546">
        <f t="shared" si="126"/>
        <v>-1750</v>
      </c>
      <c r="BJ262" s="546">
        <f t="shared" si="126"/>
        <v>-1749</v>
      </c>
      <c r="BK262" s="546">
        <f t="shared" si="126"/>
        <v>-1748</v>
      </c>
      <c r="BL262" s="546">
        <f t="shared" si="126"/>
        <v>-1747</v>
      </c>
      <c r="BM262" s="546">
        <f t="shared" si="126"/>
        <v>-1746</v>
      </c>
      <c r="BN262" s="546">
        <f t="shared" si="126"/>
        <v>-1745</v>
      </c>
      <c r="BO262" s="546">
        <f t="shared" si="126"/>
        <v>-1744</v>
      </c>
      <c r="BP262" s="546">
        <f t="shared" si="126"/>
        <v>-1743</v>
      </c>
      <c r="BQ262" s="546">
        <f t="shared" si="126"/>
        <v>-1742</v>
      </c>
      <c r="BR262" s="546">
        <f t="shared" si="126"/>
        <v>-1741</v>
      </c>
    </row>
    <row r="263" spans="1:70" hidden="1" x14ac:dyDescent="0.2">
      <c r="A263" s="546">
        <f t="shared" si="119"/>
        <v>0</v>
      </c>
      <c r="B263" s="545"/>
      <c r="C263" s="545"/>
      <c r="D263" s="547">
        <f t="shared" si="120"/>
        <v>54789</v>
      </c>
      <c r="E263" s="541"/>
      <c r="F263" s="541"/>
      <c r="G263" s="541"/>
      <c r="H263" s="541"/>
      <c r="I263" s="541"/>
      <c r="J263" s="541"/>
      <c r="K263" s="546">
        <f t="shared" si="121"/>
        <v>-1799</v>
      </c>
      <c r="L263" s="546">
        <f t="shared" si="121"/>
        <v>-1799</v>
      </c>
      <c r="M263" s="546">
        <f t="shared" si="121"/>
        <v>-1798</v>
      </c>
      <c r="N263" s="546">
        <f t="shared" si="121"/>
        <v>-1797</v>
      </c>
      <c r="O263" s="546">
        <f t="shared" si="121"/>
        <v>-1796</v>
      </c>
      <c r="P263" s="546">
        <f t="shared" si="121"/>
        <v>-1795</v>
      </c>
      <c r="Q263" s="546">
        <f t="shared" si="121"/>
        <v>-1794</v>
      </c>
      <c r="R263" s="546">
        <f t="shared" si="121"/>
        <v>-1793</v>
      </c>
      <c r="S263" s="546">
        <f t="shared" si="121"/>
        <v>-1792</v>
      </c>
      <c r="T263" s="546">
        <f t="shared" si="121"/>
        <v>-1791</v>
      </c>
      <c r="U263" s="546">
        <f t="shared" si="122"/>
        <v>-1790</v>
      </c>
      <c r="V263" s="546">
        <f t="shared" si="122"/>
        <v>-1789</v>
      </c>
      <c r="W263" s="546">
        <f t="shared" si="122"/>
        <v>-1788</v>
      </c>
      <c r="X263" s="546">
        <f t="shared" si="122"/>
        <v>-1787</v>
      </c>
      <c r="Y263" s="546">
        <f t="shared" si="122"/>
        <v>-1786</v>
      </c>
      <c r="Z263" s="546">
        <f t="shared" si="122"/>
        <v>-1785</v>
      </c>
      <c r="AA263" s="546">
        <f t="shared" si="122"/>
        <v>-1784</v>
      </c>
      <c r="AB263" s="546">
        <f t="shared" si="122"/>
        <v>-1783</v>
      </c>
      <c r="AC263" s="546">
        <f t="shared" si="122"/>
        <v>-1782</v>
      </c>
      <c r="AD263" s="546">
        <f t="shared" si="122"/>
        <v>-1781</v>
      </c>
      <c r="AE263" s="546">
        <f t="shared" si="123"/>
        <v>-1780</v>
      </c>
      <c r="AF263" s="546">
        <f t="shared" si="123"/>
        <v>-1779</v>
      </c>
      <c r="AG263" s="546">
        <f t="shared" si="123"/>
        <v>-1778</v>
      </c>
      <c r="AH263" s="546">
        <f t="shared" si="123"/>
        <v>-1777</v>
      </c>
      <c r="AI263" s="546">
        <f t="shared" si="123"/>
        <v>-1776</v>
      </c>
      <c r="AJ263" s="546">
        <f t="shared" si="123"/>
        <v>-1775</v>
      </c>
      <c r="AK263" s="546">
        <f t="shared" si="123"/>
        <v>-1774</v>
      </c>
      <c r="AL263" s="546">
        <f t="shared" si="123"/>
        <v>-1773</v>
      </c>
      <c r="AM263" s="546">
        <f t="shared" si="123"/>
        <v>-1772</v>
      </c>
      <c r="AN263" s="546">
        <f t="shared" si="123"/>
        <v>-1771</v>
      </c>
      <c r="AO263" s="546">
        <f t="shared" si="124"/>
        <v>-1770</v>
      </c>
      <c r="AP263" s="546">
        <f t="shared" si="124"/>
        <v>-1769</v>
      </c>
      <c r="AQ263" s="546">
        <f t="shared" si="124"/>
        <v>-1768</v>
      </c>
      <c r="AR263" s="546">
        <f t="shared" si="124"/>
        <v>-1767</v>
      </c>
      <c r="AS263" s="546">
        <f t="shared" si="124"/>
        <v>-1766</v>
      </c>
      <c r="AT263" s="546">
        <f t="shared" si="124"/>
        <v>-1765</v>
      </c>
      <c r="AU263" s="546">
        <f t="shared" si="124"/>
        <v>-1764</v>
      </c>
      <c r="AV263" s="546">
        <f t="shared" si="124"/>
        <v>-1763</v>
      </c>
      <c r="AW263" s="546">
        <f t="shared" si="124"/>
        <v>-1762</v>
      </c>
      <c r="AX263" s="546">
        <f t="shared" si="124"/>
        <v>-1761</v>
      </c>
      <c r="AY263" s="546">
        <f t="shared" si="125"/>
        <v>-1760</v>
      </c>
      <c r="AZ263" s="546">
        <f t="shared" si="125"/>
        <v>-1759</v>
      </c>
      <c r="BA263" s="546">
        <f t="shared" si="125"/>
        <v>-1758</v>
      </c>
      <c r="BB263" s="546">
        <f t="shared" si="125"/>
        <v>-1757</v>
      </c>
      <c r="BC263" s="546">
        <f t="shared" si="125"/>
        <v>-1756</v>
      </c>
      <c r="BD263" s="546">
        <f t="shared" si="125"/>
        <v>-1755</v>
      </c>
      <c r="BE263" s="546">
        <f t="shared" si="125"/>
        <v>-1754</v>
      </c>
      <c r="BF263" s="546">
        <f t="shared" si="125"/>
        <v>-1753</v>
      </c>
      <c r="BG263" s="546">
        <f t="shared" si="125"/>
        <v>-1752</v>
      </c>
      <c r="BH263" s="546">
        <f t="shared" si="125"/>
        <v>-1751</v>
      </c>
      <c r="BI263" s="546">
        <f t="shared" si="126"/>
        <v>-1750</v>
      </c>
      <c r="BJ263" s="546">
        <f t="shared" si="126"/>
        <v>-1749</v>
      </c>
      <c r="BK263" s="546">
        <f t="shared" si="126"/>
        <v>-1748</v>
      </c>
      <c r="BL263" s="546">
        <f t="shared" si="126"/>
        <v>-1747</v>
      </c>
      <c r="BM263" s="546">
        <f t="shared" si="126"/>
        <v>-1746</v>
      </c>
      <c r="BN263" s="546">
        <f t="shared" si="126"/>
        <v>-1745</v>
      </c>
      <c r="BO263" s="546">
        <f t="shared" si="126"/>
        <v>-1744</v>
      </c>
      <c r="BP263" s="546">
        <f t="shared" si="126"/>
        <v>-1743</v>
      </c>
      <c r="BQ263" s="546">
        <f t="shared" si="126"/>
        <v>-1742</v>
      </c>
      <c r="BR263" s="546">
        <f t="shared" si="126"/>
        <v>-1741</v>
      </c>
    </row>
    <row r="264" spans="1:70" hidden="1" x14ac:dyDescent="0.2">
      <c r="A264" s="546">
        <f t="shared" si="119"/>
        <v>0</v>
      </c>
      <c r="B264" s="545"/>
      <c r="C264" s="545"/>
      <c r="D264" s="547">
        <f t="shared" si="120"/>
        <v>54789</v>
      </c>
      <c r="E264" s="541"/>
      <c r="F264" s="541"/>
      <c r="G264" s="541"/>
      <c r="H264" s="541"/>
      <c r="I264" s="541"/>
      <c r="J264" s="541"/>
      <c r="K264" s="546">
        <f t="shared" si="121"/>
        <v>-1799</v>
      </c>
      <c r="L264" s="546">
        <f t="shared" si="121"/>
        <v>-1799</v>
      </c>
      <c r="M264" s="546">
        <f t="shared" si="121"/>
        <v>-1798</v>
      </c>
      <c r="N264" s="546">
        <f t="shared" si="121"/>
        <v>-1797</v>
      </c>
      <c r="O264" s="546">
        <f t="shared" si="121"/>
        <v>-1796</v>
      </c>
      <c r="P264" s="546">
        <f t="shared" si="121"/>
        <v>-1795</v>
      </c>
      <c r="Q264" s="546">
        <f t="shared" si="121"/>
        <v>-1794</v>
      </c>
      <c r="R264" s="546">
        <f t="shared" si="121"/>
        <v>-1793</v>
      </c>
      <c r="S264" s="546">
        <f t="shared" si="121"/>
        <v>-1792</v>
      </c>
      <c r="T264" s="546">
        <f t="shared" si="121"/>
        <v>-1791</v>
      </c>
      <c r="U264" s="546">
        <f t="shared" si="122"/>
        <v>-1790</v>
      </c>
      <c r="V264" s="546">
        <f t="shared" si="122"/>
        <v>-1789</v>
      </c>
      <c r="W264" s="546">
        <f t="shared" si="122"/>
        <v>-1788</v>
      </c>
      <c r="X264" s="546">
        <f t="shared" si="122"/>
        <v>-1787</v>
      </c>
      <c r="Y264" s="546">
        <f t="shared" si="122"/>
        <v>-1786</v>
      </c>
      <c r="Z264" s="546">
        <f t="shared" si="122"/>
        <v>-1785</v>
      </c>
      <c r="AA264" s="546">
        <f t="shared" si="122"/>
        <v>-1784</v>
      </c>
      <c r="AB264" s="546">
        <f t="shared" si="122"/>
        <v>-1783</v>
      </c>
      <c r="AC264" s="546">
        <f t="shared" si="122"/>
        <v>-1782</v>
      </c>
      <c r="AD264" s="546">
        <f t="shared" si="122"/>
        <v>-1781</v>
      </c>
      <c r="AE264" s="546">
        <f t="shared" si="123"/>
        <v>-1780</v>
      </c>
      <c r="AF264" s="546">
        <f t="shared" si="123"/>
        <v>-1779</v>
      </c>
      <c r="AG264" s="546">
        <f t="shared" si="123"/>
        <v>-1778</v>
      </c>
      <c r="AH264" s="546">
        <f t="shared" si="123"/>
        <v>-1777</v>
      </c>
      <c r="AI264" s="546">
        <f t="shared" si="123"/>
        <v>-1776</v>
      </c>
      <c r="AJ264" s="546">
        <f t="shared" si="123"/>
        <v>-1775</v>
      </c>
      <c r="AK264" s="546">
        <f t="shared" si="123"/>
        <v>-1774</v>
      </c>
      <c r="AL264" s="546">
        <f t="shared" si="123"/>
        <v>-1773</v>
      </c>
      <c r="AM264" s="546">
        <f t="shared" si="123"/>
        <v>-1772</v>
      </c>
      <c r="AN264" s="546">
        <f t="shared" si="123"/>
        <v>-1771</v>
      </c>
      <c r="AO264" s="546">
        <f t="shared" si="124"/>
        <v>-1770</v>
      </c>
      <c r="AP264" s="546">
        <f t="shared" si="124"/>
        <v>-1769</v>
      </c>
      <c r="AQ264" s="546">
        <f t="shared" si="124"/>
        <v>-1768</v>
      </c>
      <c r="AR264" s="546">
        <f t="shared" si="124"/>
        <v>-1767</v>
      </c>
      <c r="AS264" s="546">
        <f t="shared" si="124"/>
        <v>-1766</v>
      </c>
      <c r="AT264" s="546">
        <f t="shared" si="124"/>
        <v>-1765</v>
      </c>
      <c r="AU264" s="546">
        <f t="shared" si="124"/>
        <v>-1764</v>
      </c>
      <c r="AV264" s="546">
        <f t="shared" si="124"/>
        <v>-1763</v>
      </c>
      <c r="AW264" s="546">
        <f t="shared" si="124"/>
        <v>-1762</v>
      </c>
      <c r="AX264" s="546">
        <f t="shared" si="124"/>
        <v>-1761</v>
      </c>
      <c r="AY264" s="546">
        <f t="shared" si="125"/>
        <v>-1760</v>
      </c>
      <c r="AZ264" s="546">
        <f t="shared" si="125"/>
        <v>-1759</v>
      </c>
      <c r="BA264" s="546">
        <f t="shared" si="125"/>
        <v>-1758</v>
      </c>
      <c r="BB264" s="546">
        <f t="shared" si="125"/>
        <v>-1757</v>
      </c>
      <c r="BC264" s="546">
        <f t="shared" si="125"/>
        <v>-1756</v>
      </c>
      <c r="BD264" s="546">
        <f t="shared" si="125"/>
        <v>-1755</v>
      </c>
      <c r="BE264" s="546">
        <f t="shared" si="125"/>
        <v>-1754</v>
      </c>
      <c r="BF264" s="546">
        <f t="shared" si="125"/>
        <v>-1753</v>
      </c>
      <c r="BG264" s="546">
        <f t="shared" si="125"/>
        <v>-1752</v>
      </c>
      <c r="BH264" s="546">
        <f t="shared" si="125"/>
        <v>-1751</v>
      </c>
      <c r="BI264" s="546">
        <f t="shared" si="126"/>
        <v>-1750</v>
      </c>
      <c r="BJ264" s="546">
        <f t="shared" si="126"/>
        <v>-1749</v>
      </c>
      <c r="BK264" s="546">
        <f t="shared" si="126"/>
        <v>-1748</v>
      </c>
      <c r="BL264" s="546">
        <f t="shared" si="126"/>
        <v>-1747</v>
      </c>
      <c r="BM264" s="546">
        <f t="shared" si="126"/>
        <v>-1746</v>
      </c>
      <c r="BN264" s="546">
        <f t="shared" si="126"/>
        <v>-1745</v>
      </c>
      <c r="BO264" s="546">
        <f t="shared" si="126"/>
        <v>-1744</v>
      </c>
      <c r="BP264" s="546">
        <f t="shared" si="126"/>
        <v>-1743</v>
      </c>
      <c r="BQ264" s="546">
        <f t="shared" si="126"/>
        <v>-1742</v>
      </c>
      <c r="BR264" s="546">
        <f t="shared" si="126"/>
        <v>-1741</v>
      </c>
    </row>
    <row r="265" spans="1:70" hidden="1" x14ac:dyDescent="0.2">
      <c r="A265" s="546">
        <f t="shared" si="119"/>
        <v>0</v>
      </c>
      <c r="B265" s="545"/>
      <c r="C265" s="545"/>
      <c r="D265" s="547">
        <f t="shared" si="120"/>
        <v>54789</v>
      </c>
      <c r="E265" s="541"/>
      <c r="F265" s="541"/>
      <c r="G265" s="541"/>
      <c r="H265" s="541"/>
      <c r="I265" s="541"/>
      <c r="J265" s="541"/>
      <c r="K265" s="546">
        <f t="shared" si="121"/>
        <v>-1799</v>
      </c>
      <c r="L265" s="546">
        <f t="shared" si="121"/>
        <v>-1799</v>
      </c>
      <c r="M265" s="546">
        <f t="shared" si="121"/>
        <v>-1798</v>
      </c>
      <c r="N265" s="546">
        <f t="shared" si="121"/>
        <v>-1797</v>
      </c>
      <c r="O265" s="546">
        <f t="shared" si="121"/>
        <v>-1796</v>
      </c>
      <c r="P265" s="546">
        <f t="shared" si="121"/>
        <v>-1795</v>
      </c>
      <c r="Q265" s="546">
        <f t="shared" si="121"/>
        <v>-1794</v>
      </c>
      <c r="R265" s="546">
        <f t="shared" si="121"/>
        <v>-1793</v>
      </c>
      <c r="S265" s="546">
        <f t="shared" si="121"/>
        <v>-1792</v>
      </c>
      <c r="T265" s="546">
        <f t="shared" si="121"/>
        <v>-1791</v>
      </c>
      <c r="U265" s="546">
        <f t="shared" si="122"/>
        <v>-1790</v>
      </c>
      <c r="V265" s="546">
        <f t="shared" si="122"/>
        <v>-1789</v>
      </c>
      <c r="W265" s="546">
        <f t="shared" si="122"/>
        <v>-1788</v>
      </c>
      <c r="X265" s="546">
        <f t="shared" si="122"/>
        <v>-1787</v>
      </c>
      <c r="Y265" s="546">
        <f t="shared" si="122"/>
        <v>-1786</v>
      </c>
      <c r="Z265" s="546">
        <f t="shared" si="122"/>
        <v>-1785</v>
      </c>
      <c r="AA265" s="546">
        <f t="shared" si="122"/>
        <v>-1784</v>
      </c>
      <c r="AB265" s="546">
        <f t="shared" si="122"/>
        <v>-1783</v>
      </c>
      <c r="AC265" s="546">
        <f t="shared" si="122"/>
        <v>-1782</v>
      </c>
      <c r="AD265" s="546">
        <f t="shared" si="122"/>
        <v>-1781</v>
      </c>
      <c r="AE265" s="546">
        <f t="shared" si="123"/>
        <v>-1780</v>
      </c>
      <c r="AF265" s="546">
        <f t="shared" si="123"/>
        <v>-1779</v>
      </c>
      <c r="AG265" s="546">
        <f t="shared" si="123"/>
        <v>-1778</v>
      </c>
      <c r="AH265" s="546">
        <f t="shared" si="123"/>
        <v>-1777</v>
      </c>
      <c r="AI265" s="546">
        <f t="shared" si="123"/>
        <v>-1776</v>
      </c>
      <c r="AJ265" s="546">
        <f t="shared" si="123"/>
        <v>-1775</v>
      </c>
      <c r="AK265" s="546">
        <f t="shared" si="123"/>
        <v>-1774</v>
      </c>
      <c r="AL265" s="546">
        <f t="shared" si="123"/>
        <v>-1773</v>
      </c>
      <c r="AM265" s="546">
        <f t="shared" si="123"/>
        <v>-1772</v>
      </c>
      <c r="AN265" s="546">
        <f t="shared" si="123"/>
        <v>-1771</v>
      </c>
      <c r="AO265" s="546">
        <f t="shared" si="124"/>
        <v>-1770</v>
      </c>
      <c r="AP265" s="546">
        <f t="shared" si="124"/>
        <v>-1769</v>
      </c>
      <c r="AQ265" s="546">
        <f t="shared" si="124"/>
        <v>-1768</v>
      </c>
      <c r="AR265" s="546">
        <f t="shared" si="124"/>
        <v>-1767</v>
      </c>
      <c r="AS265" s="546">
        <f t="shared" si="124"/>
        <v>-1766</v>
      </c>
      <c r="AT265" s="546">
        <f t="shared" si="124"/>
        <v>-1765</v>
      </c>
      <c r="AU265" s="546">
        <f t="shared" si="124"/>
        <v>-1764</v>
      </c>
      <c r="AV265" s="546">
        <f t="shared" si="124"/>
        <v>-1763</v>
      </c>
      <c r="AW265" s="546">
        <f t="shared" si="124"/>
        <v>-1762</v>
      </c>
      <c r="AX265" s="546">
        <f t="shared" si="124"/>
        <v>-1761</v>
      </c>
      <c r="AY265" s="546">
        <f t="shared" si="125"/>
        <v>-1760</v>
      </c>
      <c r="AZ265" s="546">
        <f t="shared" si="125"/>
        <v>-1759</v>
      </c>
      <c r="BA265" s="546">
        <f t="shared" si="125"/>
        <v>-1758</v>
      </c>
      <c r="BB265" s="546">
        <f t="shared" si="125"/>
        <v>-1757</v>
      </c>
      <c r="BC265" s="546">
        <f t="shared" si="125"/>
        <v>-1756</v>
      </c>
      <c r="BD265" s="546">
        <f t="shared" si="125"/>
        <v>-1755</v>
      </c>
      <c r="BE265" s="546">
        <f t="shared" si="125"/>
        <v>-1754</v>
      </c>
      <c r="BF265" s="546">
        <f t="shared" si="125"/>
        <v>-1753</v>
      </c>
      <c r="BG265" s="546">
        <f t="shared" si="125"/>
        <v>-1752</v>
      </c>
      <c r="BH265" s="546">
        <f t="shared" si="125"/>
        <v>-1751</v>
      </c>
      <c r="BI265" s="546">
        <f t="shared" si="126"/>
        <v>-1750</v>
      </c>
      <c r="BJ265" s="546">
        <f t="shared" si="126"/>
        <v>-1749</v>
      </c>
      <c r="BK265" s="546">
        <f t="shared" si="126"/>
        <v>-1748</v>
      </c>
      <c r="BL265" s="546">
        <f t="shared" si="126"/>
        <v>-1747</v>
      </c>
      <c r="BM265" s="546">
        <f t="shared" si="126"/>
        <v>-1746</v>
      </c>
      <c r="BN265" s="546">
        <f t="shared" si="126"/>
        <v>-1745</v>
      </c>
      <c r="BO265" s="546">
        <f t="shared" si="126"/>
        <v>-1744</v>
      </c>
      <c r="BP265" s="546">
        <f t="shared" si="126"/>
        <v>-1743</v>
      </c>
      <c r="BQ265" s="546">
        <f t="shared" si="126"/>
        <v>-1742</v>
      </c>
      <c r="BR265" s="546">
        <f t="shared" si="126"/>
        <v>-1741</v>
      </c>
    </row>
    <row r="266" spans="1:70" hidden="1" x14ac:dyDescent="0.2">
      <c r="A266" s="546">
        <f t="shared" si="119"/>
        <v>0</v>
      </c>
      <c r="B266" s="545"/>
      <c r="C266" s="545"/>
      <c r="D266" s="547">
        <f t="shared" si="120"/>
        <v>54789</v>
      </c>
      <c r="E266" s="541"/>
      <c r="F266" s="541"/>
      <c r="G266" s="541"/>
      <c r="H266" s="541"/>
      <c r="I266" s="541"/>
      <c r="J266" s="541"/>
      <c r="K266" s="546">
        <f t="shared" si="121"/>
        <v>-1799</v>
      </c>
      <c r="L266" s="546">
        <f t="shared" si="121"/>
        <v>-1799</v>
      </c>
      <c r="M266" s="546">
        <f t="shared" si="121"/>
        <v>-1798</v>
      </c>
      <c r="N266" s="546">
        <f t="shared" si="121"/>
        <v>-1797</v>
      </c>
      <c r="O266" s="546">
        <f t="shared" si="121"/>
        <v>-1796</v>
      </c>
      <c r="P266" s="546">
        <f t="shared" si="121"/>
        <v>-1795</v>
      </c>
      <c r="Q266" s="546">
        <f t="shared" si="121"/>
        <v>-1794</v>
      </c>
      <c r="R266" s="546">
        <f t="shared" si="121"/>
        <v>-1793</v>
      </c>
      <c r="S266" s="546">
        <f t="shared" si="121"/>
        <v>-1792</v>
      </c>
      <c r="T266" s="546">
        <f t="shared" si="121"/>
        <v>-1791</v>
      </c>
      <c r="U266" s="546">
        <f t="shared" si="122"/>
        <v>-1790</v>
      </c>
      <c r="V266" s="546">
        <f t="shared" si="122"/>
        <v>-1789</v>
      </c>
      <c r="W266" s="546">
        <f t="shared" si="122"/>
        <v>-1788</v>
      </c>
      <c r="X266" s="546">
        <f t="shared" si="122"/>
        <v>-1787</v>
      </c>
      <c r="Y266" s="546">
        <f t="shared" si="122"/>
        <v>-1786</v>
      </c>
      <c r="Z266" s="546">
        <f t="shared" si="122"/>
        <v>-1785</v>
      </c>
      <c r="AA266" s="546">
        <f t="shared" si="122"/>
        <v>-1784</v>
      </c>
      <c r="AB266" s="546">
        <f t="shared" si="122"/>
        <v>-1783</v>
      </c>
      <c r="AC266" s="546">
        <f t="shared" si="122"/>
        <v>-1782</v>
      </c>
      <c r="AD266" s="546">
        <f t="shared" si="122"/>
        <v>-1781</v>
      </c>
      <c r="AE266" s="546">
        <f t="shared" si="123"/>
        <v>-1780</v>
      </c>
      <c r="AF266" s="546">
        <f t="shared" si="123"/>
        <v>-1779</v>
      </c>
      <c r="AG266" s="546">
        <f t="shared" si="123"/>
        <v>-1778</v>
      </c>
      <c r="AH266" s="546">
        <f t="shared" si="123"/>
        <v>-1777</v>
      </c>
      <c r="AI266" s="546">
        <f t="shared" si="123"/>
        <v>-1776</v>
      </c>
      <c r="AJ266" s="546">
        <f t="shared" si="123"/>
        <v>-1775</v>
      </c>
      <c r="AK266" s="546">
        <f t="shared" si="123"/>
        <v>-1774</v>
      </c>
      <c r="AL266" s="546">
        <f t="shared" si="123"/>
        <v>-1773</v>
      </c>
      <c r="AM266" s="546">
        <f t="shared" si="123"/>
        <v>-1772</v>
      </c>
      <c r="AN266" s="546">
        <f t="shared" si="123"/>
        <v>-1771</v>
      </c>
      <c r="AO266" s="546">
        <f t="shared" si="124"/>
        <v>-1770</v>
      </c>
      <c r="AP266" s="546">
        <f t="shared" si="124"/>
        <v>-1769</v>
      </c>
      <c r="AQ266" s="546">
        <f t="shared" si="124"/>
        <v>-1768</v>
      </c>
      <c r="AR266" s="546">
        <f t="shared" si="124"/>
        <v>-1767</v>
      </c>
      <c r="AS266" s="546">
        <f t="shared" si="124"/>
        <v>-1766</v>
      </c>
      <c r="AT266" s="546">
        <f t="shared" si="124"/>
        <v>-1765</v>
      </c>
      <c r="AU266" s="546">
        <f t="shared" si="124"/>
        <v>-1764</v>
      </c>
      <c r="AV266" s="546">
        <f t="shared" si="124"/>
        <v>-1763</v>
      </c>
      <c r="AW266" s="546">
        <f t="shared" si="124"/>
        <v>-1762</v>
      </c>
      <c r="AX266" s="546">
        <f t="shared" si="124"/>
        <v>-1761</v>
      </c>
      <c r="AY266" s="546">
        <f t="shared" si="125"/>
        <v>-1760</v>
      </c>
      <c r="AZ266" s="546">
        <f t="shared" si="125"/>
        <v>-1759</v>
      </c>
      <c r="BA266" s="546">
        <f t="shared" si="125"/>
        <v>-1758</v>
      </c>
      <c r="BB266" s="546">
        <f t="shared" si="125"/>
        <v>-1757</v>
      </c>
      <c r="BC266" s="546">
        <f t="shared" si="125"/>
        <v>-1756</v>
      </c>
      <c r="BD266" s="546">
        <f t="shared" si="125"/>
        <v>-1755</v>
      </c>
      <c r="BE266" s="546">
        <f t="shared" si="125"/>
        <v>-1754</v>
      </c>
      <c r="BF266" s="546">
        <f t="shared" si="125"/>
        <v>-1753</v>
      </c>
      <c r="BG266" s="546">
        <f t="shared" si="125"/>
        <v>-1752</v>
      </c>
      <c r="BH266" s="546">
        <f t="shared" si="125"/>
        <v>-1751</v>
      </c>
      <c r="BI266" s="546">
        <f t="shared" si="126"/>
        <v>-1750</v>
      </c>
      <c r="BJ266" s="546">
        <f t="shared" si="126"/>
        <v>-1749</v>
      </c>
      <c r="BK266" s="546">
        <f t="shared" si="126"/>
        <v>-1748</v>
      </c>
      <c r="BL266" s="546">
        <f t="shared" si="126"/>
        <v>-1747</v>
      </c>
      <c r="BM266" s="546">
        <f t="shared" si="126"/>
        <v>-1746</v>
      </c>
      <c r="BN266" s="546">
        <f t="shared" si="126"/>
        <v>-1745</v>
      </c>
      <c r="BO266" s="546">
        <f t="shared" si="126"/>
        <v>-1744</v>
      </c>
      <c r="BP266" s="546">
        <f t="shared" si="126"/>
        <v>-1743</v>
      </c>
      <c r="BQ266" s="546">
        <f t="shared" si="126"/>
        <v>-1742</v>
      </c>
      <c r="BR266" s="546">
        <f t="shared" si="126"/>
        <v>-1741</v>
      </c>
    </row>
    <row r="267" spans="1:70" hidden="1" x14ac:dyDescent="0.2">
      <c r="A267" s="546">
        <f t="shared" si="119"/>
        <v>0</v>
      </c>
      <c r="B267" s="545"/>
      <c r="C267" s="545"/>
      <c r="D267" s="547">
        <f t="shared" si="120"/>
        <v>54789</v>
      </c>
      <c r="E267" s="541"/>
      <c r="F267" s="541"/>
      <c r="G267" s="541"/>
      <c r="H267" s="541"/>
      <c r="I267" s="541"/>
      <c r="J267" s="541"/>
      <c r="K267" s="546">
        <f t="shared" si="121"/>
        <v>-1799</v>
      </c>
      <c r="L267" s="546">
        <f t="shared" si="121"/>
        <v>-1799</v>
      </c>
      <c r="M267" s="546">
        <f t="shared" si="121"/>
        <v>-1798</v>
      </c>
      <c r="N267" s="546">
        <f t="shared" si="121"/>
        <v>-1797</v>
      </c>
      <c r="O267" s="546">
        <f t="shared" si="121"/>
        <v>-1796</v>
      </c>
      <c r="P267" s="546">
        <f t="shared" si="121"/>
        <v>-1795</v>
      </c>
      <c r="Q267" s="546">
        <f t="shared" si="121"/>
        <v>-1794</v>
      </c>
      <c r="R267" s="546">
        <f t="shared" si="121"/>
        <v>-1793</v>
      </c>
      <c r="S267" s="546">
        <f t="shared" si="121"/>
        <v>-1792</v>
      </c>
      <c r="T267" s="546">
        <f t="shared" si="121"/>
        <v>-1791</v>
      </c>
      <c r="U267" s="546">
        <f t="shared" si="122"/>
        <v>-1790</v>
      </c>
      <c r="V267" s="546">
        <f t="shared" si="122"/>
        <v>-1789</v>
      </c>
      <c r="W267" s="546">
        <f t="shared" si="122"/>
        <v>-1788</v>
      </c>
      <c r="X267" s="546">
        <f t="shared" si="122"/>
        <v>-1787</v>
      </c>
      <c r="Y267" s="546">
        <f t="shared" si="122"/>
        <v>-1786</v>
      </c>
      <c r="Z267" s="546">
        <f t="shared" si="122"/>
        <v>-1785</v>
      </c>
      <c r="AA267" s="546">
        <f t="shared" si="122"/>
        <v>-1784</v>
      </c>
      <c r="AB267" s="546">
        <f t="shared" si="122"/>
        <v>-1783</v>
      </c>
      <c r="AC267" s="546">
        <f t="shared" si="122"/>
        <v>-1782</v>
      </c>
      <c r="AD267" s="546">
        <f t="shared" si="122"/>
        <v>-1781</v>
      </c>
      <c r="AE267" s="546">
        <f t="shared" si="123"/>
        <v>-1780</v>
      </c>
      <c r="AF267" s="546">
        <f t="shared" si="123"/>
        <v>-1779</v>
      </c>
      <c r="AG267" s="546">
        <f t="shared" si="123"/>
        <v>-1778</v>
      </c>
      <c r="AH267" s="546">
        <f t="shared" si="123"/>
        <v>-1777</v>
      </c>
      <c r="AI267" s="546">
        <f t="shared" si="123"/>
        <v>-1776</v>
      </c>
      <c r="AJ267" s="546">
        <f t="shared" si="123"/>
        <v>-1775</v>
      </c>
      <c r="AK267" s="546">
        <f t="shared" si="123"/>
        <v>-1774</v>
      </c>
      <c r="AL267" s="546">
        <f t="shared" si="123"/>
        <v>-1773</v>
      </c>
      <c r="AM267" s="546">
        <f t="shared" si="123"/>
        <v>-1772</v>
      </c>
      <c r="AN267" s="546">
        <f t="shared" si="123"/>
        <v>-1771</v>
      </c>
      <c r="AO267" s="546">
        <f t="shared" si="124"/>
        <v>-1770</v>
      </c>
      <c r="AP267" s="546">
        <f t="shared" si="124"/>
        <v>-1769</v>
      </c>
      <c r="AQ267" s="546">
        <f t="shared" si="124"/>
        <v>-1768</v>
      </c>
      <c r="AR267" s="546">
        <f t="shared" si="124"/>
        <v>-1767</v>
      </c>
      <c r="AS267" s="546">
        <f t="shared" si="124"/>
        <v>-1766</v>
      </c>
      <c r="AT267" s="546">
        <f t="shared" si="124"/>
        <v>-1765</v>
      </c>
      <c r="AU267" s="546">
        <f t="shared" si="124"/>
        <v>-1764</v>
      </c>
      <c r="AV267" s="546">
        <f t="shared" si="124"/>
        <v>-1763</v>
      </c>
      <c r="AW267" s="546">
        <f t="shared" si="124"/>
        <v>-1762</v>
      </c>
      <c r="AX267" s="546">
        <f t="shared" si="124"/>
        <v>-1761</v>
      </c>
      <c r="AY267" s="546">
        <f t="shared" si="125"/>
        <v>-1760</v>
      </c>
      <c r="AZ267" s="546">
        <f t="shared" si="125"/>
        <v>-1759</v>
      </c>
      <c r="BA267" s="546">
        <f t="shared" si="125"/>
        <v>-1758</v>
      </c>
      <c r="BB267" s="546">
        <f t="shared" si="125"/>
        <v>-1757</v>
      </c>
      <c r="BC267" s="546">
        <f t="shared" si="125"/>
        <v>-1756</v>
      </c>
      <c r="BD267" s="546">
        <f t="shared" si="125"/>
        <v>-1755</v>
      </c>
      <c r="BE267" s="546">
        <f t="shared" si="125"/>
        <v>-1754</v>
      </c>
      <c r="BF267" s="546">
        <f t="shared" si="125"/>
        <v>-1753</v>
      </c>
      <c r="BG267" s="546">
        <f t="shared" si="125"/>
        <v>-1752</v>
      </c>
      <c r="BH267" s="546">
        <f t="shared" si="125"/>
        <v>-1751</v>
      </c>
      <c r="BI267" s="546">
        <f t="shared" si="126"/>
        <v>-1750</v>
      </c>
      <c r="BJ267" s="546">
        <f t="shared" si="126"/>
        <v>-1749</v>
      </c>
      <c r="BK267" s="546">
        <f t="shared" si="126"/>
        <v>-1748</v>
      </c>
      <c r="BL267" s="546">
        <f t="shared" si="126"/>
        <v>-1747</v>
      </c>
      <c r="BM267" s="546">
        <f t="shared" si="126"/>
        <v>-1746</v>
      </c>
      <c r="BN267" s="546">
        <f t="shared" si="126"/>
        <v>-1745</v>
      </c>
      <c r="BO267" s="546">
        <f t="shared" si="126"/>
        <v>-1744</v>
      </c>
      <c r="BP267" s="546">
        <f t="shared" si="126"/>
        <v>-1743</v>
      </c>
      <c r="BQ267" s="546">
        <f t="shared" si="126"/>
        <v>-1742</v>
      </c>
      <c r="BR267" s="546">
        <f t="shared" si="126"/>
        <v>-1741</v>
      </c>
    </row>
    <row r="268" spans="1:70" hidden="1" x14ac:dyDescent="0.2">
      <c r="A268" s="546">
        <f t="shared" si="119"/>
        <v>0</v>
      </c>
      <c r="B268" s="545"/>
      <c r="C268" s="545"/>
      <c r="D268" s="547">
        <f t="shared" si="120"/>
        <v>54789</v>
      </c>
      <c r="E268" s="541"/>
      <c r="F268" s="541"/>
      <c r="G268" s="541"/>
      <c r="H268" s="541"/>
      <c r="I268" s="541"/>
      <c r="J268" s="541"/>
      <c r="K268" s="546">
        <f t="shared" si="121"/>
        <v>-1799</v>
      </c>
      <c r="L268" s="546">
        <f t="shared" si="121"/>
        <v>-1799</v>
      </c>
      <c r="M268" s="546">
        <f t="shared" si="121"/>
        <v>-1798</v>
      </c>
      <c r="N268" s="546">
        <f t="shared" si="121"/>
        <v>-1797</v>
      </c>
      <c r="O268" s="546">
        <f t="shared" si="121"/>
        <v>-1796</v>
      </c>
      <c r="P268" s="546">
        <f t="shared" si="121"/>
        <v>-1795</v>
      </c>
      <c r="Q268" s="546">
        <f t="shared" si="121"/>
        <v>-1794</v>
      </c>
      <c r="R268" s="546">
        <f t="shared" si="121"/>
        <v>-1793</v>
      </c>
      <c r="S268" s="546">
        <f t="shared" si="121"/>
        <v>-1792</v>
      </c>
      <c r="T268" s="546">
        <f t="shared" si="121"/>
        <v>-1791</v>
      </c>
      <c r="U268" s="546">
        <f t="shared" si="122"/>
        <v>-1790</v>
      </c>
      <c r="V268" s="546">
        <f t="shared" si="122"/>
        <v>-1789</v>
      </c>
      <c r="W268" s="546">
        <f t="shared" si="122"/>
        <v>-1788</v>
      </c>
      <c r="X268" s="546">
        <f t="shared" si="122"/>
        <v>-1787</v>
      </c>
      <c r="Y268" s="546">
        <f t="shared" si="122"/>
        <v>-1786</v>
      </c>
      <c r="Z268" s="546">
        <f t="shared" si="122"/>
        <v>-1785</v>
      </c>
      <c r="AA268" s="546">
        <f t="shared" si="122"/>
        <v>-1784</v>
      </c>
      <c r="AB268" s="546">
        <f t="shared" si="122"/>
        <v>-1783</v>
      </c>
      <c r="AC268" s="546">
        <f t="shared" si="122"/>
        <v>-1782</v>
      </c>
      <c r="AD268" s="546">
        <f t="shared" si="122"/>
        <v>-1781</v>
      </c>
      <c r="AE268" s="546">
        <f t="shared" si="123"/>
        <v>-1780</v>
      </c>
      <c r="AF268" s="546">
        <f t="shared" si="123"/>
        <v>-1779</v>
      </c>
      <c r="AG268" s="546">
        <f t="shared" si="123"/>
        <v>-1778</v>
      </c>
      <c r="AH268" s="546">
        <f t="shared" si="123"/>
        <v>-1777</v>
      </c>
      <c r="AI268" s="546">
        <f t="shared" si="123"/>
        <v>-1776</v>
      </c>
      <c r="AJ268" s="546">
        <f t="shared" si="123"/>
        <v>-1775</v>
      </c>
      <c r="AK268" s="546">
        <f t="shared" si="123"/>
        <v>-1774</v>
      </c>
      <c r="AL268" s="546">
        <f t="shared" si="123"/>
        <v>-1773</v>
      </c>
      <c r="AM268" s="546">
        <f t="shared" si="123"/>
        <v>-1772</v>
      </c>
      <c r="AN268" s="546">
        <f t="shared" si="123"/>
        <v>-1771</v>
      </c>
      <c r="AO268" s="546">
        <f t="shared" si="124"/>
        <v>-1770</v>
      </c>
      <c r="AP268" s="546">
        <f t="shared" si="124"/>
        <v>-1769</v>
      </c>
      <c r="AQ268" s="546">
        <f t="shared" si="124"/>
        <v>-1768</v>
      </c>
      <c r="AR268" s="546">
        <f t="shared" si="124"/>
        <v>-1767</v>
      </c>
      <c r="AS268" s="546">
        <f t="shared" si="124"/>
        <v>-1766</v>
      </c>
      <c r="AT268" s="546">
        <f t="shared" si="124"/>
        <v>-1765</v>
      </c>
      <c r="AU268" s="546">
        <f t="shared" si="124"/>
        <v>-1764</v>
      </c>
      <c r="AV268" s="546">
        <f t="shared" si="124"/>
        <v>-1763</v>
      </c>
      <c r="AW268" s="546">
        <f t="shared" si="124"/>
        <v>-1762</v>
      </c>
      <c r="AX268" s="546">
        <f t="shared" si="124"/>
        <v>-1761</v>
      </c>
      <c r="AY268" s="546">
        <f t="shared" si="125"/>
        <v>-1760</v>
      </c>
      <c r="AZ268" s="546">
        <f t="shared" si="125"/>
        <v>-1759</v>
      </c>
      <c r="BA268" s="546">
        <f t="shared" si="125"/>
        <v>-1758</v>
      </c>
      <c r="BB268" s="546">
        <f t="shared" si="125"/>
        <v>-1757</v>
      </c>
      <c r="BC268" s="546">
        <f t="shared" si="125"/>
        <v>-1756</v>
      </c>
      <c r="BD268" s="546">
        <f t="shared" si="125"/>
        <v>-1755</v>
      </c>
      <c r="BE268" s="546">
        <f t="shared" si="125"/>
        <v>-1754</v>
      </c>
      <c r="BF268" s="546">
        <f t="shared" si="125"/>
        <v>-1753</v>
      </c>
      <c r="BG268" s="546">
        <f t="shared" si="125"/>
        <v>-1752</v>
      </c>
      <c r="BH268" s="546">
        <f t="shared" si="125"/>
        <v>-1751</v>
      </c>
      <c r="BI268" s="546">
        <f t="shared" si="126"/>
        <v>-1750</v>
      </c>
      <c r="BJ268" s="546">
        <f t="shared" si="126"/>
        <v>-1749</v>
      </c>
      <c r="BK268" s="546">
        <f t="shared" si="126"/>
        <v>-1748</v>
      </c>
      <c r="BL268" s="546">
        <f t="shared" si="126"/>
        <v>-1747</v>
      </c>
      <c r="BM268" s="546">
        <f t="shared" si="126"/>
        <v>-1746</v>
      </c>
      <c r="BN268" s="546">
        <f t="shared" si="126"/>
        <v>-1745</v>
      </c>
      <c r="BO268" s="546">
        <f t="shared" si="126"/>
        <v>-1744</v>
      </c>
      <c r="BP268" s="546">
        <f t="shared" si="126"/>
        <v>-1743</v>
      </c>
      <c r="BQ268" s="546">
        <f t="shared" si="126"/>
        <v>-1742</v>
      </c>
      <c r="BR268" s="546">
        <f t="shared" si="126"/>
        <v>-1741</v>
      </c>
    </row>
    <row r="269" spans="1:70" hidden="1" x14ac:dyDescent="0.2">
      <c r="A269" s="546">
        <f t="shared" si="119"/>
        <v>0</v>
      </c>
      <c r="B269" s="545"/>
      <c r="C269" s="545"/>
      <c r="D269" s="547">
        <f t="shared" si="120"/>
        <v>54789</v>
      </c>
      <c r="E269" s="541"/>
      <c r="F269" s="541"/>
      <c r="G269" s="541"/>
      <c r="H269" s="541"/>
      <c r="I269" s="541"/>
      <c r="J269" s="541"/>
      <c r="K269" s="546">
        <f t="shared" ref="K269:T278" si="127">YEAR(K$5)*12+MONTH(K$5)-YEAR($D269)*12-MONTH($D269)+1</f>
        <v>-1799</v>
      </c>
      <c r="L269" s="546">
        <f t="shared" si="127"/>
        <v>-1799</v>
      </c>
      <c r="M269" s="546">
        <f t="shared" si="127"/>
        <v>-1798</v>
      </c>
      <c r="N269" s="546">
        <f t="shared" si="127"/>
        <v>-1797</v>
      </c>
      <c r="O269" s="546">
        <f t="shared" si="127"/>
        <v>-1796</v>
      </c>
      <c r="P269" s="546">
        <f t="shared" si="127"/>
        <v>-1795</v>
      </c>
      <c r="Q269" s="546">
        <f t="shared" si="127"/>
        <v>-1794</v>
      </c>
      <c r="R269" s="546">
        <f t="shared" si="127"/>
        <v>-1793</v>
      </c>
      <c r="S269" s="546">
        <f t="shared" si="127"/>
        <v>-1792</v>
      </c>
      <c r="T269" s="546">
        <f t="shared" si="127"/>
        <v>-1791</v>
      </c>
      <c r="U269" s="546">
        <f t="shared" ref="U269:AD278" si="128">YEAR(U$5)*12+MONTH(U$5)-YEAR($D269)*12-MONTH($D269)+1</f>
        <v>-1790</v>
      </c>
      <c r="V269" s="546">
        <f t="shared" si="128"/>
        <v>-1789</v>
      </c>
      <c r="W269" s="546">
        <f t="shared" si="128"/>
        <v>-1788</v>
      </c>
      <c r="X269" s="546">
        <f t="shared" si="128"/>
        <v>-1787</v>
      </c>
      <c r="Y269" s="546">
        <f t="shared" si="128"/>
        <v>-1786</v>
      </c>
      <c r="Z269" s="546">
        <f t="shared" si="128"/>
        <v>-1785</v>
      </c>
      <c r="AA269" s="546">
        <f t="shared" si="128"/>
        <v>-1784</v>
      </c>
      <c r="AB269" s="546">
        <f t="shared" si="128"/>
        <v>-1783</v>
      </c>
      <c r="AC269" s="546">
        <f t="shared" si="128"/>
        <v>-1782</v>
      </c>
      <c r="AD269" s="546">
        <f t="shared" si="128"/>
        <v>-1781</v>
      </c>
      <c r="AE269" s="546">
        <f t="shared" ref="AE269:AN278" si="129">YEAR(AE$5)*12+MONTH(AE$5)-YEAR($D269)*12-MONTH($D269)+1</f>
        <v>-1780</v>
      </c>
      <c r="AF269" s="546">
        <f t="shared" si="129"/>
        <v>-1779</v>
      </c>
      <c r="AG269" s="546">
        <f t="shared" si="129"/>
        <v>-1778</v>
      </c>
      <c r="AH269" s="546">
        <f t="shared" si="129"/>
        <v>-1777</v>
      </c>
      <c r="AI269" s="546">
        <f t="shared" si="129"/>
        <v>-1776</v>
      </c>
      <c r="AJ269" s="546">
        <f t="shared" si="129"/>
        <v>-1775</v>
      </c>
      <c r="AK269" s="546">
        <f t="shared" si="129"/>
        <v>-1774</v>
      </c>
      <c r="AL269" s="546">
        <f t="shared" si="129"/>
        <v>-1773</v>
      </c>
      <c r="AM269" s="546">
        <f t="shared" si="129"/>
        <v>-1772</v>
      </c>
      <c r="AN269" s="546">
        <f t="shared" si="129"/>
        <v>-1771</v>
      </c>
      <c r="AO269" s="546">
        <f t="shared" ref="AO269:AX278" si="130">YEAR(AO$5)*12+MONTH(AO$5)-YEAR($D269)*12-MONTH($D269)+1</f>
        <v>-1770</v>
      </c>
      <c r="AP269" s="546">
        <f t="shared" si="130"/>
        <v>-1769</v>
      </c>
      <c r="AQ269" s="546">
        <f t="shared" si="130"/>
        <v>-1768</v>
      </c>
      <c r="AR269" s="546">
        <f t="shared" si="130"/>
        <v>-1767</v>
      </c>
      <c r="AS269" s="546">
        <f t="shared" si="130"/>
        <v>-1766</v>
      </c>
      <c r="AT269" s="546">
        <f t="shared" si="130"/>
        <v>-1765</v>
      </c>
      <c r="AU269" s="546">
        <f t="shared" si="130"/>
        <v>-1764</v>
      </c>
      <c r="AV269" s="546">
        <f t="shared" si="130"/>
        <v>-1763</v>
      </c>
      <c r="AW269" s="546">
        <f t="shared" si="130"/>
        <v>-1762</v>
      </c>
      <c r="AX269" s="546">
        <f t="shared" si="130"/>
        <v>-1761</v>
      </c>
      <c r="AY269" s="546">
        <f t="shared" ref="AY269:BH278" si="131">YEAR(AY$5)*12+MONTH(AY$5)-YEAR($D269)*12-MONTH($D269)+1</f>
        <v>-1760</v>
      </c>
      <c r="AZ269" s="546">
        <f t="shared" si="131"/>
        <v>-1759</v>
      </c>
      <c r="BA269" s="546">
        <f t="shared" si="131"/>
        <v>-1758</v>
      </c>
      <c r="BB269" s="546">
        <f t="shared" si="131"/>
        <v>-1757</v>
      </c>
      <c r="BC269" s="546">
        <f t="shared" si="131"/>
        <v>-1756</v>
      </c>
      <c r="BD269" s="546">
        <f t="shared" si="131"/>
        <v>-1755</v>
      </c>
      <c r="BE269" s="546">
        <f t="shared" si="131"/>
        <v>-1754</v>
      </c>
      <c r="BF269" s="546">
        <f t="shared" si="131"/>
        <v>-1753</v>
      </c>
      <c r="BG269" s="546">
        <f t="shared" si="131"/>
        <v>-1752</v>
      </c>
      <c r="BH269" s="546">
        <f t="shared" si="131"/>
        <v>-1751</v>
      </c>
      <c r="BI269" s="546">
        <f t="shared" ref="BI269:BR278" si="132">YEAR(BI$5)*12+MONTH(BI$5)-YEAR($D269)*12-MONTH($D269)+1</f>
        <v>-1750</v>
      </c>
      <c r="BJ269" s="546">
        <f t="shared" si="132"/>
        <v>-1749</v>
      </c>
      <c r="BK269" s="546">
        <f t="shared" si="132"/>
        <v>-1748</v>
      </c>
      <c r="BL269" s="546">
        <f t="shared" si="132"/>
        <v>-1747</v>
      </c>
      <c r="BM269" s="546">
        <f t="shared" si="132"/>
        <v>-1746</v>
      </c>
      <c r="BN269" s="546">
        <f t="shared" si="132"/>
        <v>-1745</v>
      </c>
      <c r="BO269" s="546">
        <f t="shared" si="132"/>
        <v>-1744</v>
      </c>
      <c r="BP269" s="546">
        <f t="shared" si="132"/>
        <v>-1743</v>
      </c>
      <c r="BQ269" s="546">
        <f t="shared" si="132"/>
        <v>-1742</v>
      </c>
      <c r="BR269" s="546">
        <f t="shared" si="132"/>
        <v>-1741</v>
      </c>
    </row>
    <row r="270" spans="1:70" hidden="1" x14ac:dyDescent="0.2">
      <c r="A270" s="546">
        <f t="shared" si="119"/>
        <v>0</v>
      </c>
      <c r="B270" s="545"/>
      <c r="C270" s="545"/>
      <c r="D270" s="547">
        <f t="shared" si="120"/>
        <v>54789</v>
      </c>
      <c r="E270" s="541"/>
      <c r="F270" s="541"/>
      <c r="G270" s="541"/>
      <c r="H270" s="541"/>
      <c r="I270" s="541"/>
      <c r="J270" s="541"/>
      <c r="K270" s="546">
        <f t="shared" si="127"/>
        <v>-1799</v>
      </c>
      <c r="L270" s="546">
        <f t="shared" si="127"/>
        <v>-1799</v>
      </c>
      <c r="M270" s="546">
        <f t="shared" si="127"/>
        <v>-1798</v>
      </c>
      <c r="N270" s="546">
        <f t="shared" si="127"/>
        <v>-1797</v>
      </c>
      <c r="O270" s="546">
        <f t="shared" si="127"/>
        <v>-1796</v>
      </c>
      <c r="P270" s="546">
        <f t="shared" si="127"/>
        <v>-1795</v>
      </c>
      <c r="Q270" s="546">
        <f t="shared" si="127"/>
        <v>-1794</v>
      </c>
      <c r="R270" s="546">
        <f t="shared" si="127"/>
        <v>-1793</v>
      </c>
      <c r="S270" s="546">
        <f t="shared" si="127"/>
        <v>-1792</v>
      </c>
      <c r="T270" s="546">
        <f t="shared" si="127"/>
        <v>-1791</v>
      </c>
      <c r="U270" s="546">
        <f t="shared" si="128"/>
        <v>-1790</v>
      </c>
      <c r="V270" s="546">
        <f t="shared" si="128"/>
        <v>-1789</v>
      </c>
      <c r="W270" s="546">
        <f t="shared" si="128"/>
        <v>-1788</v>
      </c>
      <c r="X270" s="546">
        <f t="shared" si="128"/>
        <v>-1787</v>
      </c>
      <c r="Y270" s="546">
        <f t="shared" si="128"/>
        <v>-1786</v>
      </c>
      <c r="Z270" s="546">
        <f t="shared" si="128"/>
        <v>-1785</v>
      </c>
      <c r="AA270" s="546">
        <f t="shared" si="128"/>
        <v>-1784</v>
      </c>
      <c r="AB270" s="546">
        <f t="shared" si="128"/>
        <v>-1783</v>
      </c>
      <c r="AC270" s="546">
        <f t="shared" si="128"/>
        <v>-1782</v>
      </c>
      <c r="AD270" s="546">
        <f t="shared" si="128"/>
        <v>-1781</v>
      </c>
      <c r="AE270" s="546">
        <f t="shared" si="129"/>
        <v>-1780</v>
      </c>
      <c r="AF270" s="546">
        <f t="shared" si="129"/>
        <v>-1779</v>
      </c>
      <c r="AG270" s="546">
        <f t="shared" si="129"/>
        <v>-1778</v>
      </c>
      <c r="AH270" s="546">
        <f t="shared" si="129"/>
        <v>-1777</v>
      </c>
      <c r="AI270" s="546">
        <f t="shared" si="129"/>
        <v>-1776</v>
      </c>
      <c r="AJ270" s="546">
        <f t="shared" si="129"/>
        <v>-1775</v>
      </c>
      <c r="AK270" s="546">
        <f t="shared" si="129"/>
        <v>-1774</v>
      </c>
      <c r="AL270" s="546">
        <f t="shared" si="129"/>
        <v>-1773</v>
      </c>
      <c r="AM270" s="546">
        <f t="shared" si="129"/>
        <v>-1772</v>
      </c>
      <c r="AN270" s="546">
        <f t="shared" si="129"/>
        <v>-1771</v>
      </c>
      <c r="AO270" s="546">
        <f t="shared" si="130"/>
        <v>-1770</v>
      </c>
      <c r="AP270" s="546">
        <f t="shared" si="130"/>
        <v>-1769</v>
      </c>
      <c r="AQ270" s="546">
        <f t="shared" si="130"/>
        <v>-1768</v>
      </c>
      <c r="AR270" s="546">
        <f t="shared" si="130"/>
        <v>-1767</v>
      </c>
      <c r="AS270" s="546">
        <f t="shared" si="130"/>
        <v>-1766</v>
      </c>
      <c r="AT270" s="546">
        <f t="shared" si="130"/>
        <v>-1765</v>
      </c>
      <c r="AU270" s="546">
        <f t="shared" si="130"/>
        <v>-1764</v>
      </c>
      <c r="AV270" s="546">
        <f t="shared" si="130"/>
        <v>-1763</v>
      </c>
      <c r="AW270" s="546">
        <f t="shared" si="130"/>
        <v>-1762</v>
      </c>
      <c r="AX270" s="546">
        <f t="shared" si="130"/>
        <v>-1761</v>
      </c>
      <c r="AY270" s="546">
        <f t="shared" si="131"/>
        <v>-1760</v>
      </c>
      <c r="AZ270" s="546">
        <f t="shared" si="131"/>
        <v>-1759</v>
      </c>
      <c r="BA270" s="546">
        <f t="shared" si="131"/>
        <v>-1758</v>
      </c>
      <c r="BB270" s="546">
        <f t="shared" si="131"/>
        <v>-1757</v>
      </c>
      <c r="BC270" s="546">
        <f t="shared" si="131"/>
        <v>-1756</v>
      </c>
      <c r="BD270" s="546">
        <f t="shared" si="131"/>
        <v>-1755</v>
      </c>
      <c r="BE270" s="546">
        <f t="shared" si="131"/>
        <v>-1754</v>
      </c>
      <c r="BF270" s="546">
        <f t="shared" si="131"/>
        <v>-1753</v>
      </c>
      <c r="BG270" s="546">
        <f t="shared" si="131"/>
        <v>-1752</v>
      </c>
      <c r="BH270" s="546">
        <f t="shared" si="131"/>
        <v>-1751</v>
      </c>
      <c r="BI270" s="546">
        <f t="shared" si="132"/>
        <v>-1750</v>
      </c>
      <c r="BJ270" s="546">
        <f t="shared" si="132"/>
        <v>-1749</v>
      </c>
      <c r="BK270" s="546">
        <f t="shared" si="132"/>
        <v>-1748</v>
      </c>
      <c r="BL270" s="546">
        <f t="shared" si="132"/>
        <v>-1747</v>
      </c>
      <c r="BM270" s="546">
        <f t="shared" si="132"/>
        <v>-1746</v>
      </c>
      <c r="BN270" s="546">
        <f t="shared" si="132"/>
        <v>-1745</v>
      </c>
      <c r="BO270" s="546">
        <f t="shared" si="132"/>
        <v>-1744</v>
      </c>
      <c r="BP270" s="546">
        <f t="shared" si="132"/>
        <v>-1743</v>
      </c>
      <c r="BQ270" s="546">
        <f t="shared" si="132"/>
        <v>-1742</v>
      </c>
      <c r="BR270" s="546">
        <f t="shared" si="132"/>
        <v>-1741</v>
      </c>
    </row>
    <row r="271" spans="1:70" hidden="1" x14ac:dyDescent="0.2">
      <c r="A271" s="546">
        <f t="shared" si="119"/>
        <v>0</v>
      </c>
      <c r="B271" s="545"/>
      <c r="C271" s="545"/>
      <c r="D271" s="547">
        <f t="shared" si="120"/>
        <v>54789</v>
      </c>
      <c r="E271" s="541"/>
      <c r="F271" s="541"/>
      <c r="G271" s="541"/>
      <c r="H271" s="541"/>
      <c r="I271" s="541"/>
      <c r="J271" s="541"/>
      <c r="K271" s="546">
        <f t="shared" si="127"/>
        <v>-1799</v>
      </c>
      <c r="L271" s="546">
        <f t="shared" si="127"/>
        <v>-1799</v>
      </c>
      <c r="M271" s="546">
        <f t="shared" si="127"/>
        <v>-1798</v>
      </c>
      <c r="N271" s="546">
        <f t="shared" si="127"/>
        <v>-1797</v>
      </c>
      <c r="O271" s="546">
        <f t="shared" si="127"/>
        <v>-1796</v>
      </c>
      <c r="P271" s="546">
        <f t="shared" si="127"/>
        <v>-1795</v>
      </c>
      <c r="Q271" s="546">
        <f t="shared" si="127"/>
        <v>-1794</v>
      </c>
      <c r="R271" s="546">
        <f t="shared" si="127"/>
        <v>-1793</v>
      </c>
      <c r="S271" s="546">
        <f t="shared" si="127"/>
        <v>-1792</v>
      </c>
      <c r="T271" s="546">
        <f t="shared" si="127"/>
        <v>-1791</v>
      </c>
      <c r="U271" s="546">
        <f t="shared" si="128"/>
        <v>-1790</v>
      </c>
      <c r="V271" s="546">
        <f t="shared" si="128"/>
        <v>-1789</v>
      </c>
      <c r="W271" s="546">
        <f t="shared" si="128"/>
        <v>-1788</v>
      </c>
      <c r="X271" s="546">
        <f t="shared" si="128"/>
        <v>-1787</v>
      </c>
      <c r="Y271" s="546">
        <f t="shared" si="128"/>
        <v>-1786</v>
      </c>
      <c r="Z271" s="546">
        <f t="shared" si="128"/>
        <v>-1785</v>
      </c>
      <c r="AA271" s="546">
        <f t="shared" si="128"/>
        <v>-1784</v>
      </c>
      <c r="AB271" s="546">
        <f t="shared" si="128"/>
        <v>-1783</v>
      </c>
      <c r="AC271" s="546">
        <f t="shared" si="128"/>
        <v>-1782</v>
      </c>
      <c r="AD271" s="546">
        <f t="shared" si="128"/>
        <v>-1781</v>
      </c>
      <c r="AE271" s="546">
        <f t="shared" si="129"/>
        <v>-1780</v>
      </c>
      <c r="AF271" s="546">
        <f t="shared" si="129"/>
        <v>-1779</v>
      </c>
      <c r="AG271" s="546">
        <f t="shared" si="129"/>
        <v>-1778</v>
      </c>
      <c r="AH271" s="546">
        <f t="shared" si="129"/>
        <v>-1777</v>
      </c>
      <c r="AI271" s="546">
        <f t="shared" si="129"/>
        <v>-1776</v>
      </c>
      <c r="AJ271" s="546">
        <f t="shared" si="129"/>
        <v>-1775</v>
      </c>
      <c r="AK271" s="546">
        <f t="shared" si="129"/>
        <v>-1774</v>
      </c>
      <c r="AL271" s="546">
        <f t="shared" si="129"/>
        <v>-1773</v>
      </c>
      <c r="AM271" s="546">
        <f t="shared" si="129"/>
        <v>-1772</v>
      </c>
      <c r="AN271" s="546">
        <f t="shared" si="129"/>
        <v>-1771</v>
      </c>
      <c r="AO271" s="546">
        <f t="shared" si="130"/>
        <v>-1770</v>
      </c>
      <c r="AP271" s="546">
        <f t="shared" si="130"/>
        <v>-1769</v>
      </c>
      <c r="AQ271" s="546">
        <f t="shared" si="130"/>
        <v>-1768</v>
      </c>
      <c r="AR271" s="546">
        <f t="shared" si="130"/>
        <v>-1767</v>
      </c>
      <c r="AS271" s="546">
        <f t="shared" si="130"/>
        <v>-1766</v>
      </c>
      <c r="AT271" s="546">
        <f t="shared" si="130"/>
        <v>-1765</v>
      </c>
      <c r="AU271" s="546">
        <f t="shared" si="130"/>
        <v>-1764</v>
      </c>
      <c r="AV271" s="546">
        <f t="shared" si="130"/>
        <v>-1763</v>
      </c>
      <c r="AW271" s="546">
        <f t="shared" si="130"/>
        <v>-1762</v>
      </c>
      <c r="AX271" s="546">
        <f t="shared" si="130"/>
        <v>-1761</v>
      </c>
      <c r="AY271" s="546">
        <f t="shared" si="131"/>
        <v>-1760</v>
      </c>
      <c r="AZ271" s="546">
        <f t="shared" si="131"/>
        <v>-1759</v>
      </c>
      <c r="BA271" s="546">
        <f t="shared" si="131"/>
        <v>-1758</v>
      </c>
      <c r="BB271" s="546">
        <f t="shared" si="131"/>
        <v>-1757</v>
      </c>
      <c r="BC271" s="546">
        <f t="shared" si="131"/>
        <v>-1756</v>
      </c>
      <c r="BD271" s="546">
        <f t="shared" si="131"/>
        <v>-1755</v>
      </c>
      <c r="BE271" s="546">
        <f t="shared" si="131"/>
        <v>-1754</v>
      </c>
      <c r="BF271" s="546">
        <f t="shared" si="131"/>
        <v>-1753</v>
      </c>
      <c r="BG271" s="546">
        <f t="shared" si="131"/>
        <v>-1752</v>
      </c>
      <c r="BH271" s="546">
        <f t="shared" si="131"/>
        <v>-1751</v>
      </c>
      <c r="BI271" s="546">
        <f t="shared" si="132"/>
        <v>-1750</v>
      </c>
      <c r="BJ271" s="546">
        <f t="shared" si="132"/>
        <v>-1749</v>
      </c>
      <c r="BK271" s="546">
        <f t="shared" si="132"/>
        <v>-1748</v>
      </c>
      <c r="BL271" s="546">
        <f t="shared" si="132"/>
        <v>-1747</v>
      </c>
      <c r="BM271" s="546">
        <f t="shared" si="132"/>
        <v>-1746</v>
      </c>
      <c r="BN271" s="546">
        <f t="shared" si="132"/>
        <v>-1745</v>
      </c>
      <c r="BO271" s="546">
        <f t="shared" si="132"/>
        <v>-1744</v>
      </c>
      <c r="BP271" s="546">
        <f t="shared" si="132"/>
        <v>-1743</v>
      </c>
      <c r="BQ271" s="546">
        <f t="shared" si="132"/>
        <v>-1742</v>
      </c>
      <c r="BR271" s="546">
        <f t="shared" si="132"/>
        <v>-1741</v>
      </c>
    </row>
    <row r="272" spans="1:70" hidden="1" x14ac:dyDescent="0.2">
      <c r="A272" s="546">
        <f t="shared" si="119"/>
        <v>0</v>
      </c>
      <c r="B272" s="545"/>
      <c r="C272" s="545"/>
      <c r="D272" s="547">
        <f t="shared" si="120"/>
        <v>54789</v>
      </c>
      <c r="E272" s="541"/>
      <c r="F272" s="541"/>
      <c r="G272" s="541"/>
      <c r="H272" s="541"/>
      <c r="I272" s="541"/>
      <c r="J272" s="541"/>
      <c r="K272" s="546">
        <f t="shared" si="127"/>
        <v>-1799</v>
      </c>
      <c r="L272" s="546">
        <f t="shared" si="127"/>
        <v>-1799</v>
      </c>
      <c r="M272" s="546">
        <f t="shared" si="127"/>
        <v>-1798</v>
      </c>
      <c r="N272" s="546">
        <f t="shared" si="127"/>
        <v>-1797</v>
      </c>
      <c r="O272" s="546">
        <f t="shared" si="127"/>
        <v>-1796</v>
      </c>
      <c r="P272" s="546">
        <f t="shared" si="127"/>
        <v>-1795</v>
      </c>
      <c r="Q272" s="546">
        <f t="shared" si="127"/>
        <v>-1794</v>
      </c>
      <c r="R272" s="546">
        <f t="shared" si="127"/>
        <v>-1793</v>
      </c>
      <c r="S272" s="546">
        <f t="shared" si="127"/>
        <v>-1792</v>
      </c>
      <c r="T272" s="546">
        <f t="shared" si="127"/>
        <v>-1791</v>
      </c>
      <c r="U272" s="546">
        <f t="shared" si="128"/>
        <v>-1790</v>
      </c>
      <c r="V272" s="546">
        <f t="shared" si="128"/>
        <v>-1789</v>
      </c>
      <c r="W272" s="546">
        <f t="shared" si="128"/>
        <v>-1788</v>
      </c>
      <c r="X272" s="546">
        <f t="shared" si="128"/>
        <v>-1787</v>
      </c>
      <c r="Y272" s="546">
        <f t="shared" si="128"/>
        <v>-1786</v>
      </c>
      <c r="Z272" s="546">
        <f t="shared" si="128"/>
        <v>-1785</v>
      </c>
      <c r="AA272" s="546">
        <f t="shared" si="128"/>
        <v>-1784</v>
      </c>
      <c r="AB272" s="546">
        <f t="shared" si="128"/>
        <v>-1783</v>
      </c>
      <c r="AC272" s="546">
        <f t="shared" si="128"/>
        <v>-1782</v>
      </c>
      <c r="AD272" s="546">
        <f t="shared" si="128"/>
        <v>-1781</v>
      </c>
      <c r="AE272" s="546">
        <f t="shared" si="129"/>
        <v>-1780</v>
      </c>
      <c r="AF272" s="546">
        <f t="shared" si="129"/>
        <v>-1779</v>
      </c>
      <c r="AG272" s="546">
        <f t="shared" si="129"/>
        <v>-1778</v>
      </c>
      <c r="AH272" s="546">
        <f t="shared" si="129"/>
        <v>-1777</v>
      </c>
      <c r="AI272" s="546">
        <f t="shared" si="129"/>
        <v>-1776</v>
      </c>
      <c r="AJ272" s="546">
        <f t="shared" si="129"/>
        <v>-1775</v>
      </c>
      <c r="AK272" s="546">
        <f t="shared" si="129"/>
        <v>-1774</v>
      </c>
      <c r="AL272" s="546">
        <f t="shared" si="129"/>
        <v>-1773</v>
      </c>
      <c r="AM272" s="546">
        <f t="shared" si="129"/>
        <v>-1772</v>
      </c>
      <c r="AN272" s="546">
        <f t="shared" si="129"/>
        <v>-1771</v>
      </c>
      <c r="AO272" s="546">
        <f t="shared" si="130"/>
        <v>-1770</v>
      </c>
      <c r="AP272" s="546">
        <f t="shared" si="130"/>
        <v>-1769</v>
      </c>
      <c r="AQ272" s="546">
        <f t="shared" si="130"/>
        <v>-1768</v>
      </c>
      <c r="AR272" s="546">
        <f t="shared" si="130"/>
        <v>-1767</v>
      </c>
      <c r="AS272" s="546">
        <f t="shared" si="130"/>
        <v>-1766</v>
      </c>
      <c r="AT272" s="546">
        <f t="shared" si="130"/>
        <v>-1765</v>
      </c>
      <c r="AU272" s="546">
        <f t="shared" si="130"/>
        <v>-1764</v>
      </c>
      <c r="AV272" s="546">
        <f t="shared" si="130"/>
        <v>-1763</v>
      </c>
      <c r="AW272" s="546">
        <f t="shared" si="130"/>
        <v>-1762</v>
      </c>
      <c r="AX272" s="546">
        <f t="shared" si="130"/>
        <v>-1761</v>
      </c>
      <c r="AY272" s="546">
        <f t="shared" si="131"/>
        <v>-1760</v>
      </c>
      <c r="AZ272" s="546">
        <f t="shared" si="131"/>
        <v>-1759</v>
      </c>
      <c r="BA272" s="546">
        <f t="shared" si="131"/>
        <v>-1758</v>
      </c>
      <c r="BB272" s="546">
        <f t="shared" si="131"/>
        <v>-1757</v>
      </c>
      <c r="BC272" s="546">
        <f t="shared" si="131"/>
        <v>-1756</v>
      </c>
      <c r="BD272" s="546">
        <f t="shared" si="131"/>
        <v>-1755</v>
      </c>
      <c r="BE272" s="546">
        <f t="shared" si="131"/>
        <v>-1754</v>
      </c>
      <c r="BF272" s="546">
        <f t="shared" si="131"/>
        <v>-1753</v>
      </c>
      <c r="BG272" s="546">
        <f t="shared" si="131"/>
        <v>-1752</v>
      </c>
      <c r="BH272" s="546">
        <f t="shared" si="131"/>
        <v>-1751</v>
      </c>
      <c r="BI272" s="546">
        <f t="shared" si="132"/>
        <v>-1750</v>
      </c>
      <c r="BJ272" s="546">
        <f t="shared" si="132"/>
        <v>-1749</v>
      </c>
      <c r="BK272" s="546">
        <f t="shared" si="132"/>
        <v>-1748</v>
      </c>
      <c r="BL272" s="546">
        <f t="shared" si="132"/>
        <v>-1747</v>
      </c>
      <c r="BM272" s="546">
        <f t="shared" si="132"/>
        <v>-1746</v>
      </c>
      <c r="BN272" s="546">
        <f t="shared" si="132"/>
        <v>-1745</v>
      </c>
      <c r="BO272" s="546">
        <f t="shared" si="132"/>
        <v>-1744</v>
      </c>
      <c r="BP272" s="546">
        <f t="shared" si="132"/>
        <v>-1743</v>
      </c>
      <c r="BQ272" s="546">
        <f t="shared" si="132"/>
        <v>-1742</v>
      </c>
      <c r="BR272" s="546">
        <f t="shared" si="132"/>
        <v>-1741</v>
      </c>
    </row>
    <row r="273" spans="1:70" hidden="1" x14ac:dyDescent="0.2">
      <c r="A273" s="546">
        <f t="shared" si="119"/>
        <v>0</v>
      </c>
      <c r="B273" s="545"/>
      <c r="C273" s="545"/>
      <c r="D273" s="547">
        <f t="shared" si="120"/>
        <v>54789</v>
      </c>
      <c r="E273" s="541"/>
      <c r="F273" s="541"/>
      <c r="G273" s="541"/>
      <c r="H273" s="541"/>
      <c r="I273" s="541"/>
      <c r="J273" s="541"/>
      <c r="K273" s="546">
        <f t="shared" si="127"/>
        <v>-1799</v>
      </c>
      <c r="L273" s="546">
        <f t="shared" si="127"/>
        <v>-1799</v>
      </c>
      <c r="M273" s="546">
        <f t="shared" si="127"/>
        <v>-1798</v>
      </c>
      <c r="N273" s="546">
        <f t="shared" si="127"/>
        <v>-1797</v>
      </c>
      <c r="O273" s="546">
        <f t="shared" si="127"/>
        <v>-1796</v>
      </c>
      <c r="P273" s="546">
        <f t="shared" si="127"/>
        <v>-1795</v>
      </c>
      <c r="Q273" s="546">
        <f t="shared" si="127"/>
        <v>-1794</v>
      </c>
      <c r="R273" s="546">
        <f t="shared" si="127"/>
        <v>-1793</v>
      </c>
      <c r="S273" s="546">
        <f t="shared" si="127"/>
        <v>-1792</v>
      </c>
      <c r="T273" s="546">
        <f t="shared" si="127"/>
        <v>-1791</v>
      </c>
      <c r="U273" s="546">
        <f t="shared" si="128"/>
        <v>-1790</v>
      </c>
      <c r="V273" s="546">
        <f t="shared" si="128"/>
        <v>-1789</v>
      </c>
      <c r="W273" s="546">
        <f t="shared" si="128"/>
        <v>-1788</v>
      </c>
      <c r="X273" s="546">
        <f t="shared" si="128"/>
        <v>-1787</v>
      </c>
      <c r="Y273" s="546">
        <f t="shared" si="128"/>
        <v>-1786</v>
      </c>
      <c r="Z273" s="546">
        <f t="shared" si="128"/>
        <v>-1785</v>
      </c>
      <c r="AA273" s="546">
        <f t="shared" si="128"/>
        <v>-1784</v>
      </c>
      <c r="AB273" s="546">
        <f t="shared" si="128"/>
        <v>-1783</v>
      </c>
      <c r="AC273" s="546">
        <f t="shared" si="128"/>
        <v>-1782</v>
      </c>
      <c r="AD273" s="546">
        <f t="shared" si="128"/>
        <v>-1781</v>
      </c>
      <c r="AE273" s="546">
        <f t="shared" si="129"/>
        <v>-1780</v>
      </c>
      <c r="AF273" s="546">
        <f t="shared" si="129"/>
        <v>-1779</v>
      </c>
      <c r="AG273" s="546">
        <f t="shared" si="129"/>
        <v>-1778</v>
      </c>
      <c r="AH273" s="546">
        <f t="shared" si="129"/>
        <v>-1777</v>
      </c>
      <c r="AI273" s="546">
        <f t="shared" si="129"/>
        <v>-1776</v>
      </c>
      <c r="AJ273" s="546">
        <f t="shared" si="129"/>
        <v>-1775</v>
      </c>
      <c r="AK273" s="546">
        <f t="shared" si="129"/>
        <v>-1774</v>
      </c>
      <c r="AL273" s="546">
        <f t="shared" si="129"/>
        <v>-1773</v>
      </c>
      <c r="AM273" s="546">
        <f t="shared" si="129"/>
        <v>-1772</v>
      </c>
      <c r="AN273" s="546">
        <f t="shared" si="129"/>
        <v>-1771</v>
      </c>
      <c r="AO273" s="546">
        <f t="shared" si="130"/>
        <v>-1770</v>
      </c>
      <c r="AP273" s="546">
        <f t="shared" si="130"/>
        <v>-1769</v>
      </c>
      <c r="AQ273" s="546">
        <f t="shared" si="130"/>
        <v>-1768</v>
      </c>
      <c r="AR273" s="546">
        <f t="shared" si="130"/>
        <v>-1767</v>
      </c>
      <c r="AS273" s="546">
        <f t="shared" si="130"/>
        <v>-1766</v>
      </c>
      <c r="AT273" s="546">
        <f t="shared" si="130"/>
        <v>-1765</v>
      </c>
      <c r="AU273" s="546">
        <f t="shared" si="130"/>
        <v>-1764</v>
      </c>
      <c r="AV273" s="546">
        <f t="shared" si="130"/>
        <v>-1763</v>
      </c>
      <c r="AW273" s="546">
        <f t="shared" si="130"/>
        <v>-1762</v>
      </c>
      <c r="AX273" s="546">
        <f t="shared" si="130"/>
        <v>-1761</v>
      </c>
      <c r="AY273" s="546">
        <f t="shared" si="131"/>
        <v>-1760</v>
      </c>
      <c r="AZ273" s="546">
        <f t="shared" si="131"/>
        <v>-1759</v>
      </c>
      <c r="BA273" s="546">
        <f t="shared" si="131"/>
        <v>-1758</v>
      </c>
      <c r="BB273" s="546">
        <f t="shared" si="131"/>
        <v>-1757</v>
      </c>
      <c r="BC273" s="546">
        <f t="shared" si="131"/>
        <v>-1756</v>
      </c>
      <c r="BD273" s="546">
        <f t="shared" si="131"/>
        <v>-1755</v>
      </c>
      <c r="BE273" s="546">
        <f t="shared" si="131"/>
        <v>-1754</v>
      </c>
      <c r="BF273" s="546">
        <f t="shared" si="131"/>
        <v>-1753</v>
      </c>
      <c r="BG273" s="546">
        <f t="shared" si="131"/>
        <v>-1752</v>
      </c>
      <c r="BH273" s="546">
        <f t="shared" si="131"/>
        <v>-1751</v>
      </c>
      <c r="BI273" s="546">
        <f t="shared" si="132"/>
        <v>-1750</v>
      </c>
      <c r="BJ273" s="546">
        <f t="shared" si="132"/>
        <v>-1749</v>
      </c>
      <c r="BK273" s="546">
        <f t="shared" si="132"/>
        <v>-1748</v>
      </c>
      <c r="BL273" s="546">
        <f t="shared" si="132"/>
        <v>-1747</v>
      </c>
      <c r="BM273" s="546">
        <f t="shared" si="132"/>
        <v>-1746</v>
      </c>
      <c r="BN273" s="546">
        <f t="shared" si="132"/>
        <v>-1745</v>
      </c>
      <c r="BO273" s="546">
        <f t="shared" si="132"/>
        <v>-1744</v>
      </c>
      <c r="BP273" s="546">
        <f t="shared" si="132"/>
        <v>-1743</v>
      </c>
      <c r="BQ273" s="546">
        <f t="shared" si="132"/>
        <v>-1742</v>
      </c>
      <c r="BR273" s="546">
        <f t="shared" si="132"/>
        <v>-1741</v>
      </c>
    </row>
    <row r="274" spans="1:70" hidden="1" x14ac:dyDescent="0.2">
      <c r="A274" s="546">
        <f t="shared" si="119"/>
        <v>0</v>
      </c>
      <c r="B274" s="545"/>
      <c r="C274" s="545"/>
      <c r="D274" s="547">
        <f t="shared" si="120"/>
        <v>54789</v>
      </c>
      <c r="E274" s="541"/>
      <c r="F274" s="541"/>
      <c r="G274" s="541"/>
      <c r="H274" s="541"/>
      <c r="I274" s="541"/>
      <c r="J274" s="541"/>
      <c r="K274" s="546">
        <f t="shared" si="127"/>
        <v>-1799</v>
      </c>
      <c r="L274" s="546">
        <f t="shared" si="127"/>
        <v>-1799</v>
      </c>
      <c r="M274" s="546">
        <f t="shared" si="127"/>
        <v>-1798</v>
      </c>
      <c r="N274" s="546">
        <f t="shared" si="127"/>
        <v>-1797</v>
      </c>
      <c r="O274" s="546">
        <f t="shared" si="127"/>
        <v>-1796</v>
      </c>
      <c r="P274" s="546">
        <f t="shared" si="127"/>
        <v>-1795</v>
      </c>
      <c r="Q274" s="546">
        <f t="shared" si="127"/>
        <v>-1794</v>
      </c>
      <c r="R274" s="546">
        <f t="shared" si="127"/>
        <v>-1793</v>
      </c>
      <c r="S274" s="546">
        <f t="shared" si="127"/>
        <v>-1792</v>
      </c>
      <c r="T274" s="546">
        <f t="shared" si="127"/>
        <v>-1791</v>
      </c>
      <c r="U274" s="546">
        <f t="shared" si="128"/>
        <v>-1790</v>
      </c>
      <c r="V274" s="546">
        <f t="shared" si="128"/>
        <v>-1789</v>
      </c>
      <c r="W274" s="546">
        <f t="shared" si="128"/>
        <v>-1788</v>
      </c>
      <c r="X274" s="546">
        <f t="shared" si="128"/>
        <v>-1787</v>
      </c>
      <c r="Y274" s="546">
        <f t="shared" si="128"/>
        <v>-1786</v>
      </c>
      <c r="Z274" s="546">
        <f t="shared" si="128"/>
        <v>-1785</v>
      </c>
      <c r="AA274" s="546">
        <f t="shared" si="128"/>
        <v>-1784</v>
      </c>
      <c r="AB274" s="546">
        <f t="shared" si="128"/>
        <v>-1783</v>
      </c>
      <c r="AC274" s="546">
        <f t="shared" si="128"/>
        <v>-1782</v>
      </c>
      <c r="AD274" s="546">
        <f t="shared" si="128"/>
        <v>-1781</v>
      </c>
      <c r="AE274" s="546">
        <f t="shared" si="129"/>
        <v>-1780</v>
      </c>
      <c r="AF274" s="546">
        <f t="shared" si="129"/>
        <v>-1779</v>
      </c>
      <c r="AG274" s="546">
        <f t="shared" si="129"/>
        <v>-1778</v>
      </c>
      <c r="AH274" s="546">
        <f t="shared" si="129"/>
        <v>-1777</v>
      </c>
      <c r="AI274" s="546">
        <f t="shared" si="129"/>
        <v>-1776</v>
      </c>
      <c r="AJ274" s="546">
        <f t="shared" si="129"/>
        <v>-1775</v>
      </c>
      <c r="AK274" s="546">
        <f t="shared" si="129"/>
        <v>-1774</v>
      </c>
      <c r="AL274" s="546">
        <f t="shared" si="129"/>
        <v>-1773</v>
      </c>
      <c r="AM274" s="546">
        <f t="shared" si="129"/>
        <v>-1772</v>
      </c>
      <c r="AN274" s="546">
        <f t="shared" si="129"/>
        <v>-1771</v>
      </c>
      <c r="AO274" s="546">
        <f t="shared" si="130"/>
        <v>-1770</v>
      </c>
      <c r="AP274" s="546">
        <f t="shared" si="130"/>
        <v>-1769</v>
      </c>
      <c r="AQ274" s="546">
        <f t="shared" si="130"/>
        <v>-1768</v>
      </c>
      <c r="AR274" s="546">
        <f t="shared" si="130"/>
        <v>-1767</v>
      </c>
      <c r="AS274" s="546">
        <f t="shared" si="130"/>
        <v>-1766</v>
      </c>
      <c r="AT274" s="546">
        <f t="shared" si="130"/>
        <v>-1765</v>
      </c>
      <c r="AU274" s="546">
        <f t="shared" si="130"/>
        <v>-1764</v>
      </c>
      <c r="AV274" s="546">
        <f t="shared" si="130"/>
        <v>-1763</v>
      </c>
      <c r="AW274" s="546">
        <f t="shared" si="130"/>
        <v>-1762</v>
      </c>
      <c r="AX274" s="546">
        <f t="shared" si="130"/>
        <v>-1761</v>
      </c>
      <c r="AY274" s="546">
        <f t="shared" si="131"/>
        <v>-1760</v>
      </c>
      <c r="AZ274" s="546">
        <f t="shared" si="131"/>
        <v>-1759</v>
      </c>
      <c r="BA274" s="546">
        <f t="shared" si="131"/>
        <v>-1758</v>
      </c>
      <c r="BB274" s="546">
        <f t="shared" si="131"/>
        <v>-1757</v>
      </c>
      <c r="BC274" s="546">
        <f t="shared" si="131"/>
        <v>-1756</v>
      </c>
      <c r="BD274" s="546">
        <f t="shared" si="131"/>
        <v>-1755</v>
      </c>
      <c r="BE274" s="546">
        <f t="shared" si="131"/>
        <v>-1754</v>
      </c>
      <c r="BF274" s="546">
        <f t="shared" si="131"/>
        <v>-1753</v>
      </c>
      <c r="BG274" s="546">
        <f t="shared" si="131"/>
        <v>-1752</v>
      </c>
      <c r="BH274" s="546">
        <f t="shared" si="131"/>
        <v>-1751</v>
      </c>
      <c r="BI274" s="546">
        <f t="shared" si="132"/>
        <v>-1750</v>
      </c>
      <c r="BJ274" s="546">
        <f t="shared" si="132"/>
        <v>-1749</v>
      </c>
      <c r="BK274" s="546">
        <f t="shared" si="132"/>
        <v>-1748</v>
      </c>
      <c r="BL274" s="546">
        <f t="shared" si="132"/>
        <v>-1747</v>
      </c>
      <c r="BM274" s="546">
        <f t="shared" si="132"/>
        <v>-1746</v>
      </c>
      <c r="BN274" s="546">
        <f t="shared" si="132"/>
        <v>-1745</v>
      </c>
      <c r="BO274" s="546">
        <f t="shared" si="132"/>
        <v>-1744</v>
      </c>
      <c r="BP274" s="546">
        <f t="shared" si="132"/>
        <v>-1743</v>
      </c>
      <c r="BQ274" s="546">
        <f t="shared" si="132"/>
        <v>-1742</v>
      </c>
      <c r="BR274" s="546">
        <f t="shared" si="132"/>
        <v>-1741</v>
      </c>
    </row>
    <row r="275" spans="1:70" hidden="1" x14ac:dyDescent="0.2">
      <c r="A275" s="546">
        <f t="shared" si="119"/>
        <v>0</v>
      </c>
      <c r="B275" s="545"/>
      <c r="C275" s="545"/>
      <c r="D275" s="547">
        <f t="shared" si="120"/>
        <v>54789</v>
      </c>
      <c r="E275" s="541"/>
      <c r="F275" s="541"/>
      <c r="G275" s="541"/>
      <c r="H275" s="541"/>
      <c r="I275" s="541"/>
      <c r="J275" s="541"/>
      <c r="K275" s="546">
        <f t="shared" si="127"/>
        <v>-1799</v>
      </c>
      <c r="L275" s="546">
        <f t="shared" si="127"/>
        <v>-1799</v>
      </c>
      <c r="M275" s="546">
        <f t="shared" si="127"/>
        <v>-1798</v>
      </c>
      <c r="N275" s="546">
        <f t="shared" si="127"/>
        <v>-1797</v>
      </c>
      <c r="O275" s="546">
        <f t="shared" si="127"/>
        <v>-1796</v>
      </c>
      <c r="P275" s="546">
        <f t="shared" si="127"/>
        <v>-1795</v>
      </c>
      <c r="Q275" s="546">
        <f t="shared" si="127"/>
        <v>-1794</v>
      </c>
      <c r="R275" s="546">
        <f t="shared" si="127"/>
        <v>-1793</v>
      </c>
      <c r="S275" s="546">
        <f t="shared" si="127"/>
        <v>-1792</v>
      </c>
      <c r="T275" s="546">
        <f t="shared" si="127"/>
        <v>-1791</v>
      </c>
      <c r="U275" s="546">
        <f t="shared" si="128"/>
        <v>-1790</v>
      </c>
      <c r="V275" s="546">
        <f t="shared" si="128"/>
        <v>-1789</v>
      </c>
      <c r="W275" s="546">
        <f t="shared" si="128"/>
        <v>-1788</v>
      </c>
      <c r="X275" s="546">
        <f t="shared" si="128"/>
        <v>-1787</v>
      </c>
      <c r="Y275" s="546">
        <f t="shared" si="128"/>
        <v>-1786</v>
      </c>
      <c r="Z275" s="546">
        <f t="shared" si="128"/>
        <v>-1785</v>
      </c>
      <c r="AA275" s="546">
        <f t="shared" si="128"/>
        <v>-1784</v>
      </c>
      <c r="AB275" s="546">
        <f t="shared" si="128"/>
        <v>-1783</v>
      </c>
      <c r="AC275" s="546">
        <f t="shared" si="128"/>
        <v>-1782</v>
      </c>
      <c r="AD275" s="546">
        <f t="shared" si="128"/>
        <v>-1781</v>
      </c>
      <c r="AE275" s="546">
        <f t="shared" si="129"/>
        <v>-1780</v>
      </c>
      <c r="AF275" s="546">
        <f t="shared" si="129"/>
        <v>-1779</v>
      </c>
      <c r="AG275" s="546">
        <f t="shared" si="129"/>
        <v>-1778</v>
      </c>
      <c r="AH275" s="546">
        <f t="shared" si="129"/>
        <v>-1777</v>
      </c>
      <c r="AI275" s="546">
        <f t="shared" si="129"/>
        <v>-1776</v>
      </c>
      <c r="AJ275" s="546">
        <f t="shared" si="129"/>
        <v>-1775</v>
      </c>
      <c r="AK275" s="546">
        <f t="shared" si="129"/>
        <v>-1774</v>
      </c>
      <c r="AL275" s="546">
        <f t="shared" si="129"/>
        <v>-1773</v>
      </c>
      <c r="AM275" s="546">
        <f t="shared" si="129"/>
        <v>-1772</v>
      </c>
      <c r="AN275" s="546">
        <f t="shared" si="129"/>
        <v>-1771</v>
      </c>
      <c r="AO275" s="546">
        <f t="shared" si="130"/>
        <v>-1770</v>
      </c>
      <c r="AP275" s="546">
        <f t="shared" si="130"/>
        <v>-1769</v>
      </c>
      <c r="AQ275" s="546">
        <f t="shared" si="130"/>
        <v>-1768</v>
      </c>
      <c r="AR275" s="546">
        <f t="shared" si="130"/>
        <v>-1767</v>
      </c>
      <c r="AS275" s="546">
        <f t="shared" si="130"/>
        <v>-1766</v>
      </c>
      <c r="AT275" s="546">
        <f t="shared" si="130"/>
        <v>-1765</v>
      </c>
      <c r="AU275" s="546">
        <f t="shared" si="130"/>
        <v>-1764</v>
      </c>
      <c r="AV275" s="546">
        <f t="shared" si="130"/>
        <v>-1763</v>
      </c>
      <c r="AW275" s="546">
        <f t="shared" si="130"/>
        <v>-1762</v>
      </c>
      <c r="AX275" s="546">
        <f t="shared" si="130"/>
        <v>-1761</v>
      </c>
      <c r="AY275" s="546">
        <f t="shared" si="131"/>
        <v>-1760</v>
      </c>
      <c r="AZ275" s="546">
        <f t="shared" si="131"/>
        <v>-1759</v>
      </c>
      <c r="BA275" s="546">
        <f t="shared" si="131"/>
        <v>-1758</v>
      </c>
      <c r="BB275" s="546">
        <f t="shared" si="131"/>
        <v>-1757</v>
      </c>
      <c r="BC275" s="546">
        <f t="shared" si="131"/>
        <v>-1756</v>
      </c>
      <c r="BD275" s="546">
        <f t="shared" si="131"/>
        <v>-1755</v>
      </c>
      <c r="BE275" s="546">
        <f t="shared" si="131"/>
        <v>-1754</v>
      </c>
      <c r="BF275" s="546">
        <f t="shared" si="131"/>
        <v>-1753</v>
      </c>
      <c r="BG275" s="546">
        <f t="shared" si="131"/>
        <v>-1752</v>
      </c>
      <c r="BH275" s="546">
        <f t="shared" si="131"/>
        <v>-1751</v>
      </c>
      <c r="BI275" s="546">
        <f t="shared" si="132"/>
        <v>-1750</v>
      </c>
      <c r="BJ275" s="546">
        <f t="shared" si="132"/>
        <v>-1749</v>
      </c>
      <c r="BK275" s="546">
        <f t="shared" si="132"/>
        <v>-1748</v>
      </c>
      <c r="BL275" s="546">
        <f t="shared" si="132"/>
        <v>-1747</v>
      </c>
      <c r="BM275" s="546">
        <f t="shared" si="132"/>
        <v>-1746</v>
      </c>
      <c r="BN275" s="546">
        <f t="shared" si="132"/>
        <v>-1745</v>
      </c>
      <c r="BO275" s="546">
        <f t="shared" si="132"/>
        <v>-1744</v>
      </c>
      <c r="BP275" s="546">
        <f t="shared" si="132"/>
        <v>-1743</v>
      </c>
      <c r="BQ275" s="546">
        <f t="shared" si="132"/>
        <v>-1742</v>
      </c>
      <c r="BR275" s="546">
        <f t="shared" si="132"/>
        <v>-1741</v>
      </c>
    </row>
    <row r="276" spans="1:70" hidden="1" x14ac:dyDescent="0.2">
      <c r="A276" s="546">
        <f t="shared" si="119"/>
        <v>0</v>
      </c>
      <c r="B276" s="545"/>
      <c r="C276" s="545"/>
      <c r="D276" s="547">
        <f t="shared" si="120"/>
        <v>54789</v>
      </c>
      <c r="E276" s="541"/>
      <c r="F276" s="541"/>
      <c r="G276" s="541"/>
      <c r="H276" s="541"/>
      <c r="I276" s="541"/>
      <c r="J276" s="541"/>
      <c r="K276" s="546">
        <f t="shared" si="127"/>
        <v>-1799</v>
      </c>
      <c r="L276" s="546">
        <f t="shared" si="127"/>
        <v>-1799</v>
      </c>
      <c r="M276" s="546">
        <f t="shared" si="127"/>
        <v>-1798</v>
      </c>
      <c r="N276" s="546">
        <f t="shared" si="127"/>
        <v>-1797</v>
      </c>
      <c r="O276" s="546">
        <f t="shared" si="127"/>
        <v>-1796</v>
      </c>
      <c r="P276" s="546">
        <f t="shared" si="127"/>
        <v>-1795</v>
      </c>
      <c r="Q276" s="546">
        <f t="shared" si="127"/>
        <v>-1794</v>
      </c>
      <c r="R276" s="546">
        <f t="shared" si="127"/>
        <v>-1793</v>
      </c>
      <c r="S276" s="546">
        <f t="shared" si="127"/>
        <v>-1792</v>
      </c>
      <c r="T276" s="546">
        <f t="shared" si="127"/>
        <v>-1791</v>
      </c>
      <c r="U276" s="546">
        <f t="shared" si="128"/>
        <v>-1790</v>
      </c>
      <c r="V276" s="546">
        <f t="shared" si="128"/>
        <v>-1789</v>
      </c>
      <c r="W276" s="546">
        <f t="shared" si="128"/>
        <v>-1788</v>
      </c>
      <c r="X276" s="546">
        <f t="shared" si="128"/>
        <v>-1787</v>
      </c>
      <c r="Y276" s="546">
        <f t="shared" si="128"/>
        <v>-1786</v>
      </c>
      <c r="Z276" s="546">
        <f t="shared" si="128"/>
        <v>-1785</v>
      </c>
      <c r="AA276" s="546">
        <f t="shared" si="128"/>
        <v>-1784</v>
      </c>
      <c r="AB276" s="546">
        <f t="shared" si="128"/>
        <v>-1783</v>
      </c>
      <c r="AC276" s="546">
        <f t="shared" si="128"/>
        <v>-1782</v>
      </c>
      <c r="AD276" s="546">
        <f t="shared" si="128"/>
        <v>-1781</v>
      </c>
      <c r="AE276" s="546">
        <f t="shared" si="129"/>
        <v>-1780</v>
      </c>
      <c r="AF276" s="546">
        <f t="shared" si="129"/>
        <v>-1779</v>
      </c>
      <c r="AG276" s="546">
        <f t="shared" si="129"/>
        <v>-1778</v>
      </c>
      <c r="AH276" s="546">
        <f t="shared" si="129"/>
        <v>-1777</v>
      </c>
      <c r="AI276" s="546">
        <f t="shared" si="129"/>
        <v>-1776</v>
      </c>
      <c r="AJ276" s="546">
        <f t="shared" si="129"/>
        <v>-1775</v>
      </c>
      <c r="AK276" s="546">
        <f t="shared" si="129"/>
        <v>-1774</v>
      </c>
      <c r="AL276" s="546">
        <f t="shared" si="129"/>
        <v>-1773</v>
      </c>
      <c r="AM276" s="546">
        <f t="shared" si="129"/>
        <v>-1772</v>
      </c>
      <c r="AN276" s="546">
        <f t="shared" si="129"/>
        <v>-1771</v>
      </c>
      <c r="AO276" s="546">
        <f t="shared" si="130"/>
        <v>-1770</v>
      </c>
      <c r="AP276" s="546">
        <f t="shared" si="130"/>
        <v>-1769</v>
      </c>
      <c r="AQ276" s="546">
        <f t="shared" si="130"/>
        <v>-1768</v>
      </c>
      <c r="AR276" s="546">
        <f t="shared" si="130"/>
        <v>-1767</v>
      </c>
      <c r="AS276" s="546">
        <f t="shared" si="130"/>
        <v>-1766</v>
      </c>
      <c r="AT276" s="546">
        <f t="shared" si="130"/>
        <v>-1765</v>
      </c>
      <c r="AU276" s="546">
        <f t="shared" si="130"/>
        <v>-1764</v>
      </c>
      <c r="AV276" s="546">
        <f t="shared" si="130"/>
        <v>-1763</v>
      </c>
      <c r="AW276" s="546">
        <f t="shared" si="130"/>
        <v>-1762</v>
      </c>
      <c r="AX276" s="546">
        <f t="shared" si="130"/>
        <v>-1761</v>
      </c>
      <c r="AY276" s="546">
        <f t="shared" si="131"/>
        <v>-1760</v>
      </c>
      <c r="AZ276" s="546">
        <f t="shared" si="131"/>
        <v>-1759</v>
      </c>
      <c r="BA276" s="546">
        <f t="shared" si="131"/>
        <v>-1758</v>
      </c>
      <c r="BB276" s="546">
        <f t="shared" si="131"/>
        <v>-1757</v>
      </c>
      <c r="BC276" s="546">
        <f t="shared" si="131"/>
        <v>-1756</v>
      </c>
      <c r="BD276" s="546">
        <f t="shared" si="131"/>
        <v>-1755</v>
      </c>
      <c r="BE276" s="546">
        <f t="shared" si="131"/>
        <v>-1754</v>
      </c>
      <c r="BF276" s="546">
        <f t="shared" si="131"/>
        <v>-1753</v>
      </c>
      <c r="BG276" s="546">
        <f t="shared" si="131"/>
        <v>-1752</v>
      </c>
      <c r="BH276" s="546">
        <f t="shared" si="131"/>
        <v>-1751</v>
      </c>
      <c r="BI276" s="546">
        <f t="shared" si="132"/>
        <v>-1750</v>
      </c>
      <c r="BJ276" s="546">
        <f t="shared" si="132"/>
        <v>-1749</v>
      </c>
      <c r="BK276" s="546">
        <f t="shared" si="132"/>
        <v>-1748</v>
      </c>
      <c r="BL276" s="546">
        <f t="shared" si="132"/>
        <v>-1747</v>
      </c>
      <c r="BM276" s="546">
        <f t="shared" si="132"/>
        <v>-1746</v>
      </c>
      <c r="BN276" s="546">
        <f t="shared" si="132"/>
        <v>-1745</v>
      </c>
      <c r="BO276" s="546">
        <f t="shared" si="132"/>
        <v>-1744</v>
      </c>
      <c r="BP276" s="546">
        <f t="shared" si="132"/>
        <v>-1743</v>
      </c>
      <c r="BQ276" s="546">
        <f t="shared" si="132"/>
        <v>-1742</v>
      </c>
      <c r="BR276" s="546">
        <f t="shared" si="132"/>
        <v>-1741</v>
      </c>
    </row>
    <row r="277" spans="1:70" hidden="1" x14ac:dyDescent="0.2">
      <c r="A277" s="546">
        <f t="shared" si="119"/>
        <v>0</v>
      </c>
      <c r="B277" s="545"/>
      <c r="C277" s="545"/>
      <c r="D277" s="547">
        <f t="shared" si="120"/>
        <v>54789</v>
      </c>
      <c r="E277" s="541"/>
      <c r="F277" s="541"/>
      <c r="G277" s="541"/>
      <c r="H277" s="541"/>
      <c r="I277" s="541"/>
      <c r="J277" s="541"/>
      <c r="K277" s="546">
        <f t="shared" si="127"/>
        <v>-1799</v>
      </c>
      <c r="L277" s="546">
        <f t="shared" si="127"/>
        <v>-1799</v>
      </c>
      <c r="M277" s="546">
        <f t="shared" si="127"/>
        <v>-1798</v>
      </c>
      <c r="N277" s="546">
        <f t="shared" si="127"/>
        <v>-1797</v>
      </c>
      <c r="O277" s="546">
        <f t="shared" si="127"/>
        <v>-1796</v>
      </c>
      <c r="P277" s="546">
        <f t="shared" si="127"/>
        <v>-1795</v>
      </c>
      <c r="Q277" s="546">
        <f t="shared" si="127"/>
        <v>-1794</v>
      </c>
      <c r="R277" s="546">
        <f t="shared" si="127"/>
        <v>-1793</v>
      </c>
      <c r="S277" s="546">
        <f t="shared" si="127"/>
        <v>-1792</v>
      </c>
      <c r="T277" s="546">
        <f t="shared" si="127"/>
        <v>-1791</v>
      </c>
      <c r="U277" s="546">
        <f t="shared" si="128"/>
        <v>-1790</v>
      </c>
      <c r="V277" s="546">
        <f t="shared" si="128"/>
        <v>-1789</v>
      </c>
      <c r="W277" s="546">
        <f t="shared" si="128"/>
        <v>-1788</v>
      </c>
      <c r="X277" s="546">
        <f t="shared" si="128"/>
        <v>-1787</v>
      </c>
      <c r="Y277" s="546">
        <f t="shared" si="128"/>
        <v>-1786</v>
      </c>
      <c r="Z277" s="546">
        <f t="shared" si="128"/>
        <v>-1785</v>
      </c>
      <c r="AA277" s="546">
        <f t="shared" si="128"/>
        <v>-1784</v>
      </c>
      <c r="AB277" s="546">
        <f t="shared" si="128"/>
        <v>-1783</v>
      </c>
      <c r="AC277" s="546">
        <f t="shared" si="128"/>
        <v>-1782</v>
      </c>
      <c r="AD277" s="546">
        <f t="shared" si="128"/>
        <v>-1781</v>
      </c>
      <c r="AE277" s="546">
        <f t="shared" si="129"/>
        <v>-1780</v>
      </c>
      <c r="AF277" s="546">
        <f t="shared" si="129"/>
        <v>-1779</v>
      </c>
      <c r="AG277" s="546">
        <f t="shared" si="129"/>
        <v>-1778</v>
      </c>
      <c r="AH277" s="546">
        <f t="shared" si="129"/>
        <v>-1777</v>
      </c>
      <c r="AI277" s="546">
        <f t="shared" si="129"/>
        <v>-1776</v>
      </c>
      <c r="AJ277" s="546">
        <f t="shared" si="129"/>
        <v>-1775</v>
      </c>
      <c r="AK277" s="546">
        <f t="shared" si="129"/>
        <v>-1774</v>
      </c>
      <c r="AL277" s="546">
        <f t="shared" si="129"/>
        <v>-1773</v>
      </c>
      <c r="AM277" s="546">
        <f t="shared" si="129"/>
        <v>-1772</v>
      </c>
      <c r="AN277" s="546">
        <f t="shared" si="129"/>
        <v>-1771</v>
      </c>
      <c r="AO277" s="546">
        <f t="shared" si="130"/>
        <v>-1770</v>
      </c>
      <c r="AP277" s="546">
        <f t="shared" si="130"/>
        <v>-1769</v>
      </c>
      <c r="AQ277" s="546">
        <f t="shared" si="130"/>
        <v>-1768</v>
      </c>
      <c r="AR277" s="546">
        <f t="shared" si="130"/>
        <v>-1767</v>
      </c>
      <c r="AS277" s="546">
        <f t="shared" si="130"/>
        <v>-1766</v>
      </c>
      <c r="AT277" s="546">
        <f t="shared" si="130"/>
        <v>-1765</v>
      </c>
      <c r="AU277" s="546">
        <f t="shared" si="130"/>
        <v>-1764</v>
      </c>
      <c r="AV277" s="546">
        <f t="shared" si="130"/>
        <v>-1763</v>
      </c>
      <c r="AW277" s="546">
        <f t="shared" si="130"/>
        <v>-1762</v>
      </c>
      <c r="AX277" s="546">
        <f t="shared" si="130"/>
        <v>-1761</v>
      </c>
      <c r="AY277" s="546">
        <f t="shared" si="131"/>
        <v>-1760</v>
      </c>
      <c r="AZ277" s="546">
        <f t="shared" si="131"/>
        <v>-1759</v>
      </c>
      <c r="BA277" s="546">
        <f t="shared" si="131"/>
        <v>-1758</v>
      </c>
      <c r="BB277" s="546">
        <f t="shared" si="131"/>
        <v>-1757</v>
      </c>
      <c r="BC277" s="546">
        <f t="shared" si="131"/>
        <v>-1756</v>
      </c>
      <c r="BD277" s="546">
        <f t="shared" si="131"/>
        <v>-1755</v>
      </c>
      <c r="BE277" s="546">
        <f t="shared" si="131"/>
        <v>-1754</v>
      </c>
      <c r="BF277" s="546">
        <f t="shared" si="131"/>
        <v>-1753</v>
      </c>
      <c r="BG277" s="546">
        <f t="shared" si="131"/>
        <v>-1752</v>
      </c>
      <c r="BH277" s="546">
        <f t="shared" si="131"/>
        <v>-1751</v>
      </c>
      <c r="BI277" s="546">
        <f t="shared" si="132"/>
        <v>-1750</v>
      </c>
      <c r="BJ277" s="546">
        <f t="shared" si="132"/>
        <v>-1749</v>
      </c>
      <c r="BK277" s="546">
        <f t="shared" si="132"/>
        <v>-1748</v>
      </c>
      <c r="BL277" s="546">
        <f t="shared" si="132"/>
        <v>-1747</v>
      </c>
      <c r="BM277" s="546">
        <f t="shared" si="132"/>
        <v>-1746</v>
      </c>
      <c r="BN277" s="546">
        <f t="shared" si="132"/>
        <v>-1745</v>
      </c>
      <c r="BO277" s="546">
        <f t="shared" si="132"/>
        <v>-1744</v>
      </c>
      <c r="BP277" s="546">
        <f t="shared" si="132"/>
        <v>-1743</v>
      </c>
      <c r="BQ277" s="546">
        <f t="shared" si="132"/>
        <v>-1742</v>
      </c>
      <c r="BR277" s="546">
        <f t="shared" si="132"/>
        <v>-1741</v>
      </c>
    </row>
    <row r="278" spans="1:70" hidden="1" x14ac:dyDescent="0.2">
      <c r="A278" s="546" t="str">
        <f t="shared" si="119"/>
        <v>Person 60</v>
      </c>
      <c r="B278" s="545"/>
      <c r="C278" s="545"/>
      <c r="D278" s="547">
        <f t="shared" si="120"/>
        <v>54789</v>
      </c>
      <c r="E278" s="541"/>
      <c r="F278" s="541"/>
      <c r="G278" s="541"/>
      <c r="H278" s="541"/>
      <c r="I278" s="541"/>
      <c r="J278" s="541"/>
      <c r="K278" s="546">
        <f t="shared" si="127"/>
        <v>-1799</v>
      </c>
      <c r="L278" s="546">
        <f t="shared" si="127"/>
        <v>-1799</v>
      </c>
      <c r="M278" s="546">
        <f t="shared" si="127"/>
        <v>-1798</v>
      </c>
      <c r="N278" s="546">
        <f t="shared" si="127"/>
        <v>-1797</v>
      </c>
      <c r="O278" s="546">
        <f t="shared" si="127"/>
        <v>-1796</v>
      </c>
      <c r="P278" s="546">
        <f t="shared" si="127"/>
        <v>-1795</v>
      </c>
      <c r="Q278" s="546">
        <f t="shared" si="127"/>
        <v>-1794</v>
      </c>
      <c r="R278" s="546">
        <f t="shared" si="127"/>
        <v>-1793</v>
      </c>
      <c r="S278" s="546">
        <f t="shared" si="127"/>
        <v>-1792</v>
      </c>
      <c r="T278" s="546">
        <f t="shared" si="127"/>
        <v>-1791</v>
      </c>
      <c r="U278" s="546">
        <f t="shared" si="128"/>
        <v>-1790</v>
      </c>
      <c r="V278" s="546">
        <f t="shared" si="128"/>
        <v>-1789</v>
      </c>
      <c r="W278" s="546">
        <f t="shared" si="128"/>
        <v>-1788</v>
      </c>
      <c r="X278" s="546">
        <f t="shared" si="128"/>
        <v>-1787</v>
      </c>
      <c r="Y278" s="546">
        <f t="shared" si="128"/>
        <v>-1786</v>
      </c>
      <c r="Z278" s="546">
        <f t="shared" si="128"/>
        <v>-1785</v>
      </c>
      <c r="AA278" s="546">
        <f t="shared" si="128"/>
        <v>-1784</v>
      </c>
      <c r="AB278" s="546">
        <f t="shared" si="128"/>
        <v>-1783</v>
      </c>
      <c r="AC278" s="546">
        <f t="shared" si="128"/>
        <v>-1782</v>
      </c>
      <c r="AD278" s="546">
        <f t="shared" si="128"/>
        <v>-1781</v>
      </c>
      <c r="AE278" s="546">
        <f t="shared" si="129"/>
        <v>-1780</v>
      </c>
      <c r="AF278" s="546">
        <f t="shared" si="129"/>
        <v>-1779</v>
      </c>
      <c r="AG278" s="546">
        <f t="shared" si="129"/>
        <v>-1778</v>
      </c>
      <c r="AH278" s="546">
        <f t="shared" si="129"/>
        <v>-1777</v>
      </c>
      <c r="AI278" s="546">
        <f t="shared" si="129"/>
        <v>-1776</v>
      </c>
      <c r="AJ278" s="546">
        <f t="shared" si="129"/>
        <v>-1775</v>
      </c>
      <c r="AK278" s="546">
        <f t="shared" si="129"/>
        <v>-1774</v>
      </c>
      <c r="AL278" s="546">
        <f t="shared" si="129"/>
        <v>-1773</v>
      </c>
      <c r="AM278" s="546">
        <f t="shared" si="129"/>
        <v>-1772</v>
      </c>
      <c r="AN278" s="546">
        <f t="shared" si="129"/>
        <v>-1771</v>
      </c>
      <c r="AO278" s="546">
        <f t="shared" si="130"/>
        <v>-1770</v>
      </c>
      <c r="AP278" s="546">
        <f t="shared" si="130"/>
        <v>-1769</v>
      </c>
      <c r="AQ278" s="546">
        <f t="shared" si="130"/>
        <v>-1768</v>
      </c>
      <c r="AR278" s="546">
        <f t="shared" si="130"/>
        <v>-1767</v>
      </c>
      <c r="AS278" s="546">
        <f t="shared" si="130"/>
        <v>-1766</v>
      </c>
      <c r="AT278" s="546">
        <f t="shared" si="130"/>
        <v>-1765</v>
      </c>
      <c r="AU278" s="546">
        <f t="shared" si="130"/>
        <v>-1764</v>
      </c>
      <c r="AV278" s="546">
        <f t="shared" si="130"/>
        <v>-1763</v>
      </c>
      <c r="AW278" s="546">
        <f t="shared" si="130"/>
        <v>-1762</v>
      </c>
      <c r="AX278" s="546">
        <f t="shared" si="130"/>
        <v>-1761</v>
      </c>
      <c r="AY278" s="546">
        <f t="shared" si="131"/>
        <v>-1760</v>
      </c>
      <c r="AZ278" s="546">
        <f t="shared" si="131"/>
        <v>-1759</v>
      </c>
      <c r="BA278" s="546">
        <f t="shared" si="131"/>
        <v>-1758</v>
      </c>
      <c r="BB278" s="546">
        <f t="shared" si="131"/>
        <v>-1757</v>
      </c>
      <c r="BC278" s="546">
        <f t="shared" si="131"/>
        <v>-1756</v>
      </c>
      <c r="BD278" s="546">
        <f t="shared" si="131"/>
        <v>-1755</v>
      </c>
      <c r="BE278" s="546">
        <f t="shared" si="131"/>
        <v>-1754</v>
      </c>
      <c r="BF278" s="546">
        <f t="shared" si="131"/>
        <v>-1753</v>
      </c>
      <c r="BG278" s="546">
        <f t="shared" si="131"/>
        <v>-1752</v>
      </c>
      <c r="BH278" s="546">
        <f t="shared" si="131"/>
        <v>-1751</v>
      </c>
      <c r="BI278" s="546">
        <f t="shared" si="132"/>
        <v>-1750</v>
      </c>
      <c r="BJ278" s="546">
        <f t="shared" si="132"/>
        <v>-1749</v>
      </c>
      <c r="BK278" s="546">
        <f t="shared" si="132"/>
        <v>-1748</v>
      </c>
      <c r="BL278" s="546">
        <f t="shared" si="132"/>
        <v>-1747</v>
      </c>
      <c r="BM278" s="546">
        <f t="shared" si="132"/>
        <v>-1746</v>
      </c>
      <c r="BN278" s="546">
        <f t="shared" si="132"/>
        <v>-1745</v>
      </c>
      <c r="BO278" s="546">
        <f t="shared" si="132"/>
        <v>-1744</v>
      </c>
      <c r="BP278" s="546">
        <f t="shared" si="132"/>
        <v>-1743</v>
      </c>
      <c r="BQ278" s="546">
        <f t="shared" si="132"/>
        <v>-1742</v>
      </c>
      <c r="BR278" s="546">
        <f t="shared" si="132"/>
        <v>-1741</v>
      </c>
    </row>
    <row r="279" spans="1:70" hidden="1" x14ac:dyDescent="0.2"/>
    <row r="280" spans="1:70" hidden="1" x14ac:dyDescent="0.2"/>
    <row r="281" spans="1:70" x14ac:dyDescent="0.2">
      <c r="A281" s="491" t="s">
        <v>286</v>
      </c>
      <c r="B281" s="491"/>
      <c r="C281" s="491"/>
    </row>
    <row r="282" spans="1:70" x14ac:dyDescent="0.2">
      <c r="A282" s="1">
        <f t="shared" ref="A282:A313" si="133">A87</f>
        <v>0</v>
      </c>
      <c r="D282" s="541">
        <f t="shared" ref="D282:D313" si="134">D87</f>
        <v>54789</v>
      </c>
      <c r="E282" s="545">
        <f>'5'!AI23</f>
        <v>0</v>
      </c>
      <c r="F282" s="545">
        <f>'5'!AK23</f>
        <v>0</v>
      </c>
      <c r="G282" s="544">
        <f>'5'!AM23</f>
        <v>0</v>
      </c>
      <c r="H282" s="543">
        <f>'5'!AH23</f>
        <v>0</v>
      </c>
      <c r="I282" s="543">
        <f>'5'!AJ23</f>
        <v>0</v>
      </c>
      <c r="J282" s="542">
        <f>'5'!AL23</f>
        <v>0</v>
      </c>
      <c r="K282" s="1">
        <f t="shared" ref="K282:AP282" si="135">IF(K219&gt;SUM($E282:$G282),0,IF(K219&gt;SUM($E282:$F282),$J282,IF(K219&gt;$E282,$I282,IF(K219&gt;0,$H282,0))))</f>
        <v>0</v>
      </c>
      <c r="L282" s="1">
        <f t="shared" si="135"/>
        <v>0</v>
      </c>
      <c r="M282" s="1">
        <f t="shared" si="135"/>
        <v>0</v>
      </c>
      <c r="N282" s="1">
        <f t="shared" si="135"/>
        <v>0</v>
      </c>
      <c r="O282" s="1">
        <f t="shared" si="135"/>
        <v>0</v>
      </c>
      <c r="P282" s="1">
        <f t="shared" si="135"/>
        <v>0</v>
      </c>
      <c r="Q282" s="1">
        <f t="shared" si="135"/>
        <v>0</v>
      </c>
      <c r="R282" s="1">
        <f t="shared" si="135"/>
        <v>0</v>
      </c>
      <c r="S282" s="1">
        <f t="shared" si="135"/>
        <v>0</v>
      </c>
      <c r="T282" s="1">
        <f t="shared" si="135"/>
        <v>0</v>
      </c>
      <c r="U282" s="1">
        <f t="shared" si="135"/>
        <v>0</v>
      </c>
      <c r="V282" s="1">
        <f t="shared" si="135"/>
        <v>0</v>
      </c>
      <c r="W282" s="1">
        <f t="shared" si="135"/>
        <v>0</v>
      </c>
      <c r="X282" s="1">
        <f t="shared" si="135"/>
        <v>0</v>
      </c>
      <c r="Y282" s="1">
        <f t="shared" si="135"/>
        <v>0</v>
      </c>
      <c r="Z282" s="1">
        <f t="shared" si="135"/>
        <v>0</v>
      </c>
      <c r="AA282" s="1">
        <f t="shared" si="135"/>
        <v>0</v>
      </c>
      <c r="AB282" s="1">
        <f t="shared" si="135"/>
        <v>0</v>
      </c>
      <c r="AC282" s="1">
        <f t="shared" si="135"/>
        <v>0</v>
      </c>
      <c r="AD282" s="1">
        <f t="shared" si="135"/>
        <v>0</v>
      </c>
      <c r="AE282" s="1">
        <f t="shared" si="135"/>
        <v>0</v>
      </c>
      <c r="AF282" s="1">
        <f t="shared" si="135"/>
        <v>0</v>
      </c>
      <c r="AG282" s="1">
        <f t="shared" si="135"/>
        <v>0</v>
      </c>
      <c r="AH282" s="1">
        <f t="shared" si="135"/>
        <v>0</v>
      </c>
      <c r="AI282" s="1">
        <f t="shared" si="135"/>
        <v>0</v>
      </c>
      <c r="AJ282" s="1">
        <f t="shared" si="135"/>
        <v>0</v>
      </c>
      <c r="AK282" s="1">
        <f t="shared" si="135"/>
        <v>0</v>
      </c>
      <c r="AL282" s="1">
        <f t="shared" si="135"/>
        <v>0</v>
      </c>
      <c r="AM282" s="1">
        <f t="shared" si="135"/>
        <v>0</v>
      </c>
      <c r="AN282" s="1">
        <f t="shared" si="135"/>
        <v>0</v>
      </c>
      <c r="AO282" s="1">
        <f t="shared" si="135"/>
        <v>0</v>
      </c>
      <c r="AP282" s="1">
        <f t="shared" si="135"/>
        <v>0</v>
      </c>
      <c r="AQ282" s="1">
        <f t="shared" ref="AQ282:BR282" si="136">IF(AQ219&gt;SUM($E282:$G282),0,IF(AQ219&gt;SUM($E282:$F282),$J282,IF(AQ219&gt;$E282,$I282,IF(AQ219&gt;0,$H282,0))))</f>
        <v>0</v>
      </c>
      <c r="AR282" s="1">
        <f t="shared" si="136"/>
        <v>0</v>
      </c>
      <c r="AS282" s="1">
        <f t="shared" si="136"/>
        <v>0</v>
      </c>
      <c r="AT282" s="1">
        <f t="shared" si="136"/>
        <v>0</v>
      </c>
      <c r="AU282" s="1">
        <f t="shared" si="136"/>
        <v>0</v>
      </c>
      <c r="AV282" s="1">
        <f t="shared" si="136"/>
        <v>0</v>
      </c>
      <c r="AW282" s="1">
        <f t="shared" si="136"/>
        <v>0</v>
      </c>
      <c r="AX282" s="1">
        <f t="shared" si="136"/>
        <v>0</v>
      </c>
      <c r="AY282" s="1">
        <f t="shared" si="136"/>
        <v>0</v>
      </c>
      <c r="AZ282" s="1">
        <f t="shared" si="136"/>
        <v>0</v>
      </c>
      <c r="BA282" s="1">
        <f t="shared" si="136"/>
        <v>0</v>
      </c>
      <c r="BB282" s="1">
        <f t="shared" si="136"/>
        <v>0</v>
      </c>
      <c r="BC282" s="1">
        <f t="shared" si="136"/>
        <v>0</v>
      </c>
      <c r="BD282" s="1">
        <f t="shared" si="136"/>
        <v>0</v>
      </c>
      <c r="BE282" s="1">
        <f t="shared" si="136"/>
        <v>0</v>
      </c>
      <c r="BF282" s="1">
        <f t="shared" si="136"/>
        <v>0</v>
      </c>
      <c r="BG282" s="1">
        <f t="shared" si="136"/>
        <v>0</v>
      </c>
      <c r="BH282" s="1">
        <f t="shared" si="136"/>
        <v>0</v>
      </c>
      <c r="BI282" s="1">
        <f t="shared" si="136"/>
        <v>0</v>
      </c>
      <c r="BJ282" s="1">
        <f t="shared" si="136"/>
        <v>0</v>
      </c>
      <c r="BK282" s="1">
        <f t="shared" si="136"/>
        <v>0</v>
      </c>
      <c r="BL282" s="1">
        <f t="shared" si="136"/>
        <v>0</v>
      </c>
      <c r="BM282" s="1">
        <f t="shared" si="136"/>
        <v>0</v>
      </c>
      <c r="BN282" s="1">
        <f t="shared" si="136"/>
        <v>0</v>
      </c>
      <c r="BO282" s="1">
        <f t="shared" si="136"/>
        <v>0</v>
      </c>
      <c r="BP282" s="1">
        <f t="shared" si="136"/>
        <v>0</v>
      </c>
      <c r="BQ282" s="1">
        <f t="shared" si="136"/>
        <v>0</v>
      </c>
      <c r="BR282" s="1">
        <f t="shared" si="136"/>
        <v>0</v>
      </c>
    </row>
    <row r="283" spans="1:70" x14ac:dyDescent="0.2">
      <c r="A283" s="1">
        <f t="shared" si="133"/>
        <v>0</v>
      </c>
      <c r="D283" s="541">
        <f t="shared" si="134"/>
        <v>54789</v>
      </c>
      <c r="E283" s="545">
        <f>'5'!AI24</f>
        <v>0</v>
      </c>
      <c r="F283" s="545">
        <f>'5'!AK24</f>
        <v>0</v>
      </c>
      <c r="G283" s="544">
        <f>'5'!AM24</f>
        <v>0</v>
      </c>
      <c r="H283" s="543">
        <f>'5'!AH24</f>
        <v>0</v>
      </c>
      <c r="I283" s="543">
        <f>'5'!AJ24</f>
        <v>0</v>
      </c>
      <c r="J283" s="542">
        <f>'5'!AL24</f>
        <v>0</v>
      </c>
      <c r="K283" s="1">
        <f t="shared" ref="K283:AP283" si="137">IF(K220&gt;SUM($E283:$G283),0,IF(K220&gt;SUM($E283:$F283),$J283,IF(K220&gt;$E283,$I283,IF(K220&gt;0,$H283,0))))</f>
        <v>0</v>
      </c>
      <c r="L283" s="1">
        <f t="shared" si="137"/>
        <v>0</v>
      </c>
      <c r="M283" s="1">
        <f t="shared" si="137"/>
        <v>0</v>
      </c>
      <c r="N283" s="1">
        <f t="shared" si="137"/>
        <v>0</v>
      </c>
      <c r="O283" s="1">
        <f t="shared" si="137"/>
        <v>0</v>
      </c>
      <c r="P283" s="1">
        <f t="shared" si="137"/>
        <v>0</v>
      </c>
      <c r="Q283" s="1">
        <f t="shared" si="137"/>
        <v>0</v>
      </c>
      <c r="R283" s="1">
        <f t="shared" si="137"/>
        <v>0</v>
      </c>
      <c r="S283" s="1">
        <f t="shared" si="137"/>
        <v>0</v>
      </c>
      <c r="T283" s="1">
        <f t="shared" si="137"/>
        <v>0</v>
      </c>
      <c r="U283" s="1">
        <f t="shared" si="137"/>
        <v>0</v>
      </c>
      <c r="V283" s="1">
        <f t="shared" si="137"/>
        <v>0</v>
      </c>
      <c r="W283" s="1">
        <f t="shared" si="137"/>
        <v>0</v>
      </c>
      <c r="X283" s="1">
        <f t="shared" si="137"/>
        <v>0</v>
      </c>
      <c r="Y283" s="1">
        <f t="shared" si="137"/>
        <v>0</v>
      </c>
      <c r="Z283" s="1">
        <f t="shared" si="137"/>
        <v>0</v>
      </c>
      <c r="AA283" s="1">
        <f t="shared" si="137"/>
        <v>0</v>
      </c>
      <c r="AB283" s="1">
        <f t="shared" si="137"/>
        <v>0</v>
      </c>
      <c r="AC283" s="1">
        <f t="shared" si="137"/>
        <v>0</v>
      </c>
      <c r="AD283" s="1">
        <f t="shared" si="137"/>
        <v>0</v>
      </c>
      <c r="AE283" s="1">
        <f t="shared" si="137"/>
        <v>0</v>
      </c>
      <c r="AF283" s="1">
        <f t="shared" si="137"/>
        <v>0</v>
      </c>
      <c r="AG283" s="1">
        <f t="shared" si="137"/>
        <v>0</v>
      </c>
      <c r="AH283" s="1">
        <f t="shared" si="137"/>
        <v>0</v>
      </c>
      <c r="AI283" s="1">
        <f t="shared" si="137"/>
        <v>0</v>
      </c>
      <c r="AJ283" s="1">
        <f t="shared" si="137"/>
        <v>0</v>
      </c>
      <c r="AK283" s="1">
        <f t="shared" si="137"/>
        <v>0</v>
      </c>
      <c r="AL283" s="1">
        <f t="shared" si="137"/>
        <v>0</v>
      </c>
      <c r="AM283" s="1">
        <f t="shared" si="137"/>
        <v>0</v>
      </c>
      <c r="AN283" s="1">
        <f t="shared" si="137"/>
        <v>0</v>
      </c>
      <c r="AO283" s="1">
        <f t="shared" si="137"/>
        <v>0</v>
      </c>
      <c r="AP283" s="1">
        <f t="shared" si="137"/>
        <v>0</v>
      </c>
      <c r="AQ283" s="1">
        <f t="shared" ref="AQ283:BR283" si="138">IF(AQ220&gt;SUM($E283:$G283),0,IF(AQ220&gt;SUM($E283:$F283),$J283,IF(AQ220&gt;$E283,$I283,IF(AQ220&gt;0,$H283,0))))</f>
        <v>0</v>
      </c>
      <c r="AR283" s="1">
        <f t="shared" si="138"/>
        <v>0</v>
      </c>
      <c r="AS283" s="1">
        <f t="shared" si="138"/>
        <v>0</v>
      </c>
      <c r="AT283" s="1">
        <f t="shared" si="138"/>
        <v>0</v>
      </c>
      <c r="AU283" s="1">
        <f t="shared" si="138"/>
        <v>0</v>
      </c>
      <c r="AV283" s="1">
        <f t="shared" si="138"/>
        <v>0</v>
      </c>
      <c r="AW283" s="1">
        <f t="shared" si="138"/>
        <v>0</v>
      </c>
      <c r="AX283" s="1">
        <f t="shared" si="138"/>
        <v>0</v>
      </c>
      <c r="AY283" s="1">
        <f t="shared" si="138"/>
        <v>0</v>
      </c>
      <c r="AZ283" s="1">
        <f t="shared" si="138"/>
        <v>0</v>
      </c>
      <c r="BA283" s="1">
        <f t="shared" si="138"/>
        <v>0</v>
      </c>
      <c r="BB283" s="1">
        <f t="shared" si="138"/>
        <v>0</v>
      </c>
      <c r="BC283" s="1">
        <f t="shared" si="138"/>
        <v>0</v>
      </c>
      <c r="BD283" s="1">
        <f t="shared" si="138"/>
        <v>0</v>
      </c>
      <c r="BE283" s="1">
        <f t="shared" si="138"/>
        <v>0</v>
      </c>
      <c r="BF283" s="1">
        <f t="shared" si="138"/>
        <v>0</v>
      </c>
      <c r="BG283" s="1">
        <f t="shared" si="138"/>
        <v>0</v>
      </c>
      <c r="BH283" s="1">
        <f t="shared" si="138"/>
        <v>0</v>
      </c>
      <c r="BI283" s="1">
        <f t="shared" si="138"/>
        <v>0</v>
      </c>
      <c r="BJ283" s="1">
        <f t="shared" si="138"/>
        <v>0</v>
      </c>
      <c r="BK283" s="1">
        <f t="shared" si="138"/>
        <v>0</v>
      </c>
      <c r="BL283" s="1">
        <f t="shared" si="138"/>
        <v>0</v>
      </c>
      <c r="BM283" s="1">
        <f t="shared" si="138"/>
        <v>0</v>
      </c>
      <c r="BN283" s="1">
        <f t="shared" si="138"/>
        <v>0</v>
      </c>
      <c r="BO283" s="1">
        <f t="shared" si="138"/>
        <v>0</v>
      </c>
      <c r="BP283" s="1">
        <f t="shared" si="138"/>
        <v>0</v>
      </c>
      <c r="BQ283" s="1">
        <f t="shared" si="138"/>
        <v>0</v>
      </c>
      <c r="BR283" s="1">
        <f t="shared" si="138"/>
        <v>0</v>
      </c>
    </row>
    <row r="284" spans="1:70" x14ac:dyDescent="0.2">
      <c r="A284" s="1">
        <f t="shared" si="133"/>
        <v>0</v>
      </c>
      <c r="D284" s="541">
        <f t="shared" si="134"/>
        <v>54789</v>
      </c>
      <c r="E284" s="545">
        <f>'5'!AI25</f>
        <v>0</v>
      </c>
      <c r="F284" s="545">
        <f>'5'!AK25</f>
        <v>0</v>
      </c>
      <c r="G284" s="544">
        <f>'5'!AM25</f>
        <v>0</v>
      </c>
      <c r="H284" s="543">
        <f>'5'!AH25</f>
        <v>0</v>
      </c>
      <c r="I284" s="543">
        <f>'5'!AJ25</f>
        <v>0</v>
      </c>
      <c r="J284" s="542">
        <f>'5'!AL25</f>
        <v>0</v>
      </c>
      <c r="K284" s="1">
        <f t="shared" ref="K284:AP284" si="139">IF(K221&gt;SUM($E284:$G284),0,IF(K221&gt;SUM($E284:$F284),$J284,IF(K221&gt;$E284,$I284,IF(K221&gt;0,$H284,0))))</f>
        <v>0</v>
      </c>
      <c r="L284" s="1">
        <f t="shared" si="139"/>
        <v>0</v>
      </c>
      <c r="M284" s="1">
        <f t="shared" si="139"/>
        <v>0</v>
      </c>
      <c r="N284" s="1">
        <f t="shared" si="139"/>
        <v>0</v>
      </c>
      <c r="O284" s="1">
        <f t="shared" si="139"/>
        <v>0</v>
      </c>
      <c r="P284" s="1">
        <f t="shared" si="139"/>
        <v>0</v>
      </c>
      <c r="Q284" s="1">
        <f t="shared" si="139"/>
        <v>0</v>
      </c>
      <c r="R284" s="1">
        <f t="shared" si="139"/>
        <v>0</v>
      </c>
      <c r="S284" s="1">
        <f t="shared" si="139"/>
        <v>0</v>
      </c>
      <c r="T284" s="1">
        <f t="shared" si="139"/>
        <v>0</v>
      </c>
      <c r="U284" s="1">
        <f t="shared" si="139"/>
        <v>0</v>
      </c>
      <c r="V284" s="1">
        <f t="shared" si="139"/>
        <v>0</v>
      </c>
      <c r="W284" s="1">
        <f t="shared" si="139"/>
        <v>0</v>
      </c>
      <c r="X284" s="1">
        <f t="shared" si="139"/>
        <v>0</v>
      </c>
      <c r="Y284" s="1">
        <f t="shared" si="139"/>
        <v>0</v>
      </c>
      <c r="Z284" s="1">
        <f t="shared" si="139"/>
        <v>0</v>
      </c>
      <c r="AA284" s="1">
        <f t="shared" si="139"/>
        <v>0</v>
      </c>
      <c r="AB284" s="1">
        <f t="shared" si="139"/>
        <v>0</v>
      </c>
      <c r="AC284" s="1">
        <f t="shared" si="139"/>
        <v>0</v>
      </c>
      <c r="AD284" s="1">
        <f t="shared" si="139"/>
        <v>0</v>
      </c>
      <c r="AE284" s="1">
        <f t="shared" si="139"/>
        <v>0</v>
      </c>
      <c r="AF284" s="1">
        <f t="shared" si="139"/>
        <v>0</v>
      </c>
      <c r="AG284" s="1">
        <f t="shared" si="139"/>
        <v>0</v>
      </c>
      <c r="AH284" s="1">
        <f t="shared" si="139"/>
        <v>0</v>
      </c>
      <c r="AI284" s="1">
        <f t="shared" si="139"/>
        <v>0</v>
      </c>
      <c r="AJ284" s="1">
        <f t="shared" si="139"/>
        <v>0</v>
      </c>
      <c r="AK284" s="1">
        <f t="shared" si="139"/>
        <v>0</v>
      </c>
      <c r="AL284" s="1">
        <f t="shared" si="139"/>
        <v>0</v>
      </c>
      <c r="AM284" s="1">
        <f t="shared" si="139"/>
        <v>0</v>
      </c>
      <c r="AN284" s="1">
        <f t="shared" si="139"/>
        <v>0</v>
      </c>
      <c r="AO284" s="1">
        <f t="shared" si="139"/>
        <v>0</v>
      </c>
      <c r="AP284" s="1">
        <f t="shared" si="139"/>
        <v>0</v>
      </c>
      <c r="AQ284" s="1">
        <f t="shared" ref="AQ284:BR284" si="140">IF(AQ221&gt;SUM($E284:$G284),0,IF(AQ221&gt;SUM($E284:$F284),$J284,IF(AQ221&gt;$E284,$I284,IF(AQ221&gt;0,$H284,0))))</f>
        <v>0</v>
      </c>
      <c r="AR284" s="1">
        <f t="shared" si="140"/>
        <v>0</v>
      </c>
      <c r="AS284" s="1">
        <f t="shared" si="140"/>
        <v>0</v>
      </c>
      <c r="AT284" s="1">
        <f t="shared" si="140"/>
        <v>0</v>
      </c>
      <c r="AU284" s="1">
        <f t="shared" si="140"/>
        <v>0</v>
      </c>
      <c r="AV284" s="1">
        <f t="shared" si="140"/>
        <v>0</v>
      </c>
      <c r="AW284" s="1">
        <f t="shared" si="140"/>
        <v>0</v>
      </c>
      <c r="AX284" s="1">
        <f t="shared" si="140"/>
        <v>0</v>
      </c>
      <c r="AY284" s="1">
        <f t="shared" si="140"/>
        <v>0</v>
      </c>
      <c r="AZ284" s="1">
        <f t="shared" si="140"/>
        <v>0</v>
      </c>
      <c r="BA284" s="1">
        <f t="shared" si="140"/>
        <v>0</v>
      </c>
      <c r="BB284" s="1">
        <f t="shared" si="140"/>
        <v>0</v>
      </c>
      <c r="BC284" s="1">
        <f t="shared" si="140"/>
        <v>0</v>
      </c>
      <c r="BD284" s="1">
        <f t="shared" si="140"/>
        <v>0</v>
      </c>
      <c r="BE284" s="1">
        <f t="shared" si="140"/>
        <v>0</v>
      </c>
      <c r="BF284" s="1">
        <f t="shared" si="140"/>
        <v>0</v>
      </c>
      <c r="BG284" s="1">
        <f t="shared" si="140"/>
        <v>0</v>
      </c>
      <c r="BH284" s="1">
        <f t="shared" si="140"/>
        <v>0</v>
      </c>
      <c r="BI284" s="1">
        <f t="shared" si="140"/>
        <v>0</v>
      </c>
      <c r="BJ284" s="1">
        <f t="shared" si="140"/>
        <v>0</v>
      </c>
      <c r="BK284" s="1">
        <f t="shared" si="140"/>
        <v>0</v>
      </c>
      <c r="BL284" s="1">
        <f t="shared" si="140"/>
        <v>0</v>
      </c>
      <c r="BM284" s="1">
        <f t="shared" si="140"/>
        <v>0</v>
      </c>
      <c r="BN284" s="1">
        <f t="shared" si="140"/>
        <v>0</v>
      </c>
      <c r="BO284" s="1">
        <f t="shared" si="140"/>
        <v>0</v>
      </c>
      <c r="BP284" s="1">
        <f t="shared" si="140"/>
        <v>0</v>
      </c>
      <c r="BQ284" s="1">
        <f t="shared" si="140"/>
        <v>0</v>
      </c>
      <c r="BR284" s="1">
        <f t="shared" si="140"/>
        <v>0</v>
      </c>
    </row>
    <row r="285" spans="1:70" x14ac:dyDescent="0.2">
      <c r="A285" s="1">
        <f t="shared" si="133"/>
        <v>0</v>
      </c>
      <c r="D285" s="541">
        <f t="shared" si="134"/>
        <v>54789</v>
      </c>
      <c r="E285" s="545">
        <f>'5'!AI26</f>
        <v>0</v>
      </c>
      <c r="F285" s="545">
        <f>'5'!AK26</f>
        <v>0</v>
      </c>
      <c r="G285" s="544">
        <f>'5'!AM26</f>
        <v>0</v>
      </c>
      <c r="H285" s="543">
        <f>'5'!AH26</f>
        <v>0</v>
      </c>
      <c r="I285" s="543">
        <f>'5'!AJ26</f>
        <v>0</v>
      </c>
      <c r="J285" s="542">
        <f>'5'!AL26</f>
        <v>0</v>
      </c>
      <c r="K285" s="1">
        <f t="shared" ref="K285:AP285" si="141">IF(K222&gt;SUM($E285:$G285),0,IF(K222&gt;SUM($E285:$F285),$J285,IF(K222&gt;$E285,$I285,IF(K222&gt;0,$H285,0))))</f>
        <v>0</v>
      </c>
      <c r="L285" s="1">
        <f t="shared" si="141"/>
        <v>0</v>
      </c>
      <c r="M285" s="1">
        <f t="shared" si="141"/>
        <v>0</v>
      </c>
      <c r="N285" s="1">
        <f t="shared" si="141"/>
        <v>0</v>
      </c>
      <c r="O285" s="1">
        <f t="shared" si="141"/>
        <v>0</v>
      </c>
      <c r="P285" s="1">
        <f t="shared" si="141"/>
        <v>0</v>
      </c>
      <c r="Q285" s="1">
        <f t="shared" si="141"/>
        <v>0</v>
      </c>
      <c r="R285" s="1">
        <f t="shared" si="141"/>
        <v>0</v>
      </c>
      <c r="S285" s="1">
        <f t="shared" si="141"/>
        <v>0</v>
      </c>
      <c r="T285" s="1">
        <f t="shared" si="141"/>
        <v>0</v>
      </c>
      <c r="U285" s="1">
        <f t="shared" si="141"/>
        <v>0</v>
      </c>
      <c r="V285" s="1">
        <f t="shared" si="141"/>
        <v>0</v>
      </c>
      <c r="W285" s="1">
        <f t="shared" si="141"/>
        <v>0</v>
      </c>
      <c r="X285" s="1">
        <f t="shared" si="141"/>
        <v>0</v>
      </c>
      <c r="Y285" s="1">
        <f t="shared" si="141"/>
        <v>0</v>
      </c>
      <c r="Z285" s="1">
        <f t="shared" si="141"/>
        <v>0</v>
      </c>
      <c r="AA285" s="1">
        <f t="shared" si="141"/>
        <v>0</v>
      </c>
      <c r="AB285" s="1">
        <f t="shared" si="141"/>
        <v>0</v>
      </c>
      <c r="AC285" s="1">
        <f t="shared" si="141"/>
        <v>0</v>
      </c>
      <c r="AD285" s="1">
        <f t="shared" si="141"/>
        <v>0</v>
      </c>
      <c r="AE285" s="1">
        <f t="shared" si="141"/>
        <v>0</v>
      </c>
      <c r="AF285" s="1">
        <f t="shared" si="141"/>
        <v>0</v>
      </c>
      <c r="AG285" s="1">
        <f t="shared" si="141"/>
        <v>0</v>
      </c>
      <c r="AH285" s="1">
        <f t="shared" si="141"/>
        <v>0</v>
      </c>
      <c r="AI285" s="1">
        <f t="shared" si="141"/>
        <v>0</v>
      </c>
      <c r="AJ285" s="1">
        <f t="shared" si="141"/>
        <v>0</v>
      </c>
      <c r="AK285" s="1">
        <f t="shared" si="141"/>
        <v>0</v>
      </c>
      <c r="AL285" s="1">
        <f t="shared" si="141"/>
        <v>0</v>
      </c>
      <c r="AM285" s="1">
        <f t="shared" si="141"/>
        <v>0</v>
      </c>
      <c r="AN285" s="1">
        <f t="shared" si="141"/>
        <v>0</v>
      </c>
      <c r="AO285" s="1">
        <f t="shared" si="141"/>
        <v>0</v>
      </c>
      <c r="AP285" s="1">
        <f t="shared" si="141"/>
        <v>0</v>
      </c>
      <c r="AQ285" s="1">
        <f t="shared" ref="AQ285:BR285" si="142">IF(AQ222&gt;SUM($E285:$G285),0,IF(AQ222&gt;SUM($E285:$F285),$J285,IF(AQ222&gt;$E285,$I285,IF(AQ222&gt;0,$H285,0))))</f>
        <v>0</v>
      </c>
      <c r="AR285" s="1">
        <f t="shared" si="142"/>
        <v>0</v>
      </c>
      <c r="AS285" s="1">
        <f t="shared" si="142"/>
        <v>0</v>
      </c>
      <c r="AT285" s="1">
        <f t="shared" si="142"/>
        <v>0</v>
      </c>
      <c r="AU285" s="1">
        <f t="shared" si="142"/>
        <v>0</v>
      </c>
      <c r="AV285" s="1">
        <f t="shared" si="142"/>
        <v>0</v>
      </c>
      <c r="AW285" s="1">
        <f t="shared" si="142"/>
        <v>0</v>
      </c>
      <c r="AX285" s="1">
        <f t="shared" si="142"/>
        <v>0</v>
      </c>
      <c r="AY285" s="1">
        <f t="shared" si="142"/>
        <v>0</v>
      </c>
      <c r="AZ285" s="1">
        <f t="shared" si="142"/>
        <v>0</v>
      </c>
      <c r="BA285" s="1">
        <f t="shared" si="142"/>
        <v>0</v>
      </c>
      <c r="BB285" s="1">
        <f t="shared" si="142"/>
        <v>0</v>
      </c>
      <c r="BC285" s="1">
        <f t="shared" si="142"/>
        <v>0</v>
      </c>
      <c r="BD285" s="1">
        <f t="shared" si="142"/>
        <v>0</v>
      </c>
      <c r="BE285" s="1">
        <f t="shared" si="142"/>
        <v>0</v>
      </c>
      <c r="BF285" s="1">
        <f t="shared" si="142"/>
        <v>0</v>
      </c>
      <c r="BG285" s="1">
        <f t="shared" si="142"/>
        <v>0</v>
      </c>
      <c r="BH285" s="1">
        <f t="shared" si="142"/>
        <v>0</v>
      </c>
      <c r="BI285" s="1">
        <f t="shared" si="142"/>
        <v>0</v>
      </c>
      <c r="BJ285" s="1">
        <f t="shared" si="142"/>
        <v>0</v>
      </c>
      <c r="BK285" s="1">
        <f t="shared" si="142"/>
        <v>0</v>
      </c>
      <c r="BL285" s="1">
        <f t="shared" si="142"/>
        <v>0</v>
      </c>
      <c r="BM285" s="1">
        <f t="shared" si="142"/>
        <v>0</v>
      </c>
      <c r="BN285" s="1">
        <f t="shared" si="142"/>
        <v>0</v>
      </c>
      <c r="BO285" s="1">
        <f t="shared" si="142"/>
        <v>0</v>
      </c>
      <c r="BP285" s="1">
        <f t="shared" si="142"/>
        <v>0</v>
      </c>
      <c r="BQ285" s="1">
        <f t="shared" si="142"/>
        <v>0</v>
      </c>
      <c r="BR285" s="1">
        <f t="shared" si="142"/>
        <v>0</v>
      </c>
    </row>
    <row r="286" spans="1:70" x14ac:dyDescent="0.2">
      <c r="A286" s="1">
        <f t="shared" si="133"/>
        <v>0</v>
      </c>
      <c r="D286" s="541">
        <f t="shared" si="134"/>
        <v>54789</v>
      </c>
      <c r="E286" s="545">
        <f>'5'!AI27</f>
        <v>0</v>
      </c>
      <c r="F286" s="545">
        <f>'5'!AK27</f>
        <v>0</v>
      </c>
      <c r="G286" s="544">
        <f>'5'!AM27</f>
        <v>0</v>
      </c>
      <c r="H286" s="543">
        <f>'5'!AH27</f>
        <v>0</v>
      </c>
      <c r="I286" s="543">
        <f>'5'!AJ27</f>
        <v>0</v>
      </c>
      <c r="J286" s="542">
        <f>'5'!AL27</f>
        <v>0</v>
      </c>
      <c r="K286" s="1">
        <f t="shared" ref="K286:AP286" si="143">IF(K223&gt;SUM($E286:$G286),0,IF(K223&gt;SUM($E286:$F286),$J286,IF(K223&gt;$E286,$I286,IF(K223&gt;0,$H286,0))))</f>
        <v>0</v>
      </c>
      <c r="L286" s="1">
        <f t="shared" si="143"/>
        <v>0</v>
      </c>
      <c r="M286" s="1">
        <f t="shared" si="143"/>
        <v>0</v>
      </c>
      <c r="N286" s="1">
        <f t="shared" si="143"/>
        <v>0</v>
      </c>
      <c r="O286" s="1">
        <f t="shared" si="143"/>
        <v>0</v>
      </c>
      <c r="P286" s="1">
        <f t="shared" si="143"/>
        <v>0</v>
      </c>
      <c r="Q286" s="1">
        <f t="shared" si="143"/>
        <v>0</v>
      </c>
      <c r="R286" s="1">
        <f t="shared" si="143"/>
        <v>0</v>
      </c>
      <c r="S286" s="1">
        <f t="shared" si="143"/>
        <v>0</v>
      </c>
      <c r="T286" s="1">
        <f t="shared" si="143"/>
        <v>0</v>
      </c>
      <c r="U286" s="1">
        <f t="shared" si="143"/>
        <v>0</v>
      </c>
      <c r="V286" s="1">
        <f t="shared" si="143"/>
        <v>0</v>
      </c>
      <c r="W286" s="1">
        <f t="shared" si="143"/>
        <v>0</v>
      </c>
      <c r="X286" s="1">
        <f t="shared" si="143"/>
        <v>0</v>
      </c>
      <c r="Y286" s="1">
        <f t="shared" si="143"/>
        <v>0</v>
      </c>
      <c r="Z286" s="1">
        <f t="shared" si="143"/>
        <v>0</v>
      </c>
      <c r="AA286" s="1">
        <f t="shared" si="143"/>
        <v>0</v>
      </c>
      <c r="AB286" s="1">
        <f t="shared" si="143"/>
        <v>0</v>
      </c>
      <c r="AC286" s="1">
        <f t="shared" si="143"/>
        <v>0</v>
      </c>
      <c r="AD286" s="1">
        <f t="shared" si="143"/>
        <v>0</v>
      </c>
      <c r="AE286" s="1">
        <f t="shared" si="143"/>
        <v>0</v>
      </c>
      <c r="AF286" s="1">
        <f t="shared" si="143"/>
        <v>0</v>
      </c>
      <c r="AG286" s="1">
        <f t="shared" si="143"/>
        <v>0</v>
      </c>
      <c r="AH286" s="1">
        <f t="shared" si="143"/>
        <v>0</v>
      </c>
      <c r="AI286" s="1">
        <f t="shared" si="143"/>
        <v>0</v>
      </c>
      <c r="AJ286" s="1">
        <f t="shared" si="143"/>
        <v>0</v>
      </c>
      <c r="AK286" s="1">
        <f t="shared" si="143"/>
        <v>0</v>
      </c>
      <c r="AL286" s="1">
        <f t="shared" si="143"/>
        <v>0</v>
      </c>
      <c r="AM286" s="1">
        <f t="shared" si="143"/>
        <v>0</v>
      </c>
      <c r="AN286" s="1">
        <f t="shared" si="143"/>
        <v>0</v>
      </c>
      <c r="AO286" s="1">
        <f t="shared" si="143"/>
        <v>0</v>
      </c>
      <c r="AP286" s="1">
        <f t="shared" si="143"/>
        <v>0</v>
      </c>
      <c r="AQ286" s="1">
        <f t="shared" ref="AQ286:BR286" si="144">IF(AQ223&gt;SUM($E286:$G286),0,IF(AQ223&gt;SUM($E286:$F286),$J286,IF(AQ223&gt;$E286,$I286,IF(AQ223&gt;0,$H286,0))))</f>
        <v>0</v>
      </c>
      <c r="AR286" s="1">
        <f t="shared" si="144"/>
        <v>0</v>
      </c>
      <c r="AS286" s="1">
        <f t="shared" si="144"/>
        <v>0</v>
      </c>
      <c r="AT286" s="1">
        <f t="shared" si="144"/>
        <v>0</v>
      </c>
      <c r="AU286" s="1">
        <f t="shared" si="144"/>
        <v>0</v>
      </c>
      <c r="AV286" s="1">
        <f t="shared" si="144"/>
        <v>0</v>
      </c>
      <c r="AW286" s="1">
        <f t="shared" si="144"/>
        <v>0</v>
      </c>
      <c r="AX286" s="1">
        <f t="shared" si="144"/>
        <v>0</v>
      </c>
      <c r="AY286" s="1">
        <f t="shared" si="144"/>
        <v>0</v>
      </c>
      <c r="AZ286" s="1">
        <f t="shared" si="144"/>
        <v>0</v>
      </c>
      <c r="BA286" s="1">
        <f t="shared" si="144"/>
        <v>0</v>
      </c>
      <c r="BB286" s="1">
        <f t="shared" si="144"/>
        <v>0</v>
      </c>
      <c r="BC286" s="1">
        <f t="shared" si="144"/>
        <v>0</v>
      </c>
      <c r="BD286" s="1">
        <f t="shared" si="144"/>
        <v>0</v>
      </c>
      <c r="BE286" s="1">
        <f t="shared" si="144"/>
        <v>0</v>
      </c>
      <c r="BF286" s="1">
        <f t="shared" si="144"/>
        <v>0</v>
      </c>
      <c r="BG286" s="1">
        <f t="shared" si="144"/>
        <v>0</v>
      </c>
      <c r="BH286" s="1">
        <f t="shared" si="144"/>
        <v>0</v>
      </c>
      <c r="BI286" s="1">
        <f t="shared" si="144"/>
        <v>0</v>
      </c>
      <c r="BJ286" s="1">
        <f t="shared" si="144"/>
        <v>0</v>
      </c>
      <c r="BK286" s="1">
        <f t="shared" si="144"/>
        <v>0</v>
      </c>
      <c r="BL286" s="1">
        <f t="shared" si="144"/>
        <v>0</v>
      </c>
      <c r="BM286" s="1">
        <f t="shared" si="144"/>
        <v>0</v>
      </c>
      <c r="BN286" s="1">
        <f t="shared" si="144"/>
        <v>0</v>
      </c>
      <c r="BO286" s="1">
        <f t="shared" si="144"/>
        <v>0</v>
      </c>
      <c r="BP286" s="1">
        <f t="shared" si="144"/>
        <v>0</v>
      </c>
      <c r="BQ286" s="1">
        <f t="shared" si="144"/>
        <v>0</v>
      </c>
      <c r="BR286" s="1">
        <f t="shared" si="144"/>
        <v>0</v>
      </c>
    </row>
    <row r="287" spans="1:70" x14ac:dyDescent="0.2">
      <c r="A287" s="1">
        <f t="shared" si="133"/>
        <v>0</v>
      </c>
      <c r="D287" s="541">
        <f t="shared" si="134"/>
        <v>54789</v>
      </c>
      <c r="E287" s="545">
        <f>'5'!AI28</f>
        <v>0</v>
      </c>
      <c r="F287" s="545">
        <f>'5'!AK28</f>
        <v>0</v>
      </c>
      <c r="G287" s="544">
        <f>'5'!AM28</f>
        <v>0</v>
      </c>
      <c r="H287" s="543">
        <f>'5'!AH28</f>
        <v>0</v>
      </c>
      <c r="I287" s="543">
        <f>'5'!AJ28</f>
        <v>0</v>
      </c>
      <c r="J287" s="542">
        <f>'5'!AL28</f>
        <v>0</v>
      </c>
      <c r="K287" s="1">
        <f t="shared" ref="K287:AP287" si="145">IF(K224&gt;SUM($E287:$G287),0,IF(K224&gt;SUM($E287:$F287),$J287,IF(K224&gt;$E287,$I287,IF(K224&gt;0,$H287,0))))</f>
        <v>0</v>
      </c>
      <c r="L287" s="1">
        <f t="shared" si="145"/>
        <v>0</v>
      </c>
      <c r="M287" s="1">
        <f t="shared" si="145"/>
        <v>0</v>
      </c>
      <c r="N287" s="1">
        <f t="shared" si="145"/>
        <v>0</v>
      </c>
      <c r="O287" s="1">
        <f t="shared" si="145"/>
        <v>0</v>
      </c>
      <c r="P287" s="1">
        <f t="shared" si="145"/>
        <v>0</v>
      </c>
      <c r="Q287" s="1">
        <f t="shared" si="145"/>
        <v>0</v>
      </c>
      <c r="R287" s="1">
        <f t="shared" si="145"/>
        <v>0</v>
      </c>
      <c r="S287" s="1">
        <f t="shared" si="145"/>
        <v>0</v>
      </c>
      <c r="T287" s="1">
        <f t="shared" si="145"/>
        <v>0</v>
      </c>
      <c r="U287" s="1">
        <f t="shared" si="145"/>
        <v>0</v>
      </c>
      <c r="V287" s="1">
        <f t="shared" si="145"/>
        <v>0</v>
      </c>
      <c r="W287" s="1">
        <f t="shared" si="145"/>
        <v>0</v>
      </c>
      <c r="X287" s="1">
        <f t="shared" si="145"/>
        <v>0</v>
      </c>
      <c r="Y287" s="1">
        <f t="shared" si="145"/>
        <v>0</v>
      </c>
      <c r="Z287" s="1">
        <f t="shared" si="145"/>
        <v>0</v>
      </c>
      <c r="AA287" s="1">
        <f t="shared" si="145"/>
        <v>0</v>
      </c>
      <c r="AB287" s="1">
        <f t="shared" si="145"/>
        <v>0</v>
      </c>
      <c r="AC287" s="1">
        <f t="shared" si="145"/>
        <v>0</v>
      </c>
      <c r="AD287" s="1">
        <f t="shared" si="145"/>
        <v>0</v>
      </c>
      <c r="AE287" s="1">
        <f t="shared" si="145"/>
        <v>0</v>
      </c>
      <c r="AF287" s="1">
        <f t="shared" si="145"/>
        <v>0</v>
      </c>
      <c r="AG287" s="1">
        <f t="shared" si="145"/>
        <v>0</v>
      </c>
      <c r="AH287" s="1">
        <f t="shared" si="145"/>
        <v>0</v>
      </c>
      <c r="AI287" s="1">
        <f t="shared" si="145"/>
        <v>0</v>
      </c>
      <c r="AJ287" s="1">
        <f t="shared" si="145"/>
        <v>0</v>
      </c>
      <c r="AK287" s="1">
        <f t="shared" si="145"/>
        <v>0</v>
      </c>
      <c r="AL287" s="1">
        <f t="shared" si="145"/>
        <v>0</v>
      </c>
      <c r="AM287" s="1">
        <f t="shared" si="145"/>
        <v>0</v>
      </c>
      <c r="AN287" s="1">
        <f t="shared" si="145"/>
        <v>0</v>
      </c>
      <c r="AO287" s="1">
        <f t="shared" si="145"/>
        <v>0</v>
      </c>
      <c r="AP287" s="1">
        <f t="shared" si="145"/>
        <v>0</v>
      </c>
      <c r="AQ287" s="1">
        <f t="shared" ref="AQ287:BR287" si="146">IF(AQ224&gt;SUM($E287:$G287),0,IF(AQ224&gt;SUM($E287:$F287),$J287,IF(AQ224&gt;$E287,$I287,IF(AQ224&gt;0,$H287,0))))</f>
        <v>0</v>
      </c>
      <c r="AR287" s="1">
        <f t="shared" si="146"/>
        <v>0</v>
      </c>
      <c r="AS287" s="1">
        <f t="shared" si="146"/>
        <v>0</v>
      </c>
      <c r="AT287" s="1">
        <f t="shared" si="146"/>
        <v>0</v>
      </c>
      <c r="AU287" s="1">
        <f t="shared" si="146"/>
        <v>0</v>
      </c>
      <c r="AV287" s="1">
        <f t="shared" si="146"/>
        <v>0</v>
      </c>
      <c r="AW287" s="1">
        <f t="shared" si="146"/>
        <v>0</v>
      </c>
      <c r="AX287" s="1">
        <f t="shared" si="146"/>
        <v>0</v>
      </c>
      <c r="AY287" s="1">
        <f t="shared" si="146"/>
        <v>0</v>
      </c>
      <c r="AZ287" s="1">
        <f t="shared" si="146"/>
        <v>0</v>
      </c>
      <c r="BA287" s="1">
        <f t="shared" si="146"/>
        <v>0</v>
      </c>
      <c r="BB287" s="1">
        <f t="shared" si="146"/>
        <v>0</v>
      </c>
      <c r="BC287" s="1">
        <f t="shared" si="146"/>
        <v>0</v>
      </c>
      <c r="BD287" s="1">
        <f t="shared" si="146"/>
        <v>0</v>
      </c>
      <c r="BE287" s="1">
        <f t="shared" si="146"/>
        <v>0</v>
      </c>
      <c r="BF287" s="1">
        <f t="shared" si="146"/>
        <v>0</v>
      </c>
      <c r="BG287" s="1">
        <f t="shared" si="146"/>
        <v>0</v>
      </c>
      <c r="BH287" s="1">
        <f t="shared" si="146"/>
        <v>0</v>
      </c>
      <c r="BI287" s="1">
        <f t="shared" si="146"/>
        <v>0</v>
      </c>
      <c r="BJ287" s="1">
        <f t="shared" si="146"/>
        <v>0</v>
      </c>
      <c r="BK287" s="1">
        <f t="shared" si="146"/>
        <v>0</v>
      </c>
      <c r="BL287" s="1">
        <f t="shared" si="146"/>
        <v>0</v>
      </c>
      <c r="BM287" s="1">
        <f t="shared" si="146"/>
        <v>0</v>
      </c>
      <c r="BN287" s="1">
        <f t="shared" si="146"/>
        <v>0</v>
      </c>
      <c r="BO287" s="1">
        <f t="shared" si="146"/>
        <v>0</v>
      </c>
      <c r="BP287" s="1">
        <f t="shared" si="146"/>
        <v>0</v>
      </c>
      <c r="BQ287" s="1">
        <f t="shared" si="146"/>
        <v>0</v>
      </c>
      <c r="BR287" s="1">
        <f t="shared" si="146"/>
        <v>0</v>
      </c>
    </row>
    <row r="288" spans="1:70" x14ac:dyDescent="0.2">
      <c r="A288" s="1">
        <f t="shared" si="133"/>
        <v>0</v>
      </c>
      <c r="D288" s="541">
        <f t="shared" si="134"/>
        <v>54789</v>
      </c>
      <c r="E288" s="545">
        <f>'5'!AI29</f>
        <v>0</v>
      </c>
      <c r="F288" s="545">
        <f>'5'!AK29</f>
        <v>0</v>
      </c>
      <c r="G288" s="544">
        <f>'5'!AM29</f>
        <v>0</v>
      </c>
      <c r="H288" s="543">
        <f>'5'!AH29</f>
        <v>0</v>
      </c>
      <c r="I288" s="543">
        <f>'5'!AJ29</f>
        <v>0</v>
      </c>
      <c r="J288" s="542">
        <f>'5'!AL29</f>
        <v>0</v>
      </c>
      <c r="K288" s="1">
        <f t="shared" ref="K288:AP288" si="147">IF(K225&gt;SUM($E288:$G288),0,IF(K225&gt;SUM($E288:$F288),$J288,IF(K225&gt;$E288,$I288,IF(K225&gt;0,$H288,0))))</f>
        <v>0</v>
      </c>
      <c r="L288" s="1">
        <f t="shared" si="147"/>
        <v>0</v>
      </c>
      <c r="M288" s="1">
        <f t="shared" si="147"/>
        <v>0</v>
      </c>
      <c r="N288" s="1">
        <f t="shared" si="147"/>
        <v>0</v>
      </c>
      <c r="O288" s="1">
        <f t="shared" si="147"/>
        <v>0</v>
      </c>
      <c r="P288" s="1">
        <f t="shared" si="147"/>
        <v>0</v>
      </c>
      <c r="Q288" s="1">
        <f t="shared" si="147"/>
        <v>0</v>
      </c>
      <c r="R288" s="1">
        <f t="shared" si="147"/>
        <v>0</v>
      </c>
      <c r="S288" s="1">
        <f t="shared" si="147"/>
        <v>0</v>
      </c>
      <c r="T288" s="1">
        <f t="shared" si="147"/>
        <v>0</v>
      </c>
      <c r="U288" s="1">
        <f t="shared" si="147"/>
        <v>0</v>
      </c>
      <c r="V288" s="1">
        <f t="shared" si="147"/>
        <v>0</v>
      </c>
      <c r="W288" s="1">
        <f t="shared" si="147"/>
        <v>0</v>
      </c>
      <c r="X288" s="1">
        <f t="shared" si="147"/>
        <v>0</v>
      </c>
      <c r="Y288" s="1">
        <f t="shared" si="147"/>
        <v>0</v>
      </c>
      <c r="Z288" s="1">
        <f t="shared" si="147"/>
        <v>0</v>
      </c>
      <c r="AA288" s="1">
        <f t="shared" si="147"/>
        <v>0</v>
      </c>
      <c r="AB288" s="1">
        <f t="shared" si="147"/>
        <v>0</v>
      </c>
      <c r="AC288" s="1">
        <f t="shared" si="147"/>
        <v>0</v>
      </c>
      <c r="AD288" s="1">
        <f t="shared" si="147"/>
        <v>0</v>
      </c>
      <c r="AE288" s="1">
        <f t="shared" si="147"/>
        <v>0</v>
      </c>
      <c r="AF288" s="1">
        <f t="shared" si="147"/>
        <v>0</v>
      </c>
      <c r="AG288" s="1">
        <f t="shared" si="147"/>
        <v>0</v>
      </c>
      <c r="AH288" s="1">
        <f t="shared" si="147"/>
        <v>0</v>
      </c>
      <c r="AI288" s="1">
        <f t="shared" si="147"/>
        <v>0</v>
      </c>
      <c r="AJ288" s="1">
        <f t="shared" si="147"/>
        <v>0</v>
      </c>
      <c r="AK288" s="1">
        <f t="shared" si="147"/>
        <v>0</v>
      </c>
      <c r="AL288" s="1">
        <f t="shared" si="147"/>
        <v>0</v>
      </c>
      <c r="AM288" s="1">
        <f t="shared" si="147"/>
        <v>0</v>
      </c>
      <c r="AN288" s="1">
        <f t="shared" si="147"/>
        <v>0</v>
      </c>
      <c r="AO288" s="1">
        <f t="shared" si="147"/>
        <v>0</v>
      </c>
      <c r="AP288" s="1">
        <f t="shared" si="147"/>
        <v>0</v>
      </c>
      <c r="AQ288" s="1">
        <f t="shared" ref="AQ288:BR288" si="148">IF(AQ225&gt;SUM($E288:$G288),0,IF(AQ225&gt;SUM($E288:$F288),$J288,IF(AQ225&gt;$E288,$I288,IF(AQ225&gt;0,$H288,0))))</f>
        <v>0</v>
      </c>
      <c r="AR288" s="1">
        <f t="shared" si="148"/>
        <v>0</v>
      </c>
      <c r="AS288" s="1">
        <f t="shared" si="148"/>
        <v>0</v>
      </c>
      <c r="AT288" s="1">
        <f t="shared" si="148"/>
        <v>0</v>
      </c>
      <c r="AU288" s="1">
        <f t="shared" si="148"/>
        <v>0</v>
      </c>
      <c r="AV288" s="1">
        <f t="shared" si="148"/>
        <v>0</v>
      </c>
      <c r="AW288" s="1">
        <f t="shared" si="148"/>
        <v>0</v>
      </c>
      <c r="AX288" s="1">
        <f t="shared" si="148"/>
        <v>0</v>
      </c>
      <c r="AY288" s="1">
        <f t="shared" si="148"/>
        <v>0</v>
      </c>
      <c r="AZ288" s="1">
        <f t="shared" si="148"/>
        <v>0</v>
      </c>
      <c r="BA288" s="1">
        <f t="shared" si="148"/>
        <v>0</v>
      </c>
      <c r="BB288" s="1">
        <f t="shared" si="148"/>
        <v>0</v>
      </c>
      <c r="BC288" s="1">
        <f t="shared" si="148"/>
        <v>0</v>
      </c>
      <c r="BD288" s="1">
        <f t="shared" si="148"/>
        <v>0</v>
      </c>
      <c r="BE288" s="1">
        <f t="shared" si="148"/>
        <v>0</v>
      </c>
      <c r="BF288" s="1">
        <f t="shared" si="148"/>
        <v>0</v>
      </c>
      <c r="BG288" s="1">
        <f t="shared" si="148"/>
        <v>0</v>
      </c>
      <c r="BH288" s="1">
        <f t="shared" si="148"/>
        <v>0</v>
      </c>
      <c r="BI288" s="1">
        <f t="shared" si="148"/>
        <v>0</v>
      </c>
      <c r="BJ288" s="1">
        <f t="shared" si="148"/>
        <v>0</v>
      </c>
      <c r="BK288" s="1">
        <f t="shared" si="148"/>
        <v>0</v>
      </c>
      <c r="BL288" s="1">
        <f t="shared" si="148"/>
        <v>0</v>
      </c>
      <c r="BM288" s="1">
        <f t="shared" si="148"/>
        <v>0</v>
      </c>
      <c r="BN288" s="1">
        <f t="shared" si="148"/>
        <v>0</v>
      </c>
      <c r="BO288" s="1">
        <f t="shared" si="148"/>
        <v>0</v>
      </c>
      <c r="BP288" s="1">
        <f t="shared" si="148"/>
        <v>0</v>
      </c>
      <c r="BQ288" s="1">
        <f t="shared" si="148"/>
        <v>0</v>
      </c>
      <c r="BR288" s="1">
        <f t="shared" si="148"/>
        <v>0</v>
      </c>
    </row>
    <row r="289" spans="1:70" x14ac:dyDescent="0.2">
      <c r="A289" s="1">
        <f t="shared" si="133"/>
        <v>0</v>
      </c>
      <c r="D289" s="541">
        <f t="shared" si="134"/>
        <v>54789</v>
      </c>
      <c r="E289" s="545">
        <f>'5'!AI30</f>
        <v>0</v>
      </c>
      <c r="F289" s="545">
        <f>'5'!AK30</f>
        <v>0</v>
      </c>
      <c r="G289" s="544">
        <f>'5'!AM30</f>
        <v>0</v>
      </c>
      <c r="H289" s="543">
        <f>'5'!AH30</f>
        <v>0</v>
      </c>
      <c r="I289" s="543">
        <f>'5'!AJ30</f>
        <v>0</v>
      </c>
      <c r="J289" s="542">
        <f>'5'!AL30</f>
        <v>0</v>
      </c>
      <c r="K289" s="1">
        <f t="shared" ref="K289:AP289" si="149">IF(K226&gt;SUM($E289:$G289),0,IF(K226&gt;SUM($E289:$F289),$J289,IF(K226&gt;$E289,$I289,IF(K226&gt;0,$H289,0))))</f>
        <v>0</v>
      </c>
      <c r="L289" s="1">
        <f t="shared" si="149"/>
        <v>0</v>
      </c>
      <c r="M289" s="1">
        <f t="shared" si="149"/>
        <v>0</v>
      </c>
      <c r="N289" s="1">
        <f t="shared" si="149"/>
        <v>0</v>
      </c>
      <c r="O289" s="1">
        <f t="shared" si="149"/>
        <v>0</v>
      </c>
      <c r="P289" s="1">
        <f t="shared" si="149"/>
        <v>0</v>
      </c>
      <c r="Q289" s="1">
        <f t="shared" si="149"/>
        <v>0</v>
      </c>
      <c r="R289" s="1">
        <f t="shared" si="149"/>
        <v>0</v>
      </c>
      <c r="S289" s="1">
        <f t="shared" si="149"/>
        <v>0</v>
      </c>
      <c r="T289" s="1">
        <f t="shared" si="149"/>
        <v>0</v>
      </c>
      <c r="U289" s="1">
        <f t="shared" si="149"/>
        <v>0</v>
      </c>
      <c r="V289" s="1">
        <f t="shared" si="149"/>
        <v>0</v>
      </c>
      <c r="W289" s="1">
        <f t="shared" si="149"/>
        <v>0</v>
      </c>
      <c r="X289" s="1">
        <f t="shared" si="149"/>
        <v>0</v>
      </c>
      <c r="Y289" s="1">
        <f t="shared" si="149"/>
        <v>0</v>
      </c>
      <c r="Z289" s="1">
        <f t="shared" si="149"/>
        <v>0</v>
      </c>
      <c r="AA289" s="1">
        <f t="shared" si="149"/>
        <v>0</v>
      </c>
      <c r="AB289" s="1">
        <f t="shared" si="149"/>
        <v>0</v>
      </c>
      <c r="AC289" s="1">
        <f t="shared" si="149"/>
        <v>0</v>
      </c>
      <c r="AD289" s="1">
        <f t="shared" si="149"/>
        <v>0</v>
      </c>
      <c r="AE289" s="1">
        <f t="shared" si="149"/>
        <v>0</v>
      </c>
      <c r="AF289" s="1">
        <f t="shared" si="149"/>
        <v>0</v>
      </c>
      <c r="AG289" s="1">
        <f t="shared" si="149"/>
        <v>0</v>
      </c>
      <c r="AH289" s="1">
        <f t="shared" si="149"/>
        <v>0</v>
      </c>
      <c r="AI289" s="1">
        <f t="shared" si="149"/>
        <v>0</v>
      </c>
      <c r="AJ289" s="1">
        <f t="shared" si="149"/>
        <v>0</v>
      </c>
      <c r="AK289" s="1">
        <f t="shared" si="149"/>
        <v>0</v>
      </c>
      <c r="AL289" s="1">
        <f t="shared" si="149"/>
        <v>0</v>
      </c>
      <c r="AM289" s="1">
        <f t="shared" si="149"/>
        <v>0</v>
      </c>
      <c r="AN289" s="1">
        <f t="shared" si="149"/>
        <v>0</v>
      </c>
      <c r="AO289" s="1">
        <f t="shared" si="149"/>
        <v>0</v>
      </c>
      <c r="AP289" s="1">
        <f t="shared" si="149"/>
        <v>0</v>
      </c>
      <c r="AQ289" s="1">
        <f t="shared" ref="AQ289:BR289" si="150">IF(AQ226&gt;SUM($E289:$G289),0,IF(AQ226&gt;SUM($E289:$F289),$J289,IF(AQ226&gt;$E289,$I289,IF(AQ226&gt;0,$H289,0))))</f>
        <v>0</v>
      </c>
      <c r="AR289" s="1">
        <f t="shared" si="150"/>
        <v>0</v>
      </c>
      <c r="AS289" s="1">
        <f t="shared" si="150"/>
        <v>0</v>
      </c>
      <c r="AT289" s="1">
        <f t="shared" si="150"/>
        <v>0</v>
      </c>
      <c r="AU289" s="1">
        <f t="shared" si="150"/>
        <v>0</v>
      </c>
      <c r="AV289" s="1">
        <f t="shared" si="150"/>
        <v>0</v>
      </c>
      <c r="AW289" s="1">
        <f t="shared" si="150"/>
        <v>0</v>
      </c>
      <c r="AX289" s="1">
        <f t="shared" si="150"/>
        <v>0</v>
      </c>
      <c r="AY289" s="1">
        <f t="shared" si="150"/>
        <v>0</v>
      </c>
      <c r="AZ289" s="1">
        <f t="shared" si="150"/>
        <v>0</v>
      </c>
      <c r="BA289" s="1">
        <f t="shared" si="150"/>
        <v>0</v>
      </c>
      <c r="BB289" s="1">
        <f t="shared" si="150"/>
        <v>0</v>
      </c>
      <c r="BC289" s="1">
        <f t="shared" si="150"/>
        <v>0</v>
      </c>
      <c r="BD289" s="1">
        <f t="shared" si="150"/>
        <v>0</v>
      </c>
      <c r="BE289" s="1">
        <f t="shared" si="150"/>
        <v>0</v>
      </c>
      <c r="BF289" s="1">
        <f t="shared" si="150"/>
        <v>0</v>
      </c>
      <c r="BG289" s="1">
        <f t="shared" si="150"/>
        <v>0</v>
      </c>
      <c r="BH289" s="1">
        <f t="shared" si="150"/>
        <v>0</v>
      </c>
      <c r="BI289" s="1">
        <f t="shared" si="150"/>
        <v>0</v>
      </c>
      <c r="BJ289" s="1">
        <f t="shared" si="150"/>
        <v>0</v>
      </c>
      <c r="BK289" s="1">
        <f t="shared" si="150"/>
        <v>0</v>
      </c>
      <c r="BL289" s="1">
        <f t="shared" si="150"/>
        <v>0</v>
      </c>
      <c r="BM289" s="1">
        <f t="shared" si="150"/>
        <v>0</v>
      </c>
      <c r="BN289" s="1">
        <f t="shared" si="150"/>
        <v>0</v>
      </c>
      <c r="BO289" s="1">
        <f t="shared" si="150"/>
        <v>0</v>
      </c>
      <c r="BP289" s="1">
        <f t="shared" si="150"/>
        <v>0</v>
      </c>
      <c r="BQ289" s="1">
        <f t="shared" si="150"/>
        <v>0</v>
      </c>
      <c r="BR289" s="1">
        <f t="shared" si="150"/>
        <v>0</v>
      </c>
    </row>
    <row r="290" spans="1:70" x14ac:dyDescent="0.2">
      <c r="A290" s="1">
        <f t="shared" si="133"/>
        <v>0</v>
      </c>
      <c r="D290" s="541">
        <f t="shared" si="134"/>
        <v>54789</v>
      </c>
      <c r="E290" s="545">
        <f>'5'!AI31</f>
        <v>0</v>
      </c>
      <c r="F290" s="545">
        <f>'5'!AK31</f>
        <v>0</v>
      </c>
      <c r="G290" s="544">
        <f>'5'!AM31</f>
        <v>0</v>
      </c>
      <c r="H290" s="543">
        <f>'5'!AH31</f>
        <v>0</v>
      </c>
      <c r="I290" s="543">
        <f>'5'!AJ31</f>
        <v>0</v>
      </c>
      <c r="J290" s="542">
        <f>'5'!AL31</f>
        <v>0</v>
      </c>
      <c r="K290" s="1">
        <f t="shared" ref="K290:AP290" si="151">IF(K227&gt;SUM($E290:$G290),0,IF(K227&gt;SUM($E290:$F290),$J290,IF(K227&gt;$E290,$I290,IF(K227&gt;0,$H290,0))))</f>
        <v>0</v>
      </c>
      <c r="L290" s="1">
        <f t="shared" si="151"/>
        <v>0</v>
      </c>
      <c r="M290" s="1">
        <f t="shared" si="151"/>
        <v>0</v>
      </c>
      <c r="N290" s="1">
        <f t="shared" si="151"/>
        <v>0</v>
      </c>
      <c r="O290" s="1">
        <f t="shared" si="151"/>
        <v>0</v>
      </c>
      <c r="P290" s="1">
        <f t="shared" si="151"/>
        <v>0</v>
      </c>
      <c r="Q290" s="1">
        <f t="shared" si="151"/>
        <v>0</v>
      </c>
      <c r="R290" s="1">
        <f t="shared" si="151"/>
        <v>0</v>
      </c>
      <c r="S290" s="1">
        <f t="shared" si="151"/>
        <v>0</v>
      </c>
      <c r="T290" s="1">
        <f t="shared" si="151"/>
        <v>0</v>
      </c>
      <c r="U290" s="1">
        <f t="shared" si="151"/>
        <v>0</v>
      </c>
      <c r="V290" s="1">
        <f t="shared" si="151"/>
        <v>0</v>
      </c>
      <c r="W290" s="1">
        <f t="shared" si="151"/>
        <v>0</v>
      </c>
      <c r="X290" s="1">
        <f t="shared" si="151"/>
        <v>0</v>
      </c>
      <c r="Y290" s="1">
        <f t="shared" si="151"/>
        <v>0</v>
      </c>
      <c r="Z290" s="1">
        <f t="shared" si="151"/>
        <v>0</v>
      </c>
      <c r="AA290" s="1">
        <f t="shared" si="151"/>
        <v>0</v>
      </c>
      <c r="AB290" s="1">
        <f t="shared" si="151"/>
        <v>0</v>
      </c>
      <c r="AC290" s="1">
        <f t="shared" si="151"/>
        <v>0</v>
      </c>
      <c r="AD290" s="1">
        <f t="shared" si="151"/>
        <v>0</v>
      </c>
      <c r="AE290" s="1">
        <f t="shared" si="151"/>
        <v>0</v>
      </c>
      <c r="AF290" s="1">
        <f t="shared" si="151"/>
        <v>0</v>
      </c>
      <c r="AG290" s="1">
        <f t="shared" si="151"/>
        <v>0</v>
      </c>
      <c r="AH290" s="1">
        <f t="shared" si="151"/>
        <v>0</v>
      </c>
      <c r="AI290" s="1">
        <f t="shared" si="151"/>
        <v>0</v>
      </c>
      <c r="AJ290" s="1">
        <f t="shared" si="151"/>
        <v>0</v>
      </c>
      <c r="AK290" s="1">
        <f t="shared" si="151"/>
        <v>0</v>
      </c>
      <c r="AL290" s="1">
        <f t="shared" si="151"/>
        <v>0</v>
      </c>
      <c r="AM290" s="1">
        <f t="shared" si="151"/>
        <v>0</v>
      </c>
      <c r="AN290" s="1">
        <f t="shared" si="151"/>
        <v>0</v>
      </c>
      <c r="AO290" s="1">
        <f t="shared" si="151"/>
        <v>0</v>
      </c>
      <c r="AP290" s="1">
        <f t="shared" si="151"/>
        <v>0</v>
      </c>
      <c r="AQ290" s="1">
        <f t="shared" ref="AQ290:BR290" si="152">IF(AQ227&gt;SUM($E290:$G290),0,IF(AQ227&gt;SUM($E290:$F290),$J290,IF(AQ227&gt;$E290,$I290,IF(AQ227&gt;0,$H290,0))))</f>
        <v>0</v>
      </c>
      <c r="AR290" s="1">
        <f t="shared" si="152"/>
        <v>0</v>
      </c>
      <c r="AS290" s="1">
        <f t="shared" si="152"/>
        <v>0</v>
      </c>
      <c r="AT290" s="1">
        <f t="shared" si="152"/>
        <v>0</v>
      </c>
      <c r="AU290" s="1">
        <f t="shared" si="152"/>
        <v>0</v>
      </c>
      <c r="AV290" s="1">
        <f t="shared" si="152"/>
        <v>0</v>
      </c>
      <c r="AW290" s="1">
        <f t="shared" si="152"/>
        <v>0</v>
      </c>
      <c r="AX290" s="1">
        <f t="shared" si="152"/>
        <v>0</v>
      </c>
      <c r="AY290" s="1">
        <f t="shared" si="152"/>
        <v>0</v>
      </c>
      <c r="AZ290" s="1">
        <f t="shared" si="152"/>
        <v>0</v>
      </c>
      <c r="BA290" s="1">
        <f t="shared" si="152"/>
        <v>0</v>
      </c>
      <c r="BB290" s="1">
        <f t="shared" si="152"/>
        <v>0</v>
      </c>
      <c r="BC290" s="1">
        <f t="shared" si="152"/>
        <v>0</v>
      </c>
      <c r="BD290" s="1">
        <f t="shared" si="152"/>
        <v>0</v>
      </c>
      <c r="BE290" s="1">
        <f t="shared" si="152"/>
        <v>0</v>
      </c>
      <c r="BF290" s="1">
        <f t="shared" si="152"/>
        <v>0</v>
      </c>
      <c r="BG290" s="1">
        <f t="shared" si="152"/>
        <v>0</v>
      </c>
      <c r="BH290" s="1">
        <f t="shared" si="152"/>
        <v>0</v>
      </c>
      <c r="BI290" s="1">
        <f t="shared" si="152"/>
        <v>0</v>
      </c>
      <c r="BJ290" s="1">
        <f t="shared" si="152"/>
        <v>0</v>
      </c>
      <c r="BK290" s="1">
        <f t="shared" si="152"/>
        <v>0</v>
      </c>
      <c r="BL290" s="1">
        <f t="shared" si="152"/>
        <v>0</v>
      </c>
      <c r="BM290" s="1">
        <f t="shared" si="152"/>
        <v>0</v>
      </c>
      <c r="BN290" s="1">
        <f t="shared" si="152"/>
        <v>0</v>
      </c>
      <c r="BO290" s="1">
        <f t="shared" si="152"/>
        <v>0</v>
      </c>
      <c r="BP290" s="1">
        <f t="shared" si="152"/>
        <v>0</v>
      </c>
      <c r="BQ290" s="1">
        <f t="shared" si="152"/>
        <v>0</v>
      </c>
      <c r="BR290" s="1">
        <f t="shared" si="152"/>
        <v>0</v>
      </c>
    </row>
    <row r="291" spans="1:70" x14ac:dyDescent="0.2">
      <c r="A291" s="1">
        <f t="shared" si="133"/>
        <v>0</v>
      </c>
      <c r="D291" s="541">
        <f t="shared" si="134"/>
        <v>54789</v>
      </c>
      <c r="E291" s="545">
        <f>'5'!AI32</f>
        <v>0</v>
      </c>
      <c r="F291" s="545">
        <f>'5'!AK32</f>
        <v>0</v>
      </c>
      <c r="G291" s="544">
        <f>'5'!AM32</f>
        <v>0</v>
      </c>
      <c r="H291" s="543">
        <f>'5'!AH32</f>
        <v>0</v>
      </c>
      <c r="I291" s="543">
        <f>'5'!AJ32</f>
        <v>0</v>
      </c>
      <c r="J291" s="542">
        <f>'5'!AL32</f>
        <v>0</v>
      </c>
      <c r="K291" s="1">
        <f t="shared" ref="K291:AP291" si="153">IF(K228&gt;SUM($E291:$G291),0,IF(K228&gt;SUM($E291:$F291),$J291,IF(K228&gt;$E291,$I291,IF(K228&gt;0,$H291,0))))</f>
        <v>0</v>
      </c>
      <c r="L291" s="1">
        <f t="shared" si="153"/>
        <v>0</v>
      </c>
      <c r="M291" s="1">
        <f t="shared" si="153"/>
        <v>0</v>
      </c>
      <c r="N291" s="1">
        <f t="shared" si="153"/>
        <v>0</v>
      </c>
      <c r="O291" s="1">
        <f t="shared" si="153"/>
        <v>0</v>
      </c>
      <c r="P291" s="1">
        <f t="shared" si="153"/>
        <v>0</v>
      </c>
      <c r="Q291" s="1">
        <f t="shared" si="153"/>
        <v>0</v>
      </c>
      <c r="R291" s="1">
        <f t="shared" si="153"/>
        <v>0</v>
      </c>
      <c r="S291" s="1">
        <f t="shared" si="153"/>
        <v>0</v>
      </c>
      <c r="T291" s="1">
        <f t="shared" si="153"/>
        <v>0</v>
      </c>
      <c r="U291" s="1">
        <f t="shared" si="153"/>
        <v>0</v>
      </c>
      <c r="V291" s="1">
        <f t="shared" si="153"/>
        <v>0</v>
      </c>
      <c r="W291" s="1">
        <f t="shared" si="153"/>
        <v>0</v>
      </c>
      <c r="X291" s="1">
        <f t="shared" si="153"/>
        <v>0</v>
      </c>
      <c r="Y291" s="1">
        <f t="shared" si="153"/>
        <v>0</v>
      </c>
      <c r="Z291" s="1">
        <f t="shared" si="153"/>
        <v>0</v>
      </c>
      <c r="AA291" s="1">
        <f t="shared" si="153"/>
        <v>0</v>
      </c>
      <c r="AB291" s="1">
        <f t="shared" si="153"/>
        <v>0</v>
      </c>
      <c r="AC291" s="1">
        <f t="shared" si="153"/>
        <v>0</v>
      </c>
      <c r="AD291" s="1">
        <f t="shared" si="153"/>
        <v>0</v>
      </c>
      <c r="AE291" s="1">
        <f t="shared" si="153"/>
        <v>0</v>
      </c>
      <c r="AF291" s="1">
        <f t="shared" si="153"/>
        <v>0</v>
      </c>
      <c r="AG291" s="1">
        <f t="shared" si="153"/>
        <v>0</v>
      </c>
      <c r="AH291" s="1">
        <f t="shared" si="153"/>
        <v>0</v>
      </c>
      <c r="AI291" s="1">
        <f t="shared" si="153"/>
        <v>0</v>
      </c>
      <c r="AJ291" s="1">
        <f t="shared" si="153"/>
        <v>0</v>
      </c>
      <c r="AK291" s="1">
        <f t="shared" si="153"/>
        <v>0</v>
      </c>
      <c r="AL291" s="1">
        <f t="shared" si="153"/>
        <v>0</v>
      </c>
      <c r="AM291" s="1">
        <f t="shared" si="153"/>
        <v>0</v>
      </c>
      <c r="AN291" s="1">
        <f t="shared" si="153"/>
        <v>0</v>
      </c>
      <c r="AO291" s="1">
        <f t="shared" si="153"/>
        <v>0</v>
      </c>
      <c r="AP291" s="1">
        <f t="shared" si="153"/>
        <v>0</v>
      </c>
      <c r="AQ291" s="1">
        <f t="shared" ref="AQ291:BR291" si="154">IF(AQ228&gt;SUM($E291:$G291),0,IF(AQ228&gt;SUM($E291:$F291),$J291,IF(AQ228&gt;$E291,$I291,IF(AQ228&gt;0,$H291,0))))</f>
        <v>0</v>
      </c>
      <c r="AR291" s="1">
        <f t="shared" si="154"/>
        <v>0</v>
      </c>
      <c r="AS291" s="1">
        <f t="shared" si="154"/>
        <v>0</v>
      </c>
      <c r="AT291" s="1">
        <f t="shared" si="154"/>
        <v>0</v>
      </c>
      <c r="AU291" s="1">
        <f t="shared" si="154"/>
        <v>0</v>
      </c>
      <c r="AV291" s="1">
        <f t="shared" si="154"/>
        <v>0</v>
      </c>
      <c r="AW291" s="1">
        <f t="shared" si="154"/>
        <v>0</v>
      </c>
      <c r="AX291" s="1">
        <f t="shared" si="154"/>
        <v>0</v>
      </c>
      <c r="AY291" s="1">
        <f t="shared" si="154"/>
        <v>0</v>
      </c>
      <c r="AZ291" s="1">
        <f t="shared" si="154"/>
        <v>0</v>
      </c>
      <c r="BA291" s="1">
        <f t="shared" si="154"/>
        <v>0</v>
      </c>
      <c r="BB291" s="1">
        <f t="shared" si="154"/>
        <v>0</v>
      </c>
      <c r="BC291" s="1">
        <f t="shared" si="154"/>
        <v>0</v>
      </c>
      <c r="BD291" s="1">
        <f t="shared" si="154"/>
        <v>0</v>
      </c>
      <c r="BE291" s="1">
        <f t="shared" si="154"/>
        <v>0</v>
      </c>
      <c r="BF291" s="1">
        <f t="shared" si="154"/>
        <v>0</v>
      </c>
      <c r="BG291" s="1">
        <f t="shared" si="154"/>
        <v>0</v>
      </c>
      <c r="BH291" s="1">
        <f t="shared" si="154"/>
        <v>0</v>
      </c>
      <c r="BI291" s="1">
        <f t="shared" si="154"/>
        <v>0</v>
      </c>
      <c r="BJ291" s="1">
        <f t="shared" si="154"/>
        <v>0</v>
      </c>
      <c r="BK291" s="1">
        <f t="shared" si="154"/>
        <v>0</v>
      </c>
      <c r="BL291" s="1">
        <f t="shared" si="154"/>
        <v>0</v>
      </c>
      <c r="BM291" s="1">
        <f t="shared" si="154"/>
        <v>0</v>
      </c>
      <c r="BN291" s="1">
        <f t="shared" si="154"/>
        <v>0</v>
      </c>
      <c r="BO291" s="1">
        <f t="shared" si="154"/>
        <v>0</v>
      </c>
      <c r="BP291" s="1">
        <f t="shared" si="154"/>
        <v>0</v>
      </c>
      <c r="BQ291" s="1">
        <f t="shared" si="154"/>
        <v>0</v>
      </c>
      <c r="BR291" s="1">
        <f t="shared" si="154"/>
        <v>0</v>
      </c>
    </row>
    <row r="292" spans="1:70" x14ac:dyDescent="0.2">
      <c r="A292" s="1">
        <f t="shared" si="133"/>
        <v>0</v>
      </c>
      <c r="D292" s="541">
        <f t="shared" si="134"/>
        <v>54789</v>
      </c>
      <c r="E292" s="545">
        <f>'5'!AI33</f>
        <v>0</v>
      </c>
      <c r="F292" s="545">
        <f>'5'!AK33</f>
        <v>0</v>
      </c>
      <c r="G292" s="544">
        <f>'5'!AM33</f>
        <v>0</v>
      </c>
      <c r="H292" s="543">
        <f>'5'!AH33</f>
        <v>0</v>
      </c>
      <c r="I292" s="543">
        <f>'5'!AJ33</f>
        <v>0</v>
      </c>
      <c r="J292" s="542">
        <f>'5'!AL33</f>
        <v>0</v>
      </c>
      <c r="K292" s="1">
        <f t="shared" ref="K292:AP292" si="155">IF(K229&gt;SUM($E292:$G292),0,IF(K229&gt;SUM($E292:$F292),$J292,IF(K229&gt;$E292,$I292,IF(K229&gt;0,$H292,0))))</f>
        <v>0</v>
      </c>
      <c r="L292" s="1">
        <f t="shared" si="155"/>
        <v>0</v>
      </c>
      <c r="M292" s="1">
        <f t="shared" si="155"/>
        <v>0</v>
      </c>
      <c r="N292" s="1">
        <f t="shared" si="155"/>
        <v>0</v>
      </c>
      <c r="O292" s="1">
        <f t="shared" si="155"/>
        <v>0</v>
      </c>
      <c r="P292" s="1">
        <f t="shared" si="155"/>
        <v>0</v>
      </c>
      <c r="Q292" s="1">
        <f t="shared" si="155"/>
        <v>0</v>
      </c>
      <c r="R292" s="1">
        <f t="shared" si="155"/>
        <v>0</v>
      </c>
      <c r="S292" s="1">
        <f t="shared" si="155"/>
        <v>0</v>
      </c>
      <c r="T292" s="1">
        <f t="shared" si="155"/>
        <v>0</v>
      </c>
      <c r="U292" s="1">
        <f t="shared" si="155"/>
        <v>0</v>
      </c>
      <c r="V292" s="1">
        <f t="shared" si="155"/>
        <v>0</v>
      </c>
      <c r="W292" s="1">
        <f t="shared" si="155"/>
        <v>0</v>
      </c>
      <c r="X292" s="1">
        <f t="shared" si="155"/>
        <v>0</v>
      </c>
      <c r="Y292" s="1">
        <f t="shared" si="155"/>
        <v>0</v>
      </c>
      <c r="Z292" s="1">
        <f t="shared" si="155"/>
        <v>0</v>
      </c>
      <c r="AA292" s="1">
        <f t="shared" si="155"/>
        <v>0</v>
      </c>
      <c r="AB292" s="1">
        <f t="shared" si="155"/>
        <v>0</v>
      </c>
      <c r="AC292" s="1">
        <f t="shared" si="155"/>
        <v>0</v>
      </c>
      <c r="AD292" s="1">
        <f t="shared" si="155"/>
        <v>0</v>
      </c>
      <c r="AE292" s="1">
        <f t="shared" si="155"/>
        <v>0</v>
      </c>
      <c r="AF292" s="1">
        <f t="shared" si="155"/>
        <v>0</v>
      </c>
      <c r="AG292" s="1">
        <f t="shared" si="155"/>
        <v>0</v>
      </c>
      <c r="AH292" s="1">
        <f t="shared" si="155"/>
        <v>0</v>
      </c>
      <c r="AI292" s="1">
        <f t="shared" si="155"/>
        <v>0</v>
      </c>
      <c r="AJ292" s="1">
        <f t="shared" si="155"/>
        <v>0</v>
      </c>
      <c r="AK292" s="1">
        <f t="shared" si="155"/>
        <v>0</v>
      </c>
      <c r="AL292" s="1">
        <f t="shared" si="155"/>
        <v>0</v>
      </c>
      <c r="AM292" s="1">
        <f t="shared" si="155"/>
        <v>0</v>
      </c>
      <c r="AN292" s="1">
        <f t="shared" si="155"/>
        <v>0</v>
      </c>
      <c r="AO292" s="1">
        <f t="shared" si="155"/>
        <v>0</v>
      </c>
      <c r="AP292" s="1">
        <f t="shared" si="155"/>
        <v>0</v>
      </c>
      <c r="AQ292" s="1">
        <f t="shared" ref="AQ292:BR292" si="156">IF(AQ229&gt;SUM($E292:$G292),0,IF(AQ229&gt;SUM($E292:$F292),$J292,IF(AQ229&gt;$E292,$I292,IF(AQ229&gt;0,$H292,0))))</f>
        <v>0</v>
      </c>
      <c r="AR292" s="1">
        <f t="shared" si="156"/>
        <v>0</v>
      </c>
      <c r="AS292" s="1">
        <f t="shared" si="156"/>
        <v>0</v>
      </c>
      <c r="AT292" s="1">
        <f t="shared" si="156"/>
        <v>0</v>
      </c>
      <c r="AU292" s="1">
        <f t="shared" si="156"/>
        <v>0</v>
      </c>
      <c r="AV292" s="1">
        <f t="shared" si="156"/>
        <v>0</v>
      </c>
      <c r="AW292" s="1">
        <f t="shared" si="156"/>
        <v>0</v>
      </c>
      <c r="AX292" s="1">
        <f t="shared" si="156"/>
        <v>0</v>
      </c>
      <c r="AY292" s="1">
        <f t="shared" si="156"/>
        <v>0</v>
      </c>
      <c r="AZ292" s="1">
        <f t="shared" si="156"/>
        <v>0</v>
      </c>
      <c r="BA292" s="1">
        <f t="shared" si="156"/>
        <v>0</v>
      </c>
      <c r="BB292" s="1">
        <f t="shared" si="156"/>
        <v>0</v>
      </c>
      <c r="BC292" s="1">
        <f t="shared" si="156"/>
        <v>0</v>
      </c>
      <c r="BD292" s="1">
        <f t="shared" si="156"/>
        <v>0</v>
      </c>
      <c r="BE292" s="1">
        <f t="shared" si="156"/>
        <v>0</v>
      </c>
      <c r="BF292" s="1">
        <f t="shared" si="156"/>
        <v>0</v>
      </c>
      <c r="BG292" s="1">
        <f t="shared" si="156"/>
        <v>0</v>
      </c>
      <c r="BH292" s="1">
        <f t="shared" si="156"/>
        <v>0</v>
      </c>
      <c r="BI292" s="1">
        <f t="shared" si="156"/>
        <v>0</v>
      </c>
      <c r="BJ292" s="1">
        <f t="shared" si="156"/>
        <v>0</v>
      </c>
      <c r="BK292" s="1">
        <f t="shared" si="156"/>
        <v>0</v>
      </c>
      <c r="BL292" s="1">
        <f t="shared" si="156"/>
        <v>0</v>
      </c>
      <c r="BM292" s="1">
        <f t="shared" si="156"/>
        <v>0</v>
      </c>
      <c r="BN292" s="1">
        <f t="shared" si="156"/>
        <v>0</v>
      </c>
      <c r="BO292" s="1">
        <f t="shared" si="156"/>
        <v>0</v>
      </c>
      <c r="BP292" s="1">
        <f t="shared" si="156"/>
        <v>0</v>
      </c>
      <c r="BQ292" s="1">
        <f t="shared" si="156"/>
        <v>0</v>
      </c>
      <c r="BR292" s="1">
        <f t="shared" si="156"/>
        <v>0</v>
      </c>
    </row>
    <row r="293" spans="1:70" x14ac:dyDescent="0.2">
      <c r="A293" s="1">
        <f t="shared" si="133"/>
        <v>0</v>
      </c>
      <c r="D293" s="541">
        <f t="shared" si="134"/>
        <v>54789</v>
      </c>
      <c r="E293" s="545">
        <f>'5'!AI34</f>
        <v>0</v>
      </c>
      <c r="F293" s="545">
        <f>'5'!AK34</f>
        <v>0</v>
      </c>
      <c r="G293" s="544">
        <f>'5'!AM34</f>
        <v>0</v>
      </c>
      <c r="H293" s="543">
        <f>'5'!AH34</f>
        <v>0</v>
      </c>
      <c r="I293" s="543">
        <f>'5'!AJ34</f>
        <v>0</v>
      </c>
      <c r="J293" s="542">
        <f>'5'!AL34</f>
        <v>0</v>
      </c>
      <c r="K293" s="1">
        <f t="shared" ref="K293:AP293" si="157">IF(K230&gt;SUM($E293:$G293),0,IF(K230&gt;SUM($E293:$F293),$J293,IF(K230&gt;$E293,$I293,IF(K230&gt;0,$H293,0))))</f>
        <v>0</v>
      </c>
      <c r="L293" s="1">
        <f t="shared" si="157"/>
        <v>0</v>
      </c>
      <c r="M293" s="1">
        <f t="shared" si="157"/>
        <v>0</v>
      </c>
      <c r="N293" s="1">
        <f t="shared" si="157"/>
        <v>0</v>
      </c>
      <c r="O293" s="1">
        <f t="shared" si="157"/>
        <v>0</v>
      </c>
      <c r="P293" s="1">
        <f t="shared" si="157"/>
        <v>0</v>
      </c>
      <c r="Q293" s="1">
        <f t="shared" si="157"/>
        <v>0</v>
      </c>
      <c r="R293" s="1">
        <f t="shared" si="157"/>
        <v>0</v>
      </c>
      <c r="S293" s="1">
        <f t="shared" si="157"/>
        <v>0</v>
      </c>
      <c r="T293" s="1">
        <f t="shared" si="157"/>
        <v>0</v>
      </c>
      <c r="U293" s="1">
        <f t="shared" si="157"/>
        <v>0</v>
      </c>
      <c r="V293" s="1">
        <f t="shared" si="157"/>
        <v>0</v>
      </c>
      <c r="W293" s="1">
        <f t="shared" si="157"/>
        <v>0</v>
      </c>
      <c r="X293" s="1">
        <f t="shared" si="157"/>
        <v>0</v>
      </c>
      <c r="Y293" s="1">
        <f t="shared" si="157"/>
        <v>0</v>
      </c>
      <c r="Z293" s="1">
        <f t="shared" si="157"/>
        <v>0</v>
      </c>
      <c r="AA293" s="1">
        <f t="shared" si="157"/>
        <v>0</v>
      </c>
      <c r="AB293" s="1">
        <f t="shared" si="157"/>
        <v>0</v>
      </c>
      <c r="AC293" s="1">
        <f t="shared" si="157"/>
        <v>0</v>
      </c>
      <c r="AD293" s="1">
        <f t="shared" si="157"/>
        <v>0</v>
      </c>
      <c r="AE293" s="1">
        <f t="shared" si="157"/>
        <v>0</v>
      </c>
      <c r="AF293" s="1">
        <f t="shared" si="157"/>
        <v>0</v>
      </c>
      <c r="AG293" s="1">
        <f t="shared" si="157"/>
        <v>0</v>
      </c>
      <c r="AH293" s="1">
        <f t="shared" si="157"/>
        <v>0</v>
      </c>
      <c r="AI293" s="1">
        <f t="shared" si="157"/>
        <v>0</v>
      </c>
      <c r="AJ293" s="1">
        <f t="shared" si="157"/>
        <v>0</v>
      </c>
      <c r="AK293" s="1">
        <f t="shared" si="157"/>
        <v>0</v>
      </c>
      <c r="AL293" s="1">
        <f t="shared" si="157"/>
        <v>0</v>
      </c>
      <c r="AM293" s="1">
        <f t="shared" si="157"/>
        <v>0</v>
      </c>
      <c r="AN293" s="1">
        <f t="shared" si="157"/>
        <v>0</v>
      </c>
      <c r="AO293" s="1">
        <f t="shared" si="157"/>
        <v>0</v>
      </c>
      <c r="AP293" s="1">
        <f t="shared" si="157"/>
        <v>0</v>
      </c>
      <c r="AQ293" s="1">
        <f t="shared" ref="AQ293:BR293" si="158">IF(AQ230&gt;SUM($E293:$G293),0,IF(AQ230&gt;SUM($E293:$F293),$J293,IF(AQ230&gt;$E293,$I293,IF(AQ230&gt;0,$H293,0))))</f>
        <v>0</v>
      </c>
      <c r="AR293" s="1">
        <f t="shared" si="158"/>
        <v>0</v>
      </c>
      <c r="AS293" s="1">
        <f t="shared" si="158"/>
        <v>0</v>
      </c>
      <c r="AT293" s="1">
        <f t="shared" si="158"/>
        <v>0</v>
      </c>
      <c r="AU293" s="1">
        <f t="shared" si="158"/>
        <v>0</v>
      </c>
      <c r="AV293" s="1">
        <f t="shared" si="158"/>
        <v>0</v>
      </c>
      <c r="AW293" s="1">
        <f t="shared" si="158"/>
        <v>0</v>
      </c>
      <c r="AX293" s="1">
        <f t="shared" si="158"/>
        <v>0</v>
      </c>
      <c r="AY293" s="1">
        <f t="shared" si="158"/>
        <v>0</v>
      </c>
      <c r="AZ293" s="1">
        <f t="shared" si="158"/>
        <v>0</v>
      </c>
      <c r="BA293" s="1">
        <f t="shared" si="158"/>
        <v>0</v>
      </c>
      <c r="BB293" s="1">
        <f t="shared" si="158"/>
        <v>0</v>
      </c>
      <c r="BC293" s="1">
        <f t="shared" si="158"/>
        <v>0</v>
      </c>
      <c r="BD293" s="1">
        <f t="shared" si="158"/>
        <v>0</v>
      </c>
      <c r="BE293" s="1">
        <f t="shared" si="158"/>
        <v>0</v>
      </c>
      <c r="BF293" s="1">
        <f t="shared" si="158"/>
        <v>0</v>
      </c>
      <c r="BG293" s="1">
        <f t="shared" si="158"/>
        <v>0</v>
      </c>
      <c r="BH293" s="1">
        <f t="shared" si="158"/>
        <v>0</v>
      </c>
      <c r="BI293" s="1">
        <f t="shared" si="158"/>
        <v>0</v>
      </c>
      <c r="BJ293" s="1">
        <f t="shared" si="158"/>
        <v>0</v>
      </c>
      <c r="BK293" s="1">
        <f t="shared" si="158"/>
        <v>0</v>
      </c>
      <c r="BL293" s="1">
        <f t="shared" si="158"/>
        <v>0</v>
      </c>
      <c r="BM293" s="1">
        <f t="shared" si="158"/>
        <v>0</v>
      </c>
      <c r="BN293" s="1">
        <f t="shared" si="158"/>
        <v>0</v>
      </c>
      <c r="BO293" s="1">
        <f t="shared" si="158"/>
        <v>0</v>
      </c>
      <c r="BP293" s="1">
        <f t="shared" si="158"/>
        <v>0</v>
      </c>
      <c r="BQ293" s="1">
        <f t="shared" si="158"/>
        <v>0</v>
      </c>
      <c r="BR293" s="1">
        <f t="shared" si="158"/>
        <v>0</v>
      </c>
    </row>
    <row r="294" spans="1:70" x14ac:dyDescent="0.2">
      <c r="A294" s="1">
        <f t="shared" si="133"/>
        <v>0</v>
      </c>
      <c r="D294" s="541">
        <f t="shared" si="134"/>
        <v>54789</v>
      </c>
      <c r="E294" s="545">
        <f>'5'!AI35</f>
        <v>0</v>
      </c>
      <c r="F294" s="545">
        <f>'5'!AK35</f>
        <v>0</v>
      </c>
      <c r="G294" s="544">
        <f>'5'!AM35</f>
        <v>0</v>
      </c>
      <c r="H294" s="543">
        <f>'5'!AH35</f>
        <v>0</v>
      </c>
      <c r="I294" s="543">
        <f>'5'!AJ35</f>
        <v>0</v>
      </c>
      <c r="J294" s="542">
        <f>'5'!AL35</f>
        <v>0</v>
      </c>
      <c r="K294" s="1">
        <f t="shared" ref="K294:AP294" si="159">IF(K231&gt;SUM($E294:$G294),0,IF(K231&gt;SUM($E294:$F294),$J294,IF(K231&gt;$E294,$I294,IF(K231&gt;0,$H294,0))))</f>
        <v>0</v>
      </c>
      <c r="L294" s="1">
        <f t="shared" si="159"/>
        <v>0</v>
      </c>
      <c r="M294" s="1">
        <f t="shared" si="159"/>
        <v>0</v>
      </c>
      <c r="N294" s="1">
        <f t="shared" si="159"/>
        <v>0</v>
      </c>
      <c r="O294" s="1">
        <f t="shared" si="159"/>
        <v>0</v>
      </c>
      <c r="P294" s="1">
        <f t="shared" si="159"/>
        <v>0</v>
      </c>
      <c r="Q294" s="1">
        <f t="shared" si="159"/>
        <v>0</v>
      </c>
      <c r="R294" s="1">
        <f t="shared" si="159"/>
        <v>0</v>
      </c>
      <c r="S294" s="1">
        <f t="shared" si="159"/>
        <v>0</v>
      </c>
      <c r="T294" s="1">
        <f t="shared" si="159"/>
        <v>0</v>
      </c>
      <c r="U294" s="1">
        <f t="shared" si="159"/>
        <v>0</v>
      </c>
      <c r="V294" s="1">
        <f t="shared" si="159"/>
        <v>0</v>
      </c>
      <c r="W294" s="1">
        <f t="shared" si="159"/>
        <v>0</v>
      </c>
      <c r="X294" s="1">
        <f t="shared" si="159"/>
        <v>0</v>
      </c>
      <c r="Y294" s="1">
        <f t="shared" si="159"/>
        <v>0</v>
      </c>
      <c r="Z294" s="1">
        <f t="shared" si="159"/>
        <v>0</v>
      </c>
      <c r="AA294" s="1">
        <f t="shared" si="159"/>
        <v>0</v>
      </c>
      <c r="AB294" s="1">
        <f t="shared" si="159"/>
        <v>0</v>
      </c>
      <c r="AC294" s="1">
        <f t="shared" si="159"/>
        <v>0</v>
      </c>
      <c r="AD294" s="1">
        <f t="shared" si="159"/>
        <v>0</v>
      </c>
      <c r="AE294" s="1">
        <f t="shared" si="159"/>
        <v>0</v>
      </c>
      <c r="AF294" s="1">
        <f t="shared" si="159"/>
        <v>0</v>
      </c>
      <c r="AG294" s="1">
        <f t="shared" si="159"/>
        <v>0</v>
      </c>
      <c r="AH294" s="1">
        <f t="shared" si="159"/>
        <v>0</v>
      </c>
      <c r="AI294" s="1">
        <f t="shared" si="159"/>
        <v>0</v>
      </c>
      <c r="AJ294" s="1">
        <f t="shared" si="159"/>
        <v>0</v>
      </c>
      <c r="AK294" s="1">
        <f t="shared" si="159"/>
        <v>0</v>
      </c>
      <c r="AL294" s="1">
        <f t="shared" si="159"/>
        <v>0</v>
      </c>
      <c r="AM294" s="1">
        <f t="shared" si="159"/>
        <v>0</v>
      </c>
      <c r="AN294" s="1">
        <f t="shared" si="159"/>
        <v>0</v>
      </c>
      <c r="AO294" s="1">
        <f t="shared" si="159"/>
        <v>0</v>
      </c>
      <c r="AP294" s="1">
        <f t="shared" si="159"/>
        <v>0</v>
      </c>
      <c r="AQ294" s="1">
        <f t="shared" ref="AQ294:BR294" si="160">IF(AQ231&gt;SUM($E294:$G294),0,IF(AQ231&gt;SUM($E294:$F294),$J294,IF(AQ231&gt;$E294,$I294,IF(AQ231&gt;0,$H294,0))))</f>
        <v>0</v>
      </c>
      <c r="AR294" s="1">
        <f t="shared" si="160"/>
        <v>0</v>
      </c>
      <c r="AS294" s="1">
        <f t="shared" si="160"/>
        <v>0</v>
      </c>
      <c r="AT294" s="1">
        <f t="shared" si="160"/>
        <v>0</v>
      </c>
      <c r="AU294" s="1">
        <f t="shared" si="160"/>
        <v>0</v>
      </c>
      <c r="AV294" s="1">
        <f t="shared" si="160"/>
        <v>0</v>
      </c>
      <c r="AW294" s="1">
        <f t="shared" si="160"/>
        <v>0</v>
      </c>
      <c r="AX294" s="1">
        <f t="shared" si="160"/>
        <v>0</v>
      </c>
      <c r="AY294" s="1">
        <f t="shared" si="160"/>
        <v>0</v>
      </c>
      <c r="AZ294" s="1">
        <f t="shared" si="160"/>
        <v>0</v>
      </c>
      <c r="BA294" s="1">
        <f t="shared" si="160"/>
        <v>0</v>
      </c>
      <c r="BB294" s="1">
        <f t="shared" si="160"/>
        <v>0</v>
      </c>
      <c r="BC294" s="1">
        <f t="shared" si="160"/>
        <v>0</v>
      </c>
      <c r="BD294" s="1">
        <f t="shared" si="160"/>
        <v>0</v>
      </c>
      <c r="BE294" s="1">
        <f t="shared" si="160"/>
        <v>0</v>
      </c>
      <c r="BF294" s="1">
        <f t="shared" si="160"/>
        <v>0</v>
      </c>
      <c r="BG294" s="1">
        <f t="shared" si="160"/>
        <v>0</v>
      </c>
      <c r="BH294" s="1">
        <f t="shared" si="160"/>
        <v>0</v>
      </c>
      <c r="BI294" s="1">
        <f t="shared" si="160"/>
        <v>0</v>
      </c>
      <c r="BJ294" s="1">
        <f t="shared" si="160"/>
        <v>0</v>
      </c>
      <c r="BK294" s="1">
        <f t="shared" si="160"/>
        <v>0</v>
      </c>
      <c r="BL294" s="1">
        <f t="shared" si="160"/>
        <v>0</v>
      </c>
      <c r="BM294" s="1">
        <f t="shared" si="160"/>
        <v>0</v>
      </c>
      <c r="BN294" s="1">
        <f t="shared" si="160"/>
        <v>0</v>
      </c>
      <c r="BO294" s="1">
        <f t="shared" si="160"/>
        <v>0</v>
      </c>
      <c r="BP294" s="1">
        <f t="shared" si="160"/>
        <v>0</v>
      </c>
      <c r="BQ294" s="1">
        <f t="shared" si="160"/>
        <v>0</v>
      </c>
      <c r="BR294" s="1">
        <f t="shared" si="160"/>
        <v>0</v>
      </c>
    </row>
    <row r="295" spans="1:70" x14ac:dyDescent="0.2">
      <c r="A295" s="1">
        <f t="shared" si="133"/>
        <v>0</v>
      </c>
      <c r="D295" s="541">
        <f t="shared" si="134"/>
        <v>54789</v>
      </c>
      <c r="E295" s="545">
        <f>'5'!AI36</f>
        <v>0</v>
      </c>
      <c r="F295" s="545">
        <f>'5'!AK36</f>
        <v>0</v>
      </c>
      <c r="G295" s="544">
        <f>'5'!AM36</f>
        <v>0</v>
      </c>
      <c r="H295" s="543">
        <f>'5'!AH36</f>
        <v>0</v>
      </c>
      <c r="I295" s="543">
        <f>'5'!AJ36</f>
        <v>0</v>
      </c>
      <c r="J295" s="542">
        <f>'5'!AL36</f>
        <v>0</v>
      </c>
      <c r="K295" s="1">
        <f t="shared" ref="K295:AP295" si="161">IF(K232&gt;SUM($E295:$G295),0,IF(K232&gt;SUM($E295:$F295),$J295,IF(K232&gt;$E295,$I295,IF(K232&gt;0,$H295,0))))</f>
        <v>0</v>
      </c>
      <c r="L295" s="1">
        <f t="shared" si="161"/>
        <v>0</v>
      </c>
      <c r="M295" s="1">
        <f t="shared" si="161"/>
        <v>0</v>
      </c>
      <c r="N295" s="1">
        <f t="shared" si="161"/>
        <v>0</v>
      </c>
      <c r="O295" s="1">
        <f t="shared" si="161"/>
        <v>0</v>
      </c>
      <c r="P295" s="1">
        <f t="shared" si="161"/>
        <v>0</v>
      </c>
      <c r="Q295" s="1">
        <f t="shared" si="161"/>
        <v>0</v>
      </c>
      <c r="R295" s="1">
        <f t="shared" si="161"/>
        <v>0</v>
      </c>
      <c r="S295" s="1">
        <f t="shared" si="161"/>
        <v>0</v>
      </c>
      <c r="T295" s="1">
        <f t="shared" si="161"/>
        <v>0</v>
      </c>
      <c r="U295" s="1">
        <f t="shared" si="161"/>
        <v>0</v>
      </c>
      <c r="V295" s="1">
        <f t="shared" si="161"/>
        <v>0</v>
      </c>
      <c r="W295" s="1">
        <f t="shared" si="161"/>
        <v>0</v>
      </c>
      <c r="X295" s="1">
        <f t="shared" si="161"/>
        <v>0</v>
      </c>
      <c r="Y295" s="1">
        <f t="shared" si="161"/>
        <v>0</v>
      </c>
      <c r="Z295" s="1">
        <f t="shared" si="161"/>
        <v>0</v>
      </c>
      <c r="AA295" s="1">
        <f t="shared" si="161"/>
        <v>0</v>
      </c>
      <c r="AB295" s="1">
        <f t="shared" si="161"/>
        <v>0</v>
      </c>
      <c r="AC295" s="1">
        <f t="shared" si="161"/>
        <v>0</v>
      </c>
      <c r="AD295" s="1">
        <f t="shared" si="161"/>
        <v>0</v>
      </c>
      <c r="AE295" s="1">
        <f t="shared" si="161"/>
        <v>0</v>
      </c>
      <c r="AF295" s="1">
        <f t="shared" si="161"/>
        <v>0</v>
      </c>
      <c r="AG295" s="1">
        <f t="shared" si="161"/>
        <v>0</v>
      </c>
      <c r="AH295" s="1">
        <f t="shared" si="161"/>
        <v>0</v>
      </c>
      <c r="AI295" s="1">
        <f t="shared" si="161"/>
        <v>0</v>
      </c>
      <c r="AJ295" s="1">
        <f t="shared" si="161"/>
        <v>0</v>
      </c>
      <c r="AK295" s="1">
        <f t="shared" si="161"/>
        <v>0</v>
      </c>
      <c r="AL295" s="1">
        <f t="shared" si="161"/>
        <v>0</v>
      </c>
      <c r="AM295" s="1">
        <f t="shared" si="161"/>
        <v>0</v>
      </c>
      <c r="AN295" s="1">
        <f t="shared" si="161"/>
        <v>0</v>
      </c>
      <c r="AO295" s="1">
        <f t="shared" si="161"/>
        <v>0</v>
      </c>
      <c r="AP295" s="1">
        <f t="shared" si="161"/>
        <v>0</v>
      </c>
      <c r="AQ295" s="1">
        <f t="shared" ref="AQ295:BR295" si="162">IF(AQ232&gt;SUM($E295:$G295),0,IF(AQ232&gt;SUM($E295:$F295),$J295,IF(AQ232&gt;$E295,$I295,IF(AQ232&gt;0,$H295,0))))</f>
        <v>0</v>
      </c>
      <c r="AR295" s="1">
        <f t="shared" si="162"/>
        <v>0</v>
      </c>
      <c r="AS295" s="1">
        <f t="shared" si="162"/>
        <v>0</v>
      </c>
      <c r="AT295" s="1">
        <f t="shared" si="162"/>
        <v>0</v>
      </c>
      <c r="AU295" s="1">
        <f t="shared" si="162"/>
        <v>0</v>
      </c>
      <c r="AV295" s="1">
        <f t="shared" si="162"/>
        <v>0</v>
      </c>
      <c r="AW295" s="1">
        <f t="shared" si="162"/>
        <v>0</v>
      </c>
      <c r="AX295" s="1">
        <f t="shared" si="162"/>
        <v>0</v>
      </c>
      <c r="AY295" s="1">
        <f t="shared" si="162"/>
        <v>0</v>
      </c>
      <c r="AZ295" s="1">
        <f t="shared" si="162"/>
        <v>0</v>
      </c>
      <c r="BA295" s="1">
        <f t="shared" si="162"/>
        <v>0</v>
      </c>
      <c r="BB295" s="1">
        <f t="shared" si="162"/>
        <v>0</v>
      </c>
      <c r="BC295" s="1">
        <f t="shared" si="162"/>
        <v>0</v>
      </c>
      <c r="BD295" s="1">
        <f t="shared" si="162"/>
        <v>0</v>
      </c>
      <c r="BE295" s="1">
        <f t="shared" si="162"/>
        <v>0</v>
      </c>
      <c r="BF295" s="1">
        <f t="shared" si="162"/>
        <v>0</v>
      </c>
      <c r="BG295" s="1">
        <f t="shared" si="162"/>
        <v>0</v>
      </c>
      <c r="BH295" s="1">
        <f t="shared" si="162"/>
        <v>0</v>
      </c>
      <c r="BI295" s="1">
        <f t="shared" si="162"/>
        <v>0</v>
      </c>
      <c r="BJ295" s="1">
        <f t="shared" si="162"/>
        <v>0</v>
      </c>
      <c r="BK295" s="1">
        <f t="shared" si="162"/>
        <v>0</v>
      </c>
      <c r="BL295" s="1">
        <f t="shared" si="162"/>
        <v>0</v>
      </c>
      <c r="BM295" s="1">
        <f t="shared" si="162"/>
        <v>0</v>
      </c>
      <c r="BN295" s="1">
        <f t="shared" si="162"/>
        <v>0</v>
      </c>
      <c r="BO295" s="1">
        <f t="shared" si="162"/>
        <v>0</v>
      </c>
      <c r="BP295" s="1">
        <f t="shared" si="162"/>
        <v>0</v>
      </c>
      <c r="BQ295" s="1">
        <f t="shared" si="162"/>
        <v>0</v>
      </c>
      <c r="BR295" s="1">
        <f t="shared" si="162"/>
        <v>0</v>
      </c>
    </row>
    <row r="296" spans="1:70" x14ac:dyDescent="0.2">
      <c r="A296" s="1">
        <f t="shared" si="133"/>
        <v>0</v>
      </c>
      <c r="D296" s="541">
        <f t="shared" si="134"/>
        <v>54789</v>
      </c>
      <c r="E296" s="545">
        <f>'5'!AI37</f>
        <v>0</v>
      </c>
      <c r="F296" s="545">
        <f>'5'!AK37</f>
        <v>0</v>
      </c>
      <c r="G296" s="544">
        <f>'5'!AM37</f>
        <v>0</v>
      </c>
      <c r="H296" s="543">
        <f>'5'!AH37</f>
        <v>0</v>
      </c>
      <c r="I296" s="543">
        <f>'5'!AJ37</f>
        <v>0</v>
      </c>
      <c r="J296" s="542">
        <f>'5'!AL37</f>
        <v>0</v>
      </c>
      <c r="K296" s="1">
        <f t="shared" ref="K296:AP296" si="163">IF(K233&gt;SUM($E296:$G296),0,IF(K233&gt;SUM($E296:$F296),$J296,IF(K233&gt;$E296,$I296,IF(K233&gt;0,$H296,0))))</f>
        <v>0</v>
      </c>
      <c r="L296" s="1">
        <f t="shared" si="163"/>
        <v>0</v>
      </c>
      <c r="M296" s="1">
        <f t="shared" si="163"/>
        <v>0</v>
      </c>
      <c r="N296" s="1">
        <f t="shared" si="163"/>
        <v>0</v>
      </c>
      <c r="O296" s="1">
        <f t="shared" si="163"/>
        <v>0</v>
      </c>
      <c r="P296" s="1">
        <f t="shared" si="163"/>
        <v>0</v>
      </c>
      <c r="Q296" s="1">
        <f t="shared" si="163"/>
        <v>0</v>
      </c>
      <c r="R296" s="1">
        <f t="shared" si="163"/>
        <v>0</v>
      </c>
      <c r="S296" s="1">
        <f t="shared" si="163"/>
        <v>0</v>
      </c>
      <c r="T296" s="1">
        <f t="shared" si="163"/>
        <v>0</v>
      </c>
      <c r="U296" s="1">
        <f t="shared" si="163"/>
        <v>0</v>
      </c>
      <c r="V296" s="1">
        <f t="shared" si="163"/>
        <v>0</v>
      </c>
      <c r="W296" s="1">
        <f t="shared" si="163"/>
        <v>0</v>
      </c>
      <c r="X296" s="1">
        <f t="shared" si="163"/>
        <v>0</v>
      </c>
      <c r="Y296" s="1">
        <f t="shared" si="163"/>
        <v>0</v>
      </c>
      <c r="Z296" s="1">
        <f t="shared" si="163"/>
        <v>0</v>
      </c>
      <c r="AA296" s="1">
        <f t="shared" si="163"/>
        <v>0</v>
      </c>
      <c r="AB296" s="1">
        <f t="shared" si="163"/>
        <v>0</v>
      </c>
      <c r="AC296" s="1">
        <f t="shared" si="163"/>
        <v>0</v>
      </c>
      <c r="AD296" s="1">
        <f t="shared" si="163"/>
        <v>0</v>
      </c>
      <c r="AE296" s="1">
        <f t="shared" si="163"/>
        <v>0</v>
      </c>
      <c r="AF296" s="1">
        <f t="shared" si="163"/>
        <v>0</v>
      </c>
      <c r="AG296" s="1">
        <f t="shared" si="163"/>
        <v>0</v>
      </c>
      <c r="AH296" s="1">
        <f t="shared" si="163"/>
        <v>0</v>
      </c>
      <c r="AI296" s="1">
        <f t="shared" si="163"/>
        <v>0</v>
      </c>
      <c r="AJ296" s="1">
        <f t="shared" si="163"/>
        <v>0</v>
      </c>
      <c r="AK296" s="1">
        <f t="shared" si="163"/>
        <v>0</v>
      </c>
      <c r="AL296" s="1">
        <f t="shared" si="163"/>
        <v>0</v>
      </c>
      <c r="AM296" s="1">
        <f t="shared" si="163"/>
        <v>0</v>
      </c>
      <c r="AN296" s="1">
        <f t="shared" si="163"/>
        <v>0</v>
      </c>
      <c r="AO296" s="1">
        <f t="shared" si="163"/>
        <v>0</v>
      </c>
      <c r="AP296" s="1">
        <f t="shared" si="163"/>
        <v>0</v>
      </c>
      <c r="AQ296" s="1">
        <f t="shared" ref="AQ296:BR296" si="164">IF(AQ233&gt;SUM($E296:$G296),0,IF(AQ233&gt;SUM($E296:$F296),$J296,IF(AQ233&gt;$E296,$I296,IF(AQ233&gt;0,$H296,0))))</f>
        <v>0</v>
      </c>
      <c r="AR296" s="1">
        <f t="shared" si="164"/>
        <v>0</v>
      </c>
      <c r="AS296" s="1">
        <f t="shared" si="164"/>
        <v>0</v>
      </c>
      <c r="AT296" s="1">
        <f t="shared" si="164"/>
        <v>0</v>
      </c>
      <c r="AU296" s="1">
        <f t="shared" si="164"/>
        <v>0</v>
      </c>
      <c r="AV296" s="1">
        <f t="shared" si="164"/>
        <v>0</v>
      </c>
      <c r="AW296" s="1">
        <f t="shared" si="164"/>
        <v>0</v>
      </c>
      <c r="AX296" s="1">
        <f t="shared" si="164"/>
        <v>0</v>
      </c>
      <c r="AY296" s="1">
        <f t="shared" si="164"/>
        <v>0</v>
      </c>
      <c r="AZ296" s="1">
        <f t="shared" si="164"/>
        <v>0</v>
      </c>
      <c r="BA296" s="1">
        <f t="shared" si="164"/>
        <v>0</v>
      </c>
      <c r="BB296" s="1">
        <f t="shared" si="164"/>
        <v>0</v>
      </c>
      <c r="BC296" s="1">
        <f t="shared" si="164"/>
        <v>0</v>
      </c>
      <c r="BD296" s="1">
        <f t="shared" si="164"/>
        <v>0</v>
      </c>
      <c r="BE296" s="1">
        <f t="shared" si="164"/>
        <v>0</v>
      </c>
      <c r="BF296" s="1">
        <f t="shared" si="164"/>
        <v>0</v>
      </c>
      <c r="BG296" s="1">
        <f t="shared" si="164"/>
        <v>0</v>
      </c>
      <c r="BH296" s="1">
        <f t="shared" si="164"/>
        <v>0</v>
      </c>
      <c r="BI296" s="1">
        <f t="shared" si="164"/>
        <v>0</v>
      </c>
      <c r="BJ296" s="1">
        <f t="shared" si="164"/>
        <v>0</v>
      </c>
      <c r="BK296" s="1">
        <f t="shared" si="164"/>
        <v>0</v>
      </c>
      <c r="BL296" s="1">
        <f t="shared" si="164"/>
        <v>0</v>
      </c>
      <c r="BM296" s="1">
        <f t="shared" si="164"/>
        <v>0</v>
      </c>
      <c r="BN296" s="1">
        <f t="shared" si="164"/>
        <v>0</v>
      </c>
      <c r="BO296" s="1">
        <f t="shared" si="164"/>
        <v>0</v>
      </c>
      <c r="BP296" s="1">
        <f t="shared" si="164"/>
        <v>0</v>
      </c>
      <c r="BQ296" s="1">
        <f t="shared" si="164"/>
        <v>0</v>
      </c>
      <c r="BR296" s="1">
        <f t="shared" si="164"/>
        <v>0</v>
      </c>
    </row>
    <row r="297" spans="1:70" x14ac:dyDescent="0.2">
      <c r="A297" s="1">
        <f t="shared" si="133"/>
        <v>0</v>
      </c>
      <c r="D297" s="541">
        <f t="shared" si="134"/>
        <v>54789</v>
      </c>
      <c r="E297" s="545">
        <f>'5'!AI38</f>
        <v>0</v>
      </c>
      <c r="F297" s="545">
        <f>'5'!AK38</f>
        <v>0</v>
      </c>
      <c r="G297" s="544">
        <f>'5'!AM38</f>
        <v>0</v>
      </c>
      <c r="H297" s="543">
        <f>'5'!AH38</f>
        <v>0</v>
      </c>
      <c r="I297" s="543">
        <f>'5'!AJ38</f>
        <v>0</v>
      </c>
      <c r="J297" s="542">
        <f>'5'!AL38</f>
        <v>0</v>
      </c>
      <c r="K297" s="1">
        <f t="shared" ref="K297:AP297" si="165">IF(K234&gt;SUM($E297:$G297),0,IF(K234&gt;SUM($E297:$F297),$J297,IF(K234&gt;$E297,$I297,IF(K234&gt;0,$H297,0))))</f>
        <v>0</v>
      </c>
      <c r="L297" s="1">
        <f t="shared" si="165"/>
        <v>0</v>
      </c>
      <c r="M297" s="1">
        <f t="shared" si="165"/>
        <v>0</v>
      </c>
      <c r="N297" s="1">
        <f t="shared" si="165"/>
        <v>0</v>
      </c>
      <c r="O297" s="1">
        <f t="shared" si="165"/>
        <v>0</v>
      </c>
      <c r="P297" s="1">
        <f t="shared" si="165"/>
        <v>0</v>
      </c>
      <c r="Q297" s="1">
        <f t="shared" si="165"/>
        <v>0</v>
      </c>
      <c r="R297" s="1">
        <f t="shared" si="165"/>
        <v>0</v>
      </c>
      <c r="S297" s="1">
        <f t="shared" si="165"/>
        <v>0</v>
      </c>
      <c r="T297" s="1">
        <f t="shared" si="165"/>
        <v>0</v>
      </c>
      <c r="U297" s="1">
        <f t="shared" si="165"/>
        <v>0</v>
      </c>
      <c r="V297" s="1">
        <f t="shared" si="165"/>
        <v>0</v>
      </c>
      <c r="W297" s="1">
        <f t="shared" si="165"/>
        <v>0</v>
      </c>
      <c r="X297" s="1">
        <f t="shared" si="165"/>
        <v>0</v>
      </c>
      <c r="Y297" s="1">
        <f t="shared" si="165"/>
        <v>0</v>
      </c>
      <c r="Z297" s="1">
        <f t="shared" si="165"/>
        <v>0</v>
      </c>
      <c r="AA297" s="1">
        <f t="shared" si="165"/>
        <v>0</v>
      </c>
      <c r="AB297" s="1">
        <f t="shared" si="165"/>
        <v>0</v>
      </c>
      <c r="AC297" s="1">
        <f t="shared" si="165"/>
        <v>0</v>
      </c>
      <c r="AD297" s="1">
        <f t="shared" si="165"/>
        <v>0</v>
      </c>
      <c r="AE297" s="1">
        <f t="shared" si="165"/>
        <v>0</v>
      </c>
      <c r="AF297" s="1">
        <f t="shared" si="165"/>
        <v>0</v>
      </c>
      <c r="AG297" s="1">
        <f t="shared" si="165"/>
        <v>0</v>
      </c>
      <c r="AH297" s="1">
        <f t="shared" si="165"/>
        <v>0</v>
      </c>
      <c r="AI297" s="1">
        <f t="shared" si="165"/>
        <v>0</v>
      </c>
      <c r="AJ297" s="1">
        <f t="shared" si="165"/>
        <v>0</v>
      </c>
      <c r="AK297" s="1">
        <f t="shared" si="165"/>
        <v>0</v>
      </c>
      <c r="AL297" s="1">
        <f t="shared" si="165"/>
        <v>0</v>
      </c>
      <c r="AM297" s="1">
        <f t="shared" si="165"/>
        <v>0</v>
      </c>
      <c r="AN297" s="1">
        <f t="shared" si="165"/>
        <v>0</v>
      </c>
      <c r="AO297" s="1">
        <f t="shared" si="165"/>
        <v>0</v>
      </c>
      <c r="AP297" s="1">
        <f t="shared" si="165"/>
        <v>0</v>
      </c>
      <c r="AQ297" s="1">
        <f t="shared" ref="AQ297:BR297" si="166">IF(AQ234&gt;SUM($E297:$G297),0,IF(AQ234&gt;SUM($E297:$F297),$J297,IF(AQ234&gt;$E297,$I297,IF(AQ234&gt;0,$H297,0))))</f>
        <v>0</v>
      </c>
      <c r="AR297" s="1">
        <f t="shared" si="166"/>
        <v>0</v>
      </c>
      <c r="AS297" s="1">
        <f t="shared" si="166"/>
        <v>0</v>
      </c>
      <c r="AT297" s="1">
        <f t="shared" si="166"/>
        <v>0</v>
      </c>
      <c r="AU297" s="1">
        <f t="shared" si="166"/>
        <v>0</v>
      </c>
      <c r="AV297" s="1">
        <f t="shared" si="166"/>
        <v>0</v>
      </c>
      <c r="AW297" s="1">
        <f t="shared" si="166"/>
        <v>0</v>
      </c>
      <c r="AX297" s="1">
        <f t="shared" si="166"/>
        <v>0</v>
      </c>
      <c r="AY297" s="1">
        <f t="shared" si="166"/>
        <v>0</v>
      </c>
      <c r="AZ297" s="1">
        <f t="shared" si="166"/>
        <v>0</v>
      </c>
      <c r="BA297" s="1">
        <f t="shared" si="166"/>
        <v>0</v>
      </c>
      <c r="BB297" s="1">
        <f t="shared" si="166"/>
        <v>0</v>
      </c>
      <c r="BC297" s="1">
        <f t="shared" si="166"/>
        <v>0</v>
      </c>
      <c r="BD297" s="1">
        <f t="shared" si="166"/>
        <v>0</v>
      </c>
      <c r="BE297" s="1">
        <f t="shared" si="166"/>
        <v>0</v>
      </c>
      <c r="BF297" s="1">
        <f t="shared" si="166"/>
        <v>0</v>
      </c>
      <c r="BG297" s="1">
        <f t="shared" si="166"/>
        <v>0</v>
      </c>
      <c r="BH297" s="1">
        <f t="shared" si="166"/>
        <v>0</v>
      </c>
      <c r="BI297" s="1">
        <f t="shared" si="166"/>
        <v>0</v>
      </c>
      <c r="BJ297" s="1">
        <f t="shared" si="166"/>
        <v>0</v>
      </c>
      <c r="BK297" s="1">
        <f t="shared" si="166"/>
        <v>0</v>
      </c>
      <c r="BL297" s="1">
        <f t="shared" si="166"/>
        <v>0</v>
      </c>
      <c r="BM297" s="1">
        <f t="shared" si="166"/>
        <v>0</v>
      </c>
      <c r="BN297" s="1">
        <f t="shared" si="166"/>
        <v>0</v>
      </c>
      <c r="BO297" s="1">
        <f t="shared" si="166"/>
        <v>0</v>
      </c>
      <c r="BP297" s="1">
        <f t="shared" si="166"/>
        <v>0</v>
      </c>
      <c r="BQ297" s="1">
        <f t="shared" si="166"/>
        <v>0</v>
      </c>
      <c r="BR297" s="1">
        <f t="shared" si="166"/>
        <v>0</v>
      </c>
    </row>
    <row r="298" spans="1:70" x14ac:dyDescent="0.2">
      <c r="A298" s="1">
        <f t="shared" si="133"/>
        <v>0</v>
      </c>
      <c r="D298" s="541">
        <f t="shared" si="134"/>
        <v>54789</v>
      </c>
      <c r="E298" s="545">
        <f>'5'!AI39</f>
        <v>0</v>
      </c>
      <c r="F298" s="545">
        <f>'5'!AK39</f>
        <v>0</v>
      </c>
      <c r="G298" s="544">
        <f>'5'!AM39</f>
        <v>0</v>
      </c>
      <c r="H298" s="543">
        <f>'5'!AH39</f>
        <v>0</v>
      </c>
      <c r="I298" s="543">
        <f>'5'!AJ39</f>
        <v>0</v>
      </c>
      <c r="J298" s="542">
        <f>'5'!AL39</f>
        <v>0</v>
      </c>
      <c r="K298" s="1">
        <f t="shared" ref="K298:AP298" si="167">IF(K235&gt;SUM($E298:$G298),0,IF(K235&gt;SUM($E298:$F298),$J298,IF(K235&gt;$E298,$I298,IF(K235&gt;0,$H298,0))))</f>
        <v>0</v>
      </c>
      <c r="L298" s="1">
        <f t="shared" si="167"/>
        <v>0</v>
      </c>
      <c r="M298" s="1">
        <f t="shared" si="167"/>
        <v>0</v>
      </c>
      <c r="N298" s="1">
        <f t="shared" si="167"/>
        <v>0</v>
      </c>
      <c r="O298" s="1">
        <f t="shared" si="167"/>
        <v>0</v>
      </c>
      <c r="P298" s="1">
        <f t="shared" si="167"/>
        <v>0</v>
      </c>
      <c r="Q298" s="1">
        <f t="shared" si="167"/>
        <v>0</v>
      </c>
      <c r="R298" s="1">
        <f t="shared" si="167"/>
        <v>0</v>
      </c>
      <c r="S298" s="1">
        <f t="shared" si="167"/>
        <v>0</v>
      </c>
      <c r="T298" s="1">
        <f t="shared" si="167"/>
        <v>0</v>
      </c>
      <c r="U298" s="1">
        <f t="shared" si="167"/>
        <v>0</v>
      </c>
      <c r="V298" s="1">
        <f t="shared" si="167"/>
        <v>0</v>
      </c>
      <c r="W298" s="1">
        <f t="shared" si="167"/>
        <v>0</v>
      </c>
      <c r="X298" s="1">
        <f t="shared" si="167"/>
        <v>0</v>
      </c>
      <c r="Y298" s="1">
        <f t="shared" si="167"/>
        <v>0</v>
      </c>
      <c r="Z298" s="1">
        <f t="shared" si="167"/>
        <v>0</v>
      </c>
      <c r="AA298" s="1">
        <f t="shared" si="167"/>
        <v>0</v>
      </c>
      <c r="AB298" s="1">
        <f t="shared" si="167"/>
        <v>0</v>
      </c>
      <c r="AC298" s="1">
        <f t="shared" si="167"/>
        <v>0</v>
      </c>
      <c r="AD298" s="1">
        <f t="shared" si="167"/>
        <v>0</v>
      </c>
      <c r="AE298" s="1">
        <f t="shared" si="167"/>
        <v>0</v>
      </c>
      <c r="AF298" s="1">
        <f t="shared" si="167"/>
        <v>0</v>
      </c>
      <c r="AG298" s="1">
        <f t="shared" si="167"/>
        <v>0</v>
      </c>
      <c r="AH298" s="1">
        <f t="shared" si="167"/>
        <v>0</v>
      </c>
      <c r="AI298" s="1">
        <f t="shared" si="167"/>
        <v>0</v>
      </c>
      <c r="AJ298" s="1">
        <f t="shared" si="167"/>
        <v>0</v>
      </c>
      <c r="AK298" s="1">
        <f t="shared" si="167"/>
        <v>0</v>
      </c>
      <c r="AL298" s="1">
        <f t="shared" si="167"/>
        <v>0</v>
      </c>
      <c r="AM298" s="1">
        <f t="shared" si="167"/>
        <v>0</v>
      </c>
      <c r="AN298" s="1">
        <f t="shared" si="167"/>
        <v>0</v>
      </c>
      <c r="AO298" s="1">
        <f t="shared" si="167"/>
        <v>0</v>
      </c>
      <c r="AP298" s="1">
        <f t="shared" si="167"/>
        <v>0</v>
      </c>
      <c r="AQ298" s="1">
        <f t="shared" ref="AQ298:BR298" si="168">IF(AQ235&gt;SUM($E298:$G298),0,IF(AQ235&gt;SUM($E298:$F298),$J298,IF(AQ235&gt;$E298,$I298,IF(AQ235&gt;0,$H298,0))))</f>
        <v>0</v>
      </c>
      <c r="AR298" s="1">
        <f t="shared" si="168"/>
        <v>0</v>
      </c>
      <c r="AS298" s="1">
        <f t="shared" si="168"/>
        <v>0</v>
      </c>
      <c r="AT298" s="1">
        <f t="shared" si="168"/>
        <v>0</v>
      </c>
      <c r="AU298" s="1">
        <f t="shared" si="168"/>
        <v>0</v>
      </c>
      <c r="AV298" s="1">
        <f t="shared" si="168"/>
        <v>0</v>
      </c>
      <c r="AW298" s="1">
        <f t="shared" si="168"/>
        <v>0</v>
      </c>
      <c r="AX298" s="1">
        <f t="shared" si="168"/>
        <v>0</v>
      </c>
      <c r="AY298" s="1">
        <f t="shared" si="168"/>
        <v>0</v>
      </c>
      <c r="AZ298" s="1">
        <f t="shared" si="168"/>
        <v>0</v>
      </c>
      <c r="BA298" s="1">
        <f t="shared" si="168"/>
        <v>0</v>
      </c>
      <c r="BB298" s="1">
        <f t="shared" si="168"/>
        <v>0</v>
      </c>
      <c r="BC298" s="1">
        <f t="shared" si="168"/>
        <v>0</v>
      </c>
      <c r="BD298" s="1">
        <f t="shared" si="168"/>
        <v>0</v>
      </c>
      <c r="BE298" s="1">
        <f t="shared" si="168"/>
        <v>0</v>
      </c>
      <c r="BF298" s="1">
        <f t="shared" si="168"/>
        <v>0</v>
      </c>
      <c r="BG298" s="1">
        <f t="shared" si="168"/>
        <v>0</v>
      </c>
      <c r="BH298" s="1">
        <f t="shared" si="168"/>
        <v>0</v>
      </c>
      <c r="BI298" s="1">
        <f t="shared" si="168"/>
        <v>0</v>
      </c>
      <c r="BJ298" s="1">
        <f t="shared" si="168"/>
        <v>0</v>
      </c>
      <c r="BK298" s="1">
        <f t="shared" si="168"/>
        <v>0</v>
      </c>
      <c r="BL298" s="1">
        <f t="shared" si="168"/>
        <v>0</v>
      </c>
      <c r="BM298" s="1">
        <f t="shared" si="168"/>
        <v>0</v>
      </c>
      <c r="BN298" s="1">
        <f t="shared" si="168"/>
        <v>0</v>
      </c>
      <c r="BO298" s="1">
        <f t="shared" si="168"/>
        <v>0</v>
      </c>
      <c r="BP298" s="1">
        <f t="shared" si="168"/>
        <v>0</v>
      </c>
      <c r="BQ298" s="1">
        <f t="shared" si="168"/>
        <v>0</v>
      </c>
      <c r="BR298" s="1">
        <f t="shared" si="168"/>
        <v>0</v>
      </c>
    </row>
    <row r="299" spans="1:70" x14ac:dyDescent="0.2">
      <c r="A299" s="1">
        <f t="shared" si="133"/>
        <v>0</v>
      </c>
      <c r="D299" s="541">
        <f t="shared" si="134"/>
        <v>54789</v>
      </c>
      <c r="E299" s="545">
        <f>'5'!AI40</f>
        <v>0</v>
      </c>
      <c r="F299" s="545">
        <f>'5'!AK40</f>
        <v>0</v>
      </c>
      <c r="G299" s="544">
        <f>'5'!AM40</f>
        <v>0</v>
      </c>
      <c r="H299" s="543">
        <f>'5'!AH40</f>
        <v>0</v>
      </c>
      <c r="I299" s="543">
        <f>'5'!AJ40</f>
        <v>0</v>
      </c>
      <c r="J299" s="542">
        <f>'5'!AL40</f>
        <v>0</v>
      </c>
      <c r="K299" s="1">
        <f t="shared" ref="K299:AP299" si="169">IF(K236&gt;SUM($E299:$G299),0,IF(K236&gt;SUM($E299:$F299),$J299,IF(K236&gt;$E299,$I299,IF(K236&gt;0,$H299,0))))</f>
        <v>0</v>
      </c>
      <c r="L299" s="1">
        <f t="shared" si="169"/>
        <v>0</v>
      </c>
      <c r="M299" s="1">
        <f t="shared" si="169"/>
        <v>0</v>
      </c>
      <c r="N299" s="1">
        <f t="shared" si="169"/>
        <v>0</v>
      </c>
      <c r="O299" s="1">
        <f t="shared" si="169"/>
        <v>0</v>
      </c>
      <c r="P299" s="1">
        <f t="shared" si="169"/>
        <v>0</v>
      </c>
      <c r="Q299" s="1">
        <f t="shared" si="169"/>
        <v>0</v>
      </c>
      <c r="R299" s="1">
        <f t="shared" si="169"/>
        <v>0</v>
      </c>
      <c r="S299" s="1">
        <f t="shared" si="169"/>
        <v>0</v>
      </c>
      <c r="T299" s="1">
        <f t="shared" si="169"/>
        <v>0</v>
      </c>
      <c r="U299" s="1">
        <f t="shared" si="169"/>
        <v>0</v>
      </c>
      <c r="V299" s="1">
        <f t="shared" si="169"/>
        <v>0</v>
      </c>
      <c r="W299" s="1">
        <f t="shared" si="169"/>
        <v>0</v>
      </c>
      <c r="X299" s="1">
        <f t="shared" si="169"/>
        <v>0</v>
      </c>
      <c r="Y299" s="1">
        <f t="shared" si="169"/>
        <v>0</v>
      </c>
      <c r="Z299" s="1">
        <f t="shared" si="169"/>
        <v>0</v>
      </c>
      <c r="AA299" s="1">
        <f t="shared" si="169"/>
        <v>0</v>
      </c>
      <c r="AB299" s="1">
        <f t="shared" si="169"/>
        <v>0</v>
      </c>
      <c r="AC299" s="1">
        <f t="shared" si="169"/>
        <v>0</v>
      </c>
      <c r="AD299" s="1">
        <f t="shared" si="169"/>
        <v>0</v>
      </c>
      <c r="AE299" s="1">
        <f t="shared" si="169"/>
        <v>0</v>
      </c>
      <c r="AF299" s="1">
        <f t="shared" si="169"/>
        <v>0</v>
      </c>
      <c r="AG299" s="1">
        <f t="shared" si="169"/>
        <v>0</v>
      </c>
      <c r="AH299" s="1">
        <f t="shared" si="169"/>
        <v>0</v>
      </c>
      <c r="AI299" s="1">
        <f t="shared" si="169"/>
        <v>0</v>
      </c>
      <c r="AJ299" s="1">
        <f t="shared" si="169"/>
        <v>0</v>
      </c>
      <c r="AK299" s="1">
        <f t="shared" si="169"/>
        <v>0</v>
      </c>
      <c r="AL299" s="1">
        <f t="shared" si="169"/>
        <v>0</v>
      </c>
      <c r="AM299" s="1">
        <f t="shared" si="169"/>
        <v>0</v>
      </c>
      <c r="AN299" s="1">
        <f t="shared" si="169"/>
        <v>0</v>
      </c>
      <c r="AO299" s="1">
        <f t="shared" si="169"/>
        <v>0</v>
      </c>
      <c r="AP299" s="1">
        <f t="shared" si="169"/>
        <v>0</v>
      </c>
      <c r="AQ299" s="1">
        <f t="shared" ref="AQ299:BR299" si="170">IF(AQ236&gt;SUM($E299:$G299),0,IF(AQ236&gt;SUM($E299:$F299),$J299,IF(AQ236&gt;$E299,$I299,IF(AQ236&gt;0,$H299,0))))</f>
        <v>0</v>
      </c>
      <c r="AR299" s="1">
        <f t="shared" si="170"/>
        <v>0</v>
      </c>
      <c r="AS299" s="1">
        <f t="shared" si="170"/>
        <v>0</v>
      </c>
      <c r="AT299" s="1">
        <f t="shared" si="170"/>
        <v>0</v>
      </c>
      <c r="AU299" s="1">
        <f t="shared" si="170"/>
        <v>0</v>
      </c>
      <c r="AV299" s="1">
        <f t="shared" si="170"/>
        <v>0</v>
      </c>
      <c r="AW299" s="1">
        <f t="shared" si="170"/>
        <v>0</v>
      </c>
      <c r="AX299" s="1">
        <f t="shared" si="170"/>
        <v>0</v>
      </c>
      <c r="AY299" s="1">
        <f t="shared" si="170"/>
        <v>0</v>
      </c>
      <c r="AZ299" s="1">
        <f t="shared" si="170"/>
        <v>0</v>
      </c>
      <c r="BA299" s="1">
        <f t="shared" si="170"/>
        <v>0</v>
      </c>
      <c r="BB299" s="1">
        <f t="shared" si="170"/>
        <v>0</v>
      </c>
      <c r="BC299" s="1">
        <f t="shared" si="170"/>
        <v>0</v>
      </c>
      <c r="BD299" s="1">
        <f t="shared" si="170"/>
        <v>0</v>
      </c>
      <c r="BE299" s="1">
        <f t="shared" si="170"/>
        <v>0</v>
      </c>
      <c r="BF299" s="1">
        <f t="shared" si="170"/>
        <v>0</v>
      </c>
      <c r="BG299" s="1">
        <f t="shared" si="170"/>
        <v>0</v>
      </c>
      <c r="BH299" s="1">
        <f t="shared" si="170"/>
        <v>0</v>
      </c>
      <c r="BI299" s="1">
        <f t="shared" si="170"/>
        <v>0</v>
      </c>
      <c r="BJ299" s="1">
        <f t="shared" si="170"/>
        <v>0</v>
      </c>
      <c r="BK299" s="1">
        <f t="shared" si="170"/>
        <v>0</v>
      </c>
      <c r="BL299" s="1">
        <f t="shared" si="170"/>
        <v>0</v>
      </c>
      <c r="BM299" s="1">
        <f t="shared" si="170"/>
        <v>0</v>
      </c>
      <c r="BN299" s="1">
        <f t="shared" si="170"/>
        <v>0</v>
      </c>
      <c r="BO299" s="1">
        <f t="shared" si="170"/>
        <v>0</v>
      </c>
      <c r="BP299" s="1">
        <f t="shared" si="170"/>
        <v>0</v>
      </c>
      <c r="BQ299" s="1">
        <f t="shared" si="170"/>
        <v>0</v>
      </c>
      <c r="BR299" s="1">
        <f t="shared" si="170"/>
        <v>0</v>
      </c>
    </row>
    <row r="300" spans="1:70" x14ac:dyDescent="0.2">
      <c r="A300" s="1">
        <f t="shared" si="133"/>
        <v>0</v>
      </c>
      <c r="D300" s="541">
        <f t="shared" si="134"/>
        <v>54789</v>
      </c>
      <c r="E300" s="545">
        <f>'5'!AI41</f>
        <v>0</v>
      </c>
      <c r="F300" s="545">
        <f>'5'!AK41</f>
        <v>0</v>
      </c>
      <c r="G300" s="544">
        <f>'5'!AM41</f>
        <v>0</v>
      </c>
      <c r="H300" s="543">
        <f>'5'!AH41</f>
        <v>0</v>
      </c>
      <c r="I300" s="543">
        <f>'5'!AJ41</f>
        <v>0</v>
      </c>
      <c r="J300" s="542">
        <f>'5'!AL41</f>
        <v>0</v>
      </c>
      <c r="K300" s="1">
        <f t="shared" ref="K300:AP300" si="171">IF(K237&gt;SUM($E300:$G300),0,IF(K237&gt;SUM($E300:$F300),$J300,IF(K237&gt;$E300,$I300,IF(K237&gt;0,$H300,0))))</f>
        <v>0</v>
      </c>
      <c r="L300" s="1">
        <f t="shared" si="171"/>
        <v>0</v>
      </c>
      <c r="M300" s="1">
        <f t="shared" si="171"/>
        <v>0</v>
      </c>
      <c r="N300" s="1">
        <f t="shared" si="171"/>
        <v>0</v>
      </c>
      <c r="O300" s="1">
        <f t="shared" si="171"/>
        <v>0</v>
      </c>
      <c r="P300" s="1">
        <f t="shared" si="171"/>
        <v>0</v>
      </c>
      <c r="Q300" s="1">
        <f t="shared" si="171"/>
        <v>0</v>
      </c>
      <c r="R300" s="1">
        <f t="shared" si="171"/>
        <v>0</v>
      </c>
      <c r="S300" s="1">
        <f t="shared" si="171"/>
        <v>0</v>
      </c>
      <c r="T300" s="1">
        <f t="shared" si="171"/>
        <v>0</v>
      </c>
      <c r="U300" s="1">
        <f t="shared" si="171"/>
        <v>0</v>
      </c>
      <c r="V300" s="1">
        <f t="shared" si="171"/>
        <v>0</v>
      </c>
      <c r="W300" s="1">
        <f t="shared" si="171"/>
        <v>0</v>
      </c>
      <c r="X300" s="1">
        <f t="shared" si="171"/>
        <v>0</v>
      </c>
      <c r="Y300" s="1">
        <f t="shared" si="171"/>
        <v>0</v>
      </c>
      <c r="Z300" s="1">
        <f t="shared" si="171"/>
        <v>0</v>
      </c>
      <c r="AA300" s="1">
        <f t="shared" si="171"/>
        <v>0</v>
      </c>
      <c r="AB300" s="1">
        <f t="shared" si="171"/>
        <v>0</v>
      </c>
      <c r="AC300" s="1">
        <f t="shared" si="171"/>
        <v>0</v>
      </c>
      <c r="AD300" s="1">
        <f t="shared" si="171"/>
        <v>0</v>
      </c>
      <c r="AE300" s="1">
        <f t="shared" si="171"/>
        <v>0</v>
      </c>
      <c r="AF300" s="1">
        <f t="shared" si="171"/>
        <v>0</v>
      </c>
      <c r="AG300" s="1">
        <f t="shared" si="171"/>
        <v>0</v>
      </c>
      <c r="AH300" s="1">
        <f t="shared" si="171"/>
        <v>0</v>
      </c>
      <c r="AI300" s="1">
        <f t="shared" si="171"/>
        <v>0</v>
      </c>
      <c r="AJ300" s="1">
        <f t="shared" si="171"/>
        <v>0</v>
      </c>
      <c r="AK300" s="1">
        <f t="shared" si="171"/>
        <v>0</v>
      </c>
      <c r="AL300" s="1">
        <f t="shared" si="171"/>
        <v>0</v>
      </c>
      <c r="AM300" s="1">
        <f t="shared" si="171"/>
        <v>0</v>
      </c>
      <c r="AN300" s="1">
        <f t="shared" si="171"/>
        <v>0</v>
      </c>
      <c r="AO300" s="1">
        <f t="shared" si="171"/>
        <v>0</v>
      </c>
      <c r="AP300" s="1">
        <f t="shared" si="171"/>
        <v>0</v>
      </c>
      <c r="AQ300" s="1">
        <f t="shared" ref="AQ300:BR300" si="172">IF(AQ237&gt;SUM($E300:$G300),0,IF(AQ237&gt;SUM($E300:$F300),$J300,IF(AQ237&gt;$E300,$I300,IF(AQ237&gt;0,$H300,0))))</f>
        <v>0</v>
      </c>
      <c r="AR300" s="1">
        <f t="shared" si="172"/>
        <v>0</v>
      </c>
      <c r="AS300" s="1">
        <f t="shared" si="172"/>
        <v>0</v>
      </c>
      <c r="AT300" s="1">
        <f t="shared" si="172"/>
        <v>0</v>
      </c>
      <c r="AU300" s="1">
        <f t="shared" si="172"/>
        <v>0</v>
      </c>
      <c r="AV300" s="1">
        <f t="shared" si="172"/>
        <v>0</v>
      </c>
      <c r="AW300" s="1">
        <f t="shared" si="172"/>
        <v>0</v>
      </c>
      <c r="AX300" s="1">
        <f t="shared" si="172"/>
        <v>0</v>
      </c>
      <c r="AY300" s="1">
        <f t="shared" si="172"/>
        <v>0</v>
      </c>
      <c r="AZ300" s="1">
        <f t="shared" si="172"/>
        <v>0</v>
      </c>
      <c r="BA300" s="1">
        <f t="shared" si="172"/>
        <v>0</v>
      </c>
      <c r="BB300" s="1">
        <f t="shared" si="172"/>
        <v>0</v>
      </c>
      <c r="BC300" s="1">
        <f t="shared" si="172"/>
        <v>0</v>
      </c>
      <c r="BD300" s="1">
        <f t="shared" si="172"/>
        <v>0</v>
      </c>
      <c r="BE300" s="1">
        <f t="shared" si="172"/>
        <v>0</v>
      </c>
      <c r="BF300" s="1">
        <f t="shared" si="172"/>
        <v>0</v>
      </c>
      <c r="BG300" s="1">
        <f t="shared" si="172"/>
        <v>0</v>
      </c>
      <c r="BH300" s="1">
        <f t="shared" si="172"/>
        <v>0</v>
      </c>
      <c r="BI300" s="1">
        <f t="shared" si="172"/>
        <v>0</v>
      </c>
      <c r="BJ300" s="1">
        <f t="shared" si="172"/>
        <v>0</v>
      </c>
      <c r="BK300" s="1">
        <f t="shared" si="172"/>
        <v>0</v>
      </c>
      <c r="BL300" s="1">
        <f t="shared" si="172"/>
        <v>0</v>
      </c>
      <c r="BM300" s="1">
        <f t="shared" si="172"/>
        <v>0</v>
      </c>
      <c r="BN300" s="1">
        <f t="shared" si="172"/>
        <v>0</v>
      </c>
      <c r="BO300" s="1">
        <f t="shared" si="172"/>
        <v>0</v>
      </c>
      <c r="BP300" s="1">
        <f t="shared" si="172"/>
        <v>0</v>
      </c>
      <c r="BQ300" s="1">
        <f t="shared" si="172"/>
        <v>0</v>
      </c>
      <c r="BR300" s="1">
        <f t="shared" si="172"/>
        <v>0</v>
      </c>
    </row>
    <row r="301" spans="1:70" x14ac:dyDescent="0.2">
      <c r="A301" s="1">
        <f t="shared" si="133"/>
        <v>0</v>
      </c>
      <c r="D301" s="541">
        <f t="shared" si="134"/>
        <v>54789</v>
      </c>
      <c r="E301" s="545">
        <f>'5'!AI42</f>
        <v>0</v>
      </c>
      <c r="F301" s="545">
        <f>'5'!AK42</f>
        <v>0</v>
      </c>
      <c r="G301" s="544">
        <f>'5'!AM42</f>
        <v>0</v>
      </c>
      <c r="H301" s="543">
        <f>'5'!AH42</f>
        <v>0</v>
      </c>
      <c r="I301" s="543">
        <f>'5'!AJ42</f>
        <v>0</v>
      </c>
      <c r="J301" s="542">
        <f>'5'!AL42</f>
        <v>0</v>
      </c>
      <c r="K301" s="1">
        <f t="shared" ref="K301:AP301" si="173">IF(K238&gt;SUM($E301:$G301),0,IF(K238&gt;SUM($E301:$F301),$J301,IF(K238&gt;$E301,$I301,IF(K238&gt;0,$H301,0))))</f>
        <v>0</v>
      </c>
      <c r="L301" s="1">
        <f t="shared" si="173"/>
        <v>0</v>
      </c>
      <c r="M301" s="1">
        <f t="shared" si="173"/>
        <v>0</v>
      </c>
      <c r="N301" s="1">
        <f t="shared" si="173"/>
        <v>0</v>
      </c>
      <c r="O301" s="1">
        <f t="shared" si="173"/>
        <v>0</v>
      </c>
      <c r="P301" s="1">
        <f t="shared" si="173"/>
        <v>0</v>
      </c>
      <c r="Q301" s="1">
        <f t="shared" si="173"/>
        <v>0</v>
      </c>
      <c r="R301" s="1">
        <f t="shared" si="173"/>
        <v>0</v>
      </c>
      <c r="S301" s="1">
        <f t="shared" si="173"/>
        <v>0</v>
      </c>
      <c r="T301" s="1">
        <f t="shared" si="173"/>
        <v>0</v>
      </c>
      <c r="U301" s="1">
        <f t="shared" si="173"/>
        <v>0</v>
      </c>
      <c r="V301" s="1">
        <f t="shared" si="173"/>
        <v>0</v>
      </c>
      <c r="W301" s="1">
        <f t="shared" si="173"/>
        <v>0</v>
      </c>
      <c r="X301" s="1">
        <f t="shared" si="173"/>
        <v>0</v>
      </c>
      <c r="Y301" s="1">
        <f t="shared" si="173"/>
        <v>0</v>
      </c>
      <c r="Z301" s="1">
        <f t="shared" si="173"/>
        <v>0</v>
      </c>
      <c r="AA301" s="1">
        <f t="shared" si="173"/>
        <v>0</v>
      </c>
      <c r="AB301" s="1">
        <f t="shared" si="173"/>
        <v>0</v>
      </c>
      <c r="AC301" s="1">
        <f t="shared" si="173"/>
        <v>0</v>
      </c>
      <c r="AD301" s="1">
        <f t="shared" si="173"/>
        <v>0</v>
      </c>
      <c r="AE301" s="1">
        <f t="shared" si="173"/>
        <v>0</v>
      </c>
      <c r="AF301" s="1">
        <f t="shared" si="173"/>
        <v>0</v>
      </c>
      <c r="AG301" s="1">
        <f t="shared" si="173"/>
        <v>0</v>
      </c>
      <c r="AH301" s="1">
        <f t="shared" si="173"/>
        <v>0</v>
      </c>
      <c r="AI301" s="1">
        <f t="shared" si="173"/>
        <v>0</v>
      </c>
      <c r="AJ301" s="1">
        <f t="shared" si="173"/>
        <v>0</v>
      </c>
      <c r="AK301" s="1">
        <f t="shared" si="173"/>
        <v>0</v>
      </c>
      <c r="AL301" s="1">
        <f t="shared" si="173"/>
        <v>0</v>
      </c>
      <c r="AM301" s="1">
        <f t="shared" si="173"/>
        <v>0</v>
      </c>
      <c r="AN301" s="1">
        <f t="shared" si="173"/>
        <v>0</v>
      </c>
      <c r="AO301" s="1">
        <f t="shared" si="173"/>
        <v>0</v>
      </c>
      <c r="AP301" s="1">
        <f t="shared" si="173"/>
        <v>0</v>
      </c>
      <c r="AQ301" s="1">
        <f t="shared" ref="AQ301:BR301" si="174">IF(AQ238&gt;SUM($E301:$G301),0,IF(AQ238&gt;SUM($E301:$F301),$J301,IF(AQ238&gt;$E301,$I301,IF(AQ238&gt;0,$H301,0))))</f>
        <v>0</v>
      </c>
      <c r="AR301" s="1">
        <f t="shared" si="174"/>
        <v>0</v>
      </c>
      <c r="AS301" s="1">
        <f t="shared" si="174"/>
        <v>0</v>
      </c>
      <c r="AT301" s="1">
        <f t="shared" si="174"/>
        <v>0</v>
      </c>
      <c r="AU301" s="1">
        <f t="shared" si="174"/>
        <v>0</v>
      </c>
      <c r="AV301" s="1">
        <f t="shared" si="174"/>
        <v>0</v>
      </c>
      <c r="AW301" s="1">
        <f t="shared" si="174"/>
        <v>0</v>
      </c>
      <c r="AX301" s="1">
        <f t="shared" si="174"/>
        <v>0</v>
      </c>
      <c r="AY301" s="1">
        <f t="shared" si="174"/>
        <v>0</v>
      </c>
      <c r="AZ301" s="1">
        <f t="shared" si="174"/>
        <v>0</v>
      </c>
      <c r="BA301" s="1">
        <f t="shared" si="174"/>
        <v>0</v>
      </c>
      <c r="BB301" s="1">
        <f t="shared" si="174"/>
        <v>0</v>
      </c>
      <c r="BC301" s="1">
        <f t="shared" si="174"/>
        <v>0</v>
      </c>
      <c r="BD301" s="1">
        <f t="shared" si="174"/>
        <v>0</v>
      </c>
      <c r="BE301" s="1">
        <f t="shared" si="174"/>
        <v>0</v>
      </c>
      <c r="BF301" s="1">
        <f t="shared" si="174"/>
        <v>0</v>
      </c>
      <c r="BG301" s="1">
        <f t="shared" si="174"/>
        <v>0</v>
      </c>
      <c r="BH301" s="1">
        <f t="shared" si="174"/>
        <v>0</v>
      </c>
      <c r="BI301" s="1">
        <f t="shared" si="174"/>
        <v>0</v>
      </c>
      <c r="BJ301" s="1">
        <f t="shared" si="174"/>
        <v>0</v>
      </c>
      <c r="BK301" s="1">
        <f t="shared" si="174"/>
        <v>0</v>
      </c>
      <c r="BL301" s="1">
        <f t="shared" si="174"/>
        <v>0</v>
      </c>
      <c r="BM301" s="1">
        <f t="shared" si="174"/>
        <v>0</v>
      </c>
      <c r="BN301" s="1">
        <f t="shared" si="174"/>
        <v>0</v>
      </c>
      <c r="BO301" s="1">
        <f t="shared" si="174"/>
        <v>0</v>
      </c>
      <c r="BP301" s="1">
        <f t="shared" si="174"/>
        <v>0</v>
      </c>
      <c r="BQ301" s="1">
        <f t="shared" si="174"/>
        <v>0</v>
      </c>
      <c r="BR301" s="1">
        <f t="shared" si="174"/>
        <v>0</v>
      </c>
    </row>
    <row r="302" spans="1:70" x14ac:dyDescent="0.2">
      <c r="A302" s="1">
        <f t="shared" si="133"/>
        <v>0</v>
      </c>
      <c r="D302" s="541">
        <f t="shared" si="134"/>
        <v>54789</v>
      </c>
      <c r="E302" s="545">
        <f>'5'!AI43</f>
        <v>0</v>
      </c>
      <c r="F302" s="545">
        <f>'5'!AK43</f>
        <v>0</v>
      </c>
      <c r="G302" s="544">
        <f>'5'!AM43</f>
        <v>0</v>
      </c>
      <c r="H302" s="543">
        <f>'5'!AH43</f>
        <v>0</v>
      </c>
      <c r="I302" s="543">
        <f>'5'!AJ43</f>
        <v>0</v>
      </c>
      <c r="J302" s="542">
        <f>'5'!AL43</f>
        <v>0</v>
      </c>
      <c r="K302" s="1">
        <f t="shared" ref="K302:AP302" si="175">IF(K239&gt;SUM($E302:$G302),0,IF(K239&gt;SUM($E302:$F302),$J302,IF(K239&gt;$E302,$I302,IF(K239&gt;0,$H302,0))))</f>
        <v>0</v>
      </c>
      <c r="L302" s="1">
        <f t="shared" si="175"/>
        <v>0</v>
      </c>
      <c r="M302" s="1">
        <f t="shared" si="175"/>
        <v>0</v>
      </c>
      <c r="N302" s="1">
        <f t="shared" si="175"/>
        <v>0</v>
      </c>
      <c r="O302" s="1">
        <f t="shared" si="175"/>
        <v>0</v>
      </c>
      <c r="P302" s="1">
        <f t="shared" si="175"/>
        <v>0</v>
      </c>
      <c r="Q302" s="1">
        <f t="shared" si="175"/>
        <v>0</v>
      </c>
      <c r="R302" s="1">
        <f t="shared" si="175"/>
        <v>0</v>
      </c>
      <c r="S302" s="1">
        <f t="shared" si="175"/>
        <v>0</v>
      </c>
      <c r="T302" s="1">
        <f t="shared" si="175"/>
        <v>0</v>
      </c>
      <c r="U302" s="1">
        <f t="shared" si="175"/>
        <v>0</v>
      </c>
      <c r="V302" s="1">
        <f t="shared" si="175"/>
        <v>0</v>
      </c>
      <c r="W302" s="1">
        <f t="shared" si="175"/>
        <v>0</v>
      </c>
      <c r="X302" s="1">
        <f t="shared" si="175"/>
        <v>0</v>
      </c>
      <c r="Y302" s="1">
        <f t="shared" si="175"/>
        <v>0</v>
      </c>
      <c r="Z302" s="1">
        <f t="shared" si="175"/>
        <v>0</v>
      </c>
      <c r="AA302" s="1">
        <f t="shared" si="175"/>
        <v>0</v>
      </c>
      <c r="AB302" s="1">
        <f t="shared" si="175"/>
        <v>0</v>
      </c>
      <c r="AC302" s="1">
        <f t="shared" si="175"/>
        <v>0</v>
      </c>
      <c r="AD302" s="1">
        <f t="shared" si="175"/>
        <v>0</v>
      </c>
      <c r="AE302" s="1">
        <f t="shared" si="175"/>
        <v>0</v>
      </c>
      <c r="AF302" s="1">
        <f t="shared" si="175"/>
        <v>0</v>
      </c>
      <c r="AG302" s="1">
        <f t="shared" si="175"/>
        <v>0</v>
      </c>
      <c r="AH302" s="1">
        <f t="shared" si="175"/>
        <v>0</v>
      </c>
      <c r="AI302" s="1">
        <f t="shared" si="175"/>
        <v>0</v>
      </c>
      <c r="AJ302" s="1">
        <f t="shared" si="175"/>
        <v>0</v>
      </c>
      <c r="AK302" s="1">
        <f t="shared" si="175"/>
        <v>0</v>
      </c>
      <c r="AL302" s="1">
        <f t="shared" si="175"/>
        <v>0</v>
      </c>
      <c r="AM302" s="1">
        <f t="shared" si="175"/>
        <v>0</v>
      </c>
      <c r="AN302" s="1">
        <f t="shared" si="175"/>
        <v>0</v>
      </c>
      <c r="AO302" s="1">
        <f t="shared" si="175"/>
        <v>0</v>
      </c>
      <c r="AP302" s="1">
        <f t="shared" si="175"/>
        <v>0</v>
      </c>
      <c r="AQ302" s="1">
        <f t="shared" ref="AQ302:BR302" si="176">IF(AQ239&gt;SUM($E302:$G302),0,IF(AQ239&gt;SUM($E302:$F302),$J302,IF(AQ239&gt;$E302,$I302,IF(AQ239&gt;0,$H302,0))))</f>
        <v>0</v>
      </c>
      <c r="AR302" s="1">
        <f t="shared" si="176"/>
        <v>0</v>
      </c>
      <c r="AS302" s="1">
        <f t="shared" si="176"/>
        <v>0</v>
      </c>
      <c r="AT302" s="1">
        <f t="shared" si="176"/>
        <v>0</v>
      </c>
      <c r="AU302" s="1">
        <f t="shared" si="176"/>
        <v>0</v>
      </c>
      <c r="AV302" s="1">
        <f t="shared" si="176"/>
        <v>0</v>
      </c>
      <c r="AW302" s="1">
        <f t="shared" si="176"/>
        <v>0</v>
      </c>
      <c r="AX302" s="1">
        <f t="shared" si="176"/>
        <v>0</v>
      </c>
      <c r="AY302" s="1">
        <f t="shared" si="176"/>
        <v>0</v>
      </c>
      <c r="AZ302" s="1">
        <f t="shared" si="176"/>
        <v>0</v>
      </c>
      <c r="BA302" s="1">
        <f t="shared" si="176"/>
        <v>0</v>
      </c>
      <c r="BB302" s="1">
        <f t="shared" si="176"/>
        <v>0</v>
      </c>
      <c r="BC302" s="1">
        <f t="shared" si="176"/>
        <v>0</v>
      </c>
      <c r="BD302" s="1">
        <f t="shared" si="176"/>
        <v>0</v>
      </c>
      <c r="BE302" s="1">
        <f t="shared" si="176"/>
        <v>0</v>
      </c>
      <c r="BF302" s="1">
        <f t="shared" si="176"/>
        <v>0</v>
      </c>
      <c r="BG302" s="1">
        <f t="shared" si="176"/>
        <v>0</v>
      </c>
      <c r="BH302" s="1">
        <f t="shared" si="176"/>
        <v>0</v>
      </c>
      <c r="BI302" s="1">
        <f t="shared" si="176"/>
        <v>0</v>
      </c>
      <c r="BJ302" s="1">
        <f t="shared" si="176"/>
        <v>0</v>
      </c>
      <c r="BK302" s="1">
        <f t="shared" si="176"/>
        <v>0</v>
      </c>
      <c r="BL302" s="1">
        <f t="shared" si="176"/>
        <v>0</v>
      </c>
      <c r="BM302" s="1">
        <f t="shared" si="176"/>
        <v>0</v>
      </c>
      <c r="BN302" s="1">
        <f t="shared" si="176"/>
        <v>0</v>
      </c>
      <c r="BO302" s="1">
        <f t="shared" si="176"/>
        <v>0</v>
      </c>
      <c r="BP302" s="1">
        <f t="shared" si="176"/>
        <v>0</v>
      </c>
      <c r="BQ302" s="1">
        <f t="shared" si="176"/>
        <v>0</v>
      </c>
      <c r="BR302" s="1">
        <f t="shared" si="176"/>
        <v>0</v>
      </c>
    </row>
    <row r="303" spans="1:70" x14ac:dyDescent="0.2">
      <c r="A303" s="1">
        <f t="shared" si="133"/>
        <v>0</v>
      </c>
      <c r="D303" s="541">
        <f t="shared" si="134"/>
        <v>54789</v>
      </c>
      <c r="E303" s="545">
        <f>'5'!AI44</f>
        <v>0</v>
      </c>
      <c r="F303" s="545">
        <f>'5'!AK44</f>
        <v>0</v>
      </c>
      <c r="G303" s="544">
        <f>'5'!AM44</f>
        <v>0</v>
      </c>
      <c r="H303" s="543">
        <f>'5'!AH44</f>
        <v>0</v>
      </c>
      <c r="I303" s="543">
        <f>'5'!AJ44</f>
        <v>0</v>
      </c>
      <c r="J303" s="542">
        <f>'5'!AL44</f>
        <v>0</v>
      </c>
      <c r="K303" s="1">
        <f t="shared" ref="K303:AP303" si="177">IF(K240&gt;SUM($E303:$G303),0,IF(K240&gt;SUM($E303:$F303),$J303,IF(K240&gt;$E303,$I303,IF(K240&gt;0,$H303,0))))</f>
        <v>0</v>
      </c>
      <c r="L303" s="1">
        <f t="shared" si="177"/>
        <v>0</v>
      </c>
      <c r="M303" s="1">
        <f t="shared" si="177"/>
        <v>0</v>
      </c>
      <c r="N303" s="1">
        <f t="shared" si="177"/>
        <v>0</v>
      </c>
      <c r="O303" s="1">
        <f t="shared" si="177"/>
        <v>0</v>
      </c>
      <c r="P303" s="1">
        <f t="shared" si="177"/>
        <v>0</v>
      </c>
      <c r="Q303" s="1">
        <f t="shared" si="177"/>
        <v>0</v>
      </c>
      <c r="R303" s="1">
        <f t="shared" si="177"/>
        <v>0</v>
      </c>
      <c r="S303" s="1">
        <f t="shared" si="177"/>
        <v>0</v>
      </c>
      <c r="T303" s="1">
        <f t="shared" si="177"/>
        <v>0</v>
      </c>
      <c r="U303" s="1">
        <f t="shared" si="177"/>
        <v>0</v>
      </c>
      <c r="V303" s="1">
        <f t="shared" si="177"/>
        <v>0</v>
      </c>
      <c r="W303" s="1">
        <f t="shared" si="177"/>
        <v>0</v>
      </c>
      <c r="X303" s="1">
        <f t="shared" si="177"/>
        <v>0</v>
      </c>
      <c r="Y303" s="1">
        <f t="shared" si="177"/>
        <v>0</v>
      </c>
      <c r="Z303" s="1">
        <f t="shared" si="177"/>
        <v>0</v>
      </c>
      <c r="AA303" s="1">
        <f t="shared" si="177"/>
        <v>0</v>
      </c>
      <c r="AB303" s="1">
        <f t="shared" si="177"/>
        <v>0</v>
      </c>
      <c r="AC303" s="1">
        <f t="shared" si="177"/>
        <v>0</v>
      </c>
      <c r="AD303" s="1">
        <f t="shared" si="177"/>
        <v>0</v>
      </c>
      <c r="AE303" s="1">
        <f t="shared" si="177"/>
        <v>0</v>
      </c>
      <c r="AF303" s="1">
        <f t="shared" si="177"/>
        <v>0</v>
      </c>
      <c r="AG303" s="1">
        <f t="shared" si="177"/>
        <v>0</v>
      </c>
      <c r="AH303" s="1">
        <f t="shared" si="177"/>
        <v>0</v>
      </c>
      <c r="AI303" s="1">
        <f t="shared" si="177"/>
        <v>0</v>
      </c>
      <c r="AJ303" s="1">
        <f t="shared" si="177"/>
        <v>0</v>
      </c>
      <c r="AK303" s="1">
        <f t="shared" si="177"/>
        <v>0</v>
      </c>
      <c r="AL303" s="1">
        <f t="shared" si="177"/>
        <v>0</v>
      </c>
      <c r="AM303" s="1">
        <f t="shared" si="177"/>
        <v>0</v>
      </c>
      <c r="AN303" s="1">
        <f t="shared" si="177"/>
        <v>0</v>
      </c>
      <c r="AO303" s="1">
        <f t="shared" si="177"/>
        <v>0</v>
      </c>
      <c r="AP303" s="1">
        <f t="shared" si="177"/>
        <v>0</v>
      </c>
      <c r="AQ303" s="1">
        <f t="shared" ref="AQ303:BR303" si="178">IF(AQ240&gt;SUM($E303:$G303),0,IF(AQ240&gt;SUM($E303:$F303),$J303,IF(AQ240&gt;$E303,$I303,IF(AQ240&gt;0,$H303,0))))</f>
        <v>0</v>
      </c>
      <c r="AR303" s="1">
        <f t="shared" si="178"/>
        <v>0</v>
      </c>
      <c r="AS303" s="1">
        <f t="shared" si="178"/>
        <v>0</v>
      </c>
      <c r="AT303" s="1">
        <f t="shared" si="178"/>
        <v>0</v>
      </c>
      <c r="AU303" s="1">
        <f t="shared" si="178"/>
        <v>0</v>
      </c>
      <c r="AV303" s="1">
        <f t="shared" si="178"/>
        <v>0</v>
      </c>
      <c r="AW303" s="1">
        <f t="shared" si="178"/>
        <v>0</v>
      </c>
      <c r="AX303" s="1">
        <f t="shared" si="178"/>
        <v>0</v>
      </c>
      <c r="AY303" s="1">
        <f t="shared" si="178"/>
        <v>0</v>
      </c>
      <c r="AZ303" s="1">
        <f t="shared" si="178"/>
        <v>0</v>
      </c>
      <c r="BA303" s="1">
        <f t="shared" si="178"/>
        <v>0</v>
      </c>
      <c r="BB303" s="1">
        <f t="shared" si="178"/>
        <v>0</v>
      </c>
      <c r="BC303" s="1">
        <f t="shared" si="178"/>
        <v>0</v>
      </c>
      <c r="BD303" s="1">
        <f t="shared" si="178"/>
        <v>0</v>
      </c>
      <c r="BE303" s="1">
        <f t="shared" si="178"/>
        <v>0</v>
      </c>
      <c r="BF303" s="1">
        <f t="shared" si="178"/>
        <v>0</v>
      </c>
      <c r="BG303" s="1">
        <f t="shared" si="178"/>
        <v>0</v>
      </c>
      <c r="BH303" s="1">
        <f t="shared" si="178"/>
        <v>0</v>
      </c>
      <c r="BI303" s="1">
        <f t="shared" si="178"/>
        <v>0</v>
      </c>
      <c r="BJ303" s="1">
        <f t="shared" si="178"/>
        <v>0</v>
      </c>
      <c r="BK303" s="1">
        <f t="shared" si="178"/>
        <v>0</v>
      </c>
      <c r="BL303" s="1">
        <f t="shared" si="178"/>
        <v>0</v>
      </c>
      <c r="BM303" s="1">
        <f t="shared" si="178"/>
        <v>0</v>
      </c>
      <c r="BN303" s="1">
        <f t="shared" si="178"/>
        <v>0</v>
      </c>
      <c r="BO303" s="1">
        <f t="shared" si="178"/>
        <v>0</v>
      </c>
      <c r="BP303" s="1">
        <f t="shared" si="178"/>
        <v>0</v>
      </c>
      <c r="BQ303" s="1">
        <f t="shared" si="178"/>
        <v>0</v>
      </c>
      <c r="BR303" s="1">
        <f t="shared" si="178"/>
        <v>0</v>
      </c>
    </row>
    <row r="304" spans="1:70" x14ac:dyDescent="0.2">
      <c r="A304" s="1">
        <f t="shared" si="133"/>
        <v>0</v>
      </c>
      <c r="D304" s="541">
        <f t="shared" si="134"/>
        <v>54789</v>
      </c>
      <c r="E304" s="545">
        <f>'5'!AI45</f>
        <v>0</v>
      </c>
      <c r="F304" s="545">
        <f>'5'!AK45</f>
        <v>0</v>
      </c>
      <c r="G304" s="544">
        <f>'5'!AM45</f>
        <v>0</v>
      </c>
      <c r="H304" s="543">
        <f>'5'!AH45</f>
        <v>0</v>
      </c>
      <c r="I304" s="543">
        <f>'5'!AJ45</f>
        <v>0</v>
      </c>
      <c r="J304" s="542">
        <f>'5'!AL45</f>
        <v>0</v>
      </c>
      <c r="K304" s="1">
        <f t="shared" ref="K304:AP304" si="179">IF(K241&gt;SUM($E304:$G304),0,IF(K241&gt;SUM($E304:$F304),$J304,IF(K241&gt;$E304,$I304,IF(K241&gt;0,$H304,0))))</f>
        <v>0</v>
      </c>
      <c r="L304" s="1">
        <f t="shared" si="179"/>
        <v>0</v>
      </c>
      <c r="M304" s="1">
        <f t="shared" si="179"/>
        <v>0</v>
      </c>
      <c r="N304" s="1">
        <f t="shared" si="179"/>
        <v>0</v>
      </c>
      <c r="O304" s="1">
        <f t="shared" si="179"/>
        <v>0</v>
      </c>
      <c r="P304" s="1">
        <f t="shared" si="179"/>
        <v>0</v>
      </c>
      <c r="Q304" s="1">
        <f t="shared" si="179"/>
        <v>0</v>
      </c>
      <c r="R304" s="1">
        <f t="shared" si="179"/>
        <v>0</v>
      </c>
      <c r="S304" s="1">
        <f t="shared" si="179"/>
        <v>0</v>
      </c>
      <c r="T304" s="1">
        <f t="shared" si="179"/>
        <v>0</v>
      </c>
      <c r="U304" s="1">
        <f t="shared" si="179"/>
        <v>0</v>
      </c>
      <c r="V304" s="1">
        <f t="shared" si="179"/>
        <v>0</v>
      </c>
      <c r="W304" s="1">
        <f t="shared" si="179"/>
        <v>0</v>
      </c>
      <c r="X304" s="1">
        <f t="shared" si="179"/>
        <v>0</v>
      </c>
      <c r="Y304" s="1">
        <f t="shared" si="179"/>
        <v>0</v>
      </c>
      <c r="Z304" s="1">
        <f t="shared" si="179"/>
        <v>0</v>
      </c>
      <c r="AA304" s="1">
        <f t="shared" si="179"/>
        <v>0</v>
      </c>
      <c r="AB304" s="1">
        <f t="shared" si="179"/>
        <v>0</v>
      </c>
      <c r="AC304" s="1">
        <f t="shared" si="179"/>
        <v>0</v>
      </c>
      <c r="AD304" s="1">
        <f t="shared" si="179"/>
        <v>0</v>
      </c>
      <c r="AE304" s="1">
        <f t="shared" si="179"/>
        <v>0</v>
      </c>
      <c r="AF304" s="1">
        <f t="shared" si="179"/>
        <v>0</v>
      </c>
      <c r="AG304" s="1">
        <f t="shared" si="179"/>
        <v>0</v>
      </c>
      <c r="AH304" s="1">
        <f t="shared" si="179"/>
        <v>0</v>
      </c>
      <c r="AI304" s="1">
        <f t="shared" si="179"/>
        <v>0</v>
      </c>
      <c r="AJ304" s="1">
        <f t="shared" si="179"/>
        <v>0</v>
      </c>
      <c r="AK304" s="1">
        <f t="shared" si="179"/>
        <v>0</v>
      </c>
      <c r="AL304" s="1">
        <f t="shared" si="179"/>
        <v>0</v>
      </c>
      <c r="AM304" s="1">
        <f t="shared" si="179"/>
        <v>0</v>
      </c>
      <c r="AN304" s="1">
        <f t="shared" si="179"/>
        <v>0</v>
      </c>
      <c r="AO304" s="1">
        <f t="shared" si="179"/>
        <v>0</v>
      </c>
      <c r="AP304" s="1">
        <f t="shared" si="179"/>
        <v>0</v>
      </c>
      <c r="AQ304" s="1">
        <f t="shared" ref="AQ304:BR304" si="180">IF(AQ241&gt;SUM($E304:$G304),0,IF(AQ241&gt;SUM($E304:$F304),$J304,IF(AQ241&gt;$E304,$I304,IF(AQ241&gt;0,$H304,0))))</f>
        <v>0</v>
      </c>
      <c r="AR304" s="1">
        <f t="shared" si="180"/>
        <v>0</v>
      </c>
      <c r="AS304" s="1">
        <f t="shared" si="180"/>
        <v>0</v>
      </c>
      <c r="AT304" s="1">
        <f t="shared" si="180"/>
        <v>0</v>
      </c>
      <c r="AU304" s="1">
        <f t="shared" si="180"/>
        <v>0</v>
      </c>
      <c r="AV304" s="1">
        <f t="shared" si="180"/>
        <v>0</v>
      </c>
      <c r="AW304" s="1">
        <f t="shared" si="180"/>
        <v>0</v>
      </c>
      <c r="AX304" s="1">
        <f t="shared" si="180"/>
        <v>0</v>
      </c>
      <c r="AY304" s="1">
        <f t="shared" si="180"/>
        <v>0</v>
      </c>
      <c r="AZ304" s="1">
        <f t="shared" si="180"/>
        <v>0</v>
      </c>
      <c r="BA304" s="1">
        <f t="shared" si="180"/>
        <v>0</v>
      </c>
      <c r="BB304" s="1">
        <f t="shared" si="180"/>
        <v>0</v>
      </c>
      <c r="BC304" s="1">
        <f t="shared" si="180"/>
        <v>0</v>
      </c>
      <c r="BD304" s="1">
        <f t="shared" si="180"/>
        <v>0</v>
      </c>
      <c r="BE304" s="1">
        <f t="shared" si="180"/>
        <v>0</v>
      </c>
      <c r="BF304" s="1">
        <f t="shared" si="180"/>
        <v>0</v>
      </c>
      <c r="BG304" s="1">
        <f t="shared" si="180"/>
        <v>0</v>
      </c>
      <c r="BH304" s="1">
        <f t="shared" si="180"/>
        <v>0</v>
      </c>
      <c r="BI304" s="1">
        <f t="shared" si="180"/>
        <v>0</v>
      </c>
      <c r="BJ304" s="1">
        <f t="shared" si="180"/>
        <v>0</v>
      </c>
      <c r="BK304" s="1">
        <f t="shared" si="180"/>
        <v>0</v>
      </c>
      <c r="BL304" s="1">
        <f t="shared" si="180"/>
        <v>0</v>
      </c>
      <c r="BM304" s="1">
        <f t="shared" si="180"/>
        <v>0</v>
      </c>
      <c r="BN304" s="1">
        <f t="shared" si="180"/>
        <v>0</v>
      </c>
      <c r="BO304" s="1">
        <f t="shared" si="180"/>
        <v>0</v>
      </c>
      <c r="BP304" s="1">
        <f t="shared" si="180"/>
        <v>0</v>
      </c>
      <c r="BQ304" s="1">
        <f t="shared" si="180"/>
        <v>0</v>
      </c>
      <c r="BR304" s="1">
        <f t="shared" si="180"/>
        <v>0</v>
      </c>
    </row>
    <row r="305" spans="1:70" x14ac:dyDescent="0.2">
      <c r="A305" s="1">
        <f t="shared" si="133"/>
        <v>0</v>
      </c>
      <c r="D305" s="541">
        <f t="shared" si="134"/>
        <v>54789</v>
      </c>
      <c r="E305" s="545">
        <f>'5'!AI46</f>
        <v>0</v>
      </c>
      <c r="F305" s="545">
        <f>'5'!AK46</f>
        <v>0</v>
      </c>
      <c r="G305" s="544">
        <f>'5'!AM46</f>
        <v>0</v>
      </c>
      <c r="H305" s="543">
        <f>'5'!AH46</f>
        <v>0</v>
      </c>
      <c r="I305" s="543">
        <f>'5'!AJ46</f>
        <v>0</v>
      </c>
      <c r="J305" s="542">
        <f>'5'!AL46</f>
        <v>0</v>
      </c>
      <c r="K305" s="1">
        <f t="shared" ref="K305:AP305" si="181">IF(K242&gt;SUM($E305:$G305),0,IF(K242&gt;SUM($E305:$F305),$J305,IF(K242&gt;$E305,$I305,IF(K242&gt;0,$H305,0))))</f>
        <v>0</v>
      </c>
      <c r="L305" s="1">
        <f t="shared" si="181"/>
        <v>0</v>
      </c>
      <c r="M305" s="1">
        <f t="shared" si="181"/>
        <v>0</v>
      </c>
      <c r="N305" s="1">
        <f t="shared" si="181"/>
        <v>0</v>
      </c>
      <c r="O305" s="1">
        <f t="shared" si="181"/>
        <v>0</v>
      </c>
      <c r="P305" s="1">
        <f t="shared" si="181"/>
        <v>0</v>
      </c>
      <c r="Q305" s="1">
        <f t="shared" si="181"/>
        <v>0</v>
      </c>
      <c r="R305" s="1">
        <f t="shared" si="181"/>
        <v>0</v>
      </c>
      <c r="S305" s="1">
        <f t="shared" si="181"/>
        <v>0</v>
      </c>
      <c r="T305" s="1">
        <f t="shared" si="181"/>
        <v>0</v>
      </c>
      <c r="U305" s="1">
        <f t="shared" si="181"/>
        <v>0</v>
      </c>
      <c r="V305" s="1">
        <f t="shared" si="181"/>
        <v>0</v>
      </c>
      <c r="W305" s="1">
        <f t="shared" si="181"/>
        <v>0</v>
      </c>
      <c r="X305" s="1">
        <f t="shared" si="181"/>
        <v>0</v>
      </c>
      <c r="Y305" s="1">
        <f t="shared" si="181"/>
        <v>0</v>
      </c>
      <c r="Z305" s="1">
        <f t="shared" si="181"/>
        <v>0</v>
      </c>
      <c r="AA305" s="1">
        <f t="shared" si="181"/>
        <v>0</v>
      </c>
      <c r="AB305" s="1">
        <f t="shared" si="181"/>
        <v>0</v>
      </c>
      <c r="AC305" s="1">
        <f t="shared" si="181"/>
        <v>0</v>
      </c>
      <c r="AD305" s="1">
        <f t="shared" si="181"/>
        <v>0</v>
      </c>
      <c r="AE305" s="1">
        <f t="shared" si="181"/>
        <v>0</v>
      </c>
      <c r="AF305" s="1">
        <f t="shared" si="181"/>
        <v>0</v>
      </c>
      <c r="AG305" s="1">
        <f t="shared" si="181"/>
        <v>0</v>
      </c>
      <c r="AH305" s="1">
        <f t="shared" si="181"/>
        <v>0</v>
      </c>
      <c r="AI305" s="1">
        <f t="shared" si="181"/>
        <v>0</v>
      </c>
      <c r="AJ305" s="1">
        <f t="shared" si="181"/>
        <v>0</v>
      </c>
      <c r="AK305" s="1">
        <f t="shared" si="181"/>
        <v>0</v>
      </c>
      <c r="AL305" s="1">
        <f t="shared" si="181"/>
        <v>0</v>
      </c>
      <c r="AM305" s="1">
        <f t="shared" si="181"/>
        <v>0</v>
      </c>
      <c r="AN305" s="1">
        <f t="shared" si="181"/>
        <v>0</v>
      </c>
      <c r="AO305" s="1">
        <f t="shared" si="181"/>
        <v>0</v>
      </c>
      <c r="AP305" s="1">
        <f t="shared" si="181"/>
        <v>0</v>
      </c>
      <c r="AQ305" s="1">
        <f t="shared" ref="AQ305:BR305" si="182">IF(AQ242&gt;SUM($E305:$G305),0,IF(AQ242&gt;SUM($E305:$F305),$J305,IF(AQ242&gt;$E305,$I305,IF(AQ242&gt;0,$H305,0))))</f>
        <v>0</v>
      </c>
      <c r="AR305" s="1">
        <f t="shared" si="182"/>
        <v>0</v>
      </c>
      <c r="AS305" s="1">
        <f t="shared" si="182"/>
        <v>0</v>
      </c>
      <c r="AT305" s="1">
        <f t="shared" si="182"/>
        <v>0</v>
      </c>
      <c r="AU305" s="1">
        <f t="shared" si="182"/>
        <v>0</v>
      </c>
      <c r="AV305" s="1">
        <f t="shared" si="182"/>
        <v>0</v>
      </c>
      <c r="AW305" s="1">
        <f t="shared" si="182"/>
        <v>0</v>
      </c>
      <c r="AX305" s="1">
        <f t="shared" si="182"/>
        <v>0</v>
      </c>
      <c r="AY305" s="1">
        <f t="shared" si="182"/>
        <v>0</v>
      </c>
      <c r="AZ305" s="1">
        <f t="shared" si="182"/>
        <v>0</v>
      </c>
      <c r="BA305" s="1">
        <f t="shared" si="182"/>
        <v>0</v>
      </c>
      <c r="BB305" s="1">
        <f t="shared" si="182"/>
        <v>0</v>
      </c>
      <c r="BC305" s="1">
        <f t="shared" si="182"/>
        <v>0</v>
      </c>
      <c r="BD305" s="1">
        <f t="shared" si="182"/>
        <v>0</v>
      </c>
      <c r="BE305" s="1">
        <f t="shared" si="182"/>
        <v>0</v>
      </c>
      <c r="BF305" s="1">
        <f t="shared" si="182"/>
        <v>0</v>
      </c>
      <c r="BG305" s="1">
        <f t="shared" si="182"/>
        <v>0</v>
      </c>
      <c r="BH305" s="1">
        <f t="shared" si="182"/>
        <v>0</v>
      </c>
      <c r="BI305" s="1">
        <f t="shared" si="182"/>
        <v>0</v>
      </c>
      <c r="BJ305" s="1">
        <f t="shared" si="182"/>
        <v>0</v>
      </c>
      <c r="BK305" s="1">
        <f t="shared" si="182"/>
        <v>0</v>
      </c>
      <c r="BL305" s="1">
        <f t="shared" si="182"/>
        <v>0</v>
      </c>
      <c r="BM305" s="1">
        <f t="shared" si="182"/>
        <v>0</v>
      </c>
      <c r="BN305" s="1">
        <f t="shared" si="182"/>
        <v>0</v>
      </c>
      <c r="BO305" s="1">
        <f t="shared" si="182"/>
        <v>0</v>
      </c>
      <c r="BP305" s="1">
        <f t="shared" si="182"/>
        <v>0</v>
      </c>
      <c r="BQ305" s="1">
        <f t="shared" si="182"/>
        <v>0</v>
      </c>
      <c r="BR305" s="1">
        <f t="shared" si="182"/>
        <v>0</v>
      </c>
    </row>
    <row r="306" spans="1:70" x14ac:dyDescent="0.2">
      <c r="A306" s="1">
        <f t="shared" si="133"/>
        <v>0</v>
      </c>
      <c r="D306" s="541">
        <f t="shared" si="134"/>
        <v>54789</v>
      </c>
      <c r="E306" s="545">
        <f>'5'!AI47</f>
        <v>0</v>
      </c>
      <c r="F306" s="545">
        <f>'5'!AK47</f>
        <v>0</v>
      </c>
      <c r="G306" s="544">
        <f>'5'!AM47</f>
        <v>0</v>
      </c>
      <c r="H306" s="543">
        <f>'5'!AH47</f>
        <v>0</v>
      </c>
      <c r="I306" s="543">
        <f>'5'!AJ47</f>
        <v>0</v>
      </c>
      <c r="J306" s="542">
        <f>'5'!AL47</f>
        <v>0</v>
      </c>
      <c r="K306" s="1">
        <f t="shared" ref="K306:AP306" si="183">IF(K243&gt;SUM($E306:$G306),0,IF(K243&gt;SUM($E306:$F306),$J306,IF(K243&gt;$E306,$I306,IF(K243&gt;0,$H306,0))))</f>
        <v>0</v>
      </c>
      <c r="L306" s="1">
        <f t="shared" si="183"/>
        <v>0</v>
      </c>
      <c r="M306" s="1">
        <f t="shared" si="183"/>
        <v>0</v>
      </c>
      <c r="N306" s="1">
        <f t="shared" si="183"/>
        <v>0</v>
      </c>
      <c r="O306" s="1">
        <f t="shared" si="183"/>
        <v>0</v>
      </c>
      <c r="P306" s="1">
        <f t="shared" si="183"/>
        <v>0</v>
      </c>
      <c r="Q306" s="1">
        <f t="shared" si="183"/>
        <v>0</v>
      </c>
      <c r="R306" s="1">
        <f t="shared" si="183"/>
        <v>0</v>
      </c>
      <c r="S306" s="1">
        <f t="shared" si="183"/>
        <v>0</v>
      </c>
      <c r="T306" s="1">
        <f t="shared" si="183"/>
        <v>0</v>
      </c>
      <c r="U306" s="1">
        <f t="shared" si="183"/>
        <v>0</v>
      </c>
      <c r="V306" s="1">
        <f t="shared" si="183"/>
        <v>0</v>
      </c>
      <c r="W306" s="1">
        <f t="shared" si="183"/>
        <v>0</v>
      </c>
      <c r="X306" s="1">
        <f t="shared" si="183"/>
        <v>0</v>
      </c>
      <c r="Y306" s="1">
        <f t="shared" si="183"/>
        <v>0</v>
      </c>
      <c r="Z306" s="1">
        <f t="shared" si="183"/>
        <v>0</v>
      </c>
      <c r="AA306" s="1">
        <f t="shared" si="183"/>
        <v>0</v>
      </c>
      <c r="AB306" s="1">
        <f t="shared" si="183"/>
        <v>0</v>
      </c>
      <c r="AC306" s="1">
        <f t="shared" si="183"/>
        <v>0</v>
      </c>
      <c r="AD306" s="1">
        <f t="shared" si="183"/>
        <v>0</v>
      </c>
      <c r="AE306" s="1">
        <f t="shared" si="183"/>
        <v>0</v>
      </c>
      <c r="AF306" s="1">
        <f t="shared" si="183"/>
        <v>0</v>
      </c>
      <c r="AG306" s="1">
        <f t="shared" si="183"/>
        <v>0</v>
      </c>
      <c r="AH306" s="1">
        <f t="shared" si="183"/>
        <v>0</v>
      </c>
      <c r="AI306" s="1">
        <f t="shared" si="183"/>
        <v>0</v>
      </c>
      <c r="AJ306" s="1">
        <f t="shared" si="183"/>
        <v>0</v>
      </c>
      <c r="AK306" s="1">
        <f t="shared" si="183"/>
        <v>0</v>
      </c>
      <c r="AL306" s="1">
        <f t="shared" si="183"/>
        <v>0</v>
      </c>
      <c r="AM306" s="1">
        <f t="shared" si="183"/>
        <v>0</v>
      </c>
      <c r="AN306" s="1">
        <f t="shared" si="183"/>
        <v>0</v>
      </c>
      <c r="AO306" s="1">
        <f t="shared" si="183"/>
        <v>0</v>
      </c>
      <c r="AP306" s="1">
        <f t="shared" si="183"/>
        <v>0</v>
      </c>
      <c r="AQ306" s="1">
        <f t="shared" ref="AQ306:BR306" si="184">IF(AQ243&gt;SUM($E306:$G306),0,IF(AQ243&gt;SUM($E306:$F306),$J306,IF(AQ243&gt;$E306,$I306,IF(AQ243&gt;0,$H306,0))))</f>
        <v>0</v>
      </c>
      <c r="AR306" s="1">
        <f t="shared" si="184"/>
        <v>0</v>
      </c>
      <c r="AS306" s="1">
        <f t="shared" si="184"/>
        <v>0</v>
      </c>
      <c r="AT306" s="1">
        <f t="shared" si="184"/>
        <v>0</v>
      </c>
      <c r="AU306" s="1">
        <f t="shared" si="184"/>
        <v>0</v>
      </c>
      <c r="AV306" s="1">
        <f t="shared" si="184"/>
        <v>0</v>
      </c>
      <c r="AW306" s="1">
        <f t="shared" si="184"/>
        <v>0</v>
      </c>
      <c r="AX306" s="1">
        <f t="shared" si="184"/>
        <v>0</v>
      </c>
      <c r="AY306" s="1">
        <f t="shared" si="184"/>
        <v>0</v>
      </c>
      <c r="AZ306" s="1">
        <f t="shared" si="184"/>
        <v>0</v>
      </c>
      <c r="BA306" s="1">
        <f t="shared" si="184"/>
        <v>0</v>
      </c>
      <c r="BB306" s="1">
        <f t="shared" si="184"/>
        <v>0</v>
      </c>
      <c r="BC306" s="1">
        <f t="shared" si="184"/>
        <v>0</v>
      </c>
      <c r="BD306" s="1">
        <f t="shared" si="184"/>
        <v>0</v>
      </c>
      <c r="BE306" s="1">
        <f t="shared" si="184"/>
        <v>0</v>
      </c>
      <c r="BF306" s="1">
        <f t="shared" si="184"/>
        <v>0</v>
      </c>
      <c r="BG306" s="1">
        <f t="shared" si="184"/>
        <v>0</v>
      </c>
      <c r="BH306" s="1">
        <f t="shared" si="184"/>
        <v>0</v>
      </c>
      <c r="BI306" s="1">
        <f t="shared" si="184"/>
        <v>0</v>
      </c>
      <c r="BJ306" s="1">
        <f t="shared" si="184"/>
        <v>0</v>
      </c>
      <c r="BK306" s="1">
        <f t="shared" si="184"/>
        <v>0</v>
      </c>
      <c r="BL306" s="1">
        <f t="shared" si="184"/>
        <v>0</v>
      </c>
      <c r="BM306" s="1">
        <f t="shared" si="184"/>
        <v>0</v>
      </c>
      <c r="BN306" s="1">
        <f t="shared" si="184"/>
        <v>0</v>
      </c>
      <c r="BO306" s="1">
        <f t="shared" si="184"/>
        <v>0</v>
      </c>
      <c r="BP306" s="1">
        <f t="shared" si="184"/>
        <v>0</v>
      </c>
      <c r="BQ306" s="1">
        <f t="shared" si="184"/>
        <v>0</v>
      </c>
      <c r="BR306" s="1">
        <f t="shared" si="184"/>
        <v>0</v>
      </c>
    </row>
    <row r="307" spans="1:70" x14ac:dyDescent="0.2">
      <c r="A307" s="1">
        <f t="shared" si="133"/>
        <v>0</v>
      </c>
      <c r="D307" s="541">
        <f t="shared" si="134"/>
        <v>54789</v>
      </c>
      <c r="E307" s="545">
        <f>'5'!AI48</f>
        <v>0</v>
      </c>
      <c r="F307" s="545">
        <f>'5'!AK48</f>
        <v>0</v>
      </c>
      <c r="G307" s="544">
        <f>'5'!AM48</f>
        <v>0</v>
      </c>
      <c r="H307" s="543">
        <f>'5'!AH48</f>
        <v>0</v>
      </c>
      <c r="I307" s="543">
        <f>'5'!AJ48</f>
        <v>0</v>
      </c>
      <c r="J307" s="542">
        <f>'5'!AL48</f>
        <v>0</v>
      </c>
      <c r="K307" s="1">
        <f t="shared" ref="K307:AP307" si="185">IF(K244&gt;SUM($E307:$G307),0,IF(K244&gt;SUM($E307:$F307),$J307,IF(K244&gt;$E307,$I307,IF(K244&gt;0,$H307,0))))</f>
        <v>0</v>
      </c>
      <c r="L307" s="1">
        <f t="shared" si="185"/>
        <v>0</v>
      </c>
      <c r="M307" s="1">
        <f t="shared" si="185"/>
        <v>0</v>
      </c>
      <c r="N307" s="1">
        <f t="shared" si="185"/>
        <v>0</v>
      </c>
      <c r="O307" s="1">
        <f t="shared" si="185"/>
        <v>0</v>
      </c>
      <c r="P307" s="1">
        <f t="shared" si="185"/>
        <v>0</v>
      </c>
      <c r="Q307" s="1">
        <f t="shared" si="185"/>
        <v>0</v>
      </c>
      <c r="R307" s="1">
        <f t="shared" si="185"/>
        <v>0</v>
      </c>
      <c r="S307" s="1">
        <f t="shared" si="185"/>
        <v>0</v>
      </c>
      <c r="T307" s="1">
        <f t="shared" si="185"/>
        <v>0</v>
      </c>
      <c r="U307" s="1">
        <f t="shared" si="185"/>
        <v>0</v>
      </c>
      <c r="V307" s="1">
        <f t="shared" si="185"/>
        <v>0</v>
      </c>
      <c r="W307" s="1">
        <f t="shared" si="185"/>
        <v>0</v>
      </c>
      <c r="X307" s="1">
        <f t="shared" si="185"/>
        <v>0</v>
      </c>
      <c r="Y307" s="1">
        <f t="shared" si="185"/>
        <v>0</v>
      </c>
      <c r="Z307" s="1">
        <f t="shared" si="185"/>
        <v>0</v>
      </c>
      <c r="AA307" s="1">
        <f t="shared" si="185"/>
        <v>0</v>
      </c>
      <c r="AB307" s="1">
        <f t="shared" si="185"/>
        <v>0</v>
      </c>
      <c r="AC307" s="1">
        <f t="shared" si="185"/>
        <v>0</v>
      </c>
      <c r="AD307" s="1">
        <f t="shared" si="185"/>
        <v>0</v>
      </c>
      <c r="AE307" s="1">
        <f t="shared" si="185"/>
        <v>0</v>
      </c>
      <c r="AF307" s="1">
        <f t="shared" si="185"/>
        <v>0</v>
      </c>
      <c r="AG307" s="1">
        <f t="shared" si="185"/>
        <v>0</v>
      </c>
      <c r="AH307" s="1">
        <f t="shared" si="185"/>
        <v>0</v>
      </c>
      <c r="AI307" s="1">
        <f t="shared" si="185"/>
        <v>0</v>
      </c>
      <c r="AJ307" s="1">
        <f t="shared" si="185"/>
        <v>0</v>
      </c>
      <c r="AK307" s="1">
        <f t="shared" si="185"/>
        <v>0</v>
      </c>
      <c r="AL307" s="1">
        <f t="shared" si="185"/>
        <v>0</v>
      </c>
      <c r="AM307" s="1">
        <f t="shared" si="185"/>
        <v>0</v>
      </c>
      <c r="AN307" s="1">
        <f t="shared" si="185"/>
        <v>0</v>
      </c>
      <c r="AO307" s="1">
        <f t="shared" si="185"/>
        <v>0</v>
      </c>
      <c r="AP307" s="1">
        <f t="shared" si="185"/>
        <v>0</v>
      </c>
      <c r="AQ307" s="1">
        <f t="shared" ref="AQ307:BR307" si="186">IF(AQ244&gt;SUM($E307:$G307),0,IF(AQ244&gt;SUM($E307:$F307),$J307,IF(AQ244&gt;$E307,$I307,IF(AQ244&gt;0,$H307,0))))</f>
        <v>0</v>
      </c>
      <c r="AR307" s="1">
        <f t="shared" si="186"/>
        <v>0</v>
      </c>
      <c r="AS307" s="1">
        <f t="shared" si="186"/>
        <v>0</v>
      </c>
      <c r="AT307" s="1">
        <f t="shared" si="186"/>
        <v>0</v>
      </c>
      <c r="AU307" s="1">
        <f t="shared" si="186"/>
        <v>0</v>
      </c>
      <c r="AV307" s="1">
        <f t="shared" si="186"/>
        <v>0</v>
      </c>
      <c r="AW307" s="1">
        <f t="shared" si="186"/>
        <v>0</v>
      </c>
      <c r="AX307" s="1">
        <f t="shared" si="186"/>
        <v>0</v>
      </c>
      <c r="AY307" s="1">
        <f t="shared" si="186"/>
        <v>0</v>
      </c>
      <c r="AZ307" s="1">
        <f t="shared" si="186"/>
        <v>0</v>
      </c>
      <c r="BA307" s="1">
        <f t="shared" si="186"/>
        <v>0</v>
      </c>
      <c r="BB307" s="1">
        <f t="shared" si="186"/>
        <v>0</v>
      </c>
      <c r="BC307" s="1">
        <f t="shared" si="186"/>
        <v>0</v>
      </c>
      <c r="BD307" s="1">
        <f t="shared" si="186"/>
        <v>0</v>
      </c>
      <c r="BE307" s="1">
        <f t="shared" si="186"/>
        <v>0</v>
      </c>
      <c r="BF307" s="1">
        <f t="shared" si="186"/>
        <v>0</v>
      </c>
      <c r="BG307" s="1">
        <f t="shared" si="186"/>
        <v>0</v>
      </c>
      <c r="BH307" s="1">
        <f t="shared" si="186"/>
        <v>0</v>
      </c>
      <c r="BI307" s="1">
        <f t="shared" si="186"/>
        <v>0</v>
      </c>
      <c r="BJ307" s="1">
        <f t="shared" si="186"/>
        <v>0</v>
      </c>
      <c r="BK307" s="1">
        <f t="shared" si="186"/>
        <v>0</v>
      </c>
      <c r="BL307" s="1">
        <f t="shared" si="186"/>
        <v>0</v>
      </c>
      <c r="BM307" s="1">
        <f t="shared" si="186"/>
        <v>0</v>
      </c>
      <c r="BN307" s="1">
        <f t="shared" si="186"/>
        <v>0</v>
      </c>
      <c r="BO307" s="1">
        <f t="shared" si="186"/>
        <v>0</v>
      </c>
      <c r="BP307" s="1">
        <f t="shared" si="186"/>
        <v>0</v>
      </c>
      <c r="BQ307" s="1">
        <f t="shared" si="186"/>
        <v>0</v>
      </c>
      <c r="BR307" s="1">
        <f t="shared" si="186"/>
        <v>0</v>
      </c>
    </row>
    <row r="308" spans="1:70" x14ac:dyDescent="0.2">
      <c r="A308" s="1">
        <f t="shared" si="133"/>
        <v>0</v>
      </c>
      <c r="D308" s="541">
        <f t="shared" si="134"/>
        <v>54789</v>
      </c>
      <c r="E308" s="545">
        <f>'5'!AI49</f>
        <v>0</v>
      </c>
      <c r="F308" s="545">
        <f>'5'!AK49</f>
        <v>0</v>
      </c>
      <c r="G308" s="544">
        <f>'5'!AM49</f>
        <v>0</v>
      </c>
      <c r="H308" s="543">
        <f>'5'!AH49</f>
        <v>0</v>
      </c>
      <c r="I308" s="543">
        <f>'5'!AJ49</f>
        <v>0</v>
      </c>
      <c r="J308" s="542">
        <f>'5'!AL49</f>
        <v>0</v>
      </c>
      <c r="K308" s="1">
        <f t="shared" ref="K308:AP308" si="187">IF(K245&gt;SUM($E308:$G308),0,IF(K245&gt;SUM($E308:$F308),$J308,IF(K245&gt;$E308,$I308,IF(K245&gt;0,$H308,0))))</f>
        <v>0</v>
      </c>
      <c r="L308" s="1">
        <f t="shared" si="187"/>
        <v>0</v>
      </c>
      <c r="M308" s="1">
        <f t="shared" si="187"/>
        <v>0</v>
      </c>
      <c r="N308" s="1">
        <f t="shared" si="187"/>
        <v>0</v>
      </c>
      <c r="O308" s="1">
        <f t="shared" si="187"/>
        <v>0</v>
      </c>
      <c r="P308" s="1">
        <f t="shared" si="187"/>
        <v>0</v>
      </c>
      <c r="Q308" s="1">
        <f t="shared" si="187"/>
        <v>0</v>
      </c>
      <c r="R308" s="1">
        <f t="shared" si="187"/>
        <v>0</v>
      </c>
      <c r="S308" s="1">
        <f t="shared" si="187"/>
        <v>0</v>
      </c>
      <c r="T308" s="1">
        <f t="shared" si="187"/>
        <v>0</v>
      </c>
      <c r="U308" s="1">
        <f t="shared" si="187"/>
        <v>0</v>
      </c>
      <c r="V308" s="1">
        <f t="shared" si="187"/>
        <v>0</v>
      </c>
      <c r="W308" s="1">
        <f t="shared" si="187"/>
        <v>0</v>
      </c>
      <c r="X308" s="1">
        <f t="shared" si="187"/>
        <v>0</v>
      </c>
      <c r="Y308" s="1">
        <f t="shared" si="187"/>
        <v>0</v>
      </c>
      <c r="Z308" s="1">
        <f t="shared" si="187"/>
        <v>0</v>
      </c>
      <c r="AA308" s="1">
        <f t="shared" si="187"/>
        <v>0</v>
      </c>
      <c r="AB308" s="1">
        <f t="shared" si="187"/>
        <v>0</v>
      </c>
      <c r="AC308" s="1">
        <f t="shared" si="187"/>
        <v>0</v>
      </c>
      <c r="AD308" s="1">
        <f t="shared" si="187"/>
        <v>0</v>
      </c>
      <c r="AE308" s="1">
        <f t="shared" si="187"/>
        <v>0</v>
      </c>
      <c r="AF308" s="1">
        <f t="shared" si="187"/>
        <v>0</v>
      </c>
      <c r="AG308" s="1">
        <f t="shared" si="187"/>
        <v>0</v>
      </c>
      <c r="AH308" s="1">
        <f t="shared" si="187"/>
        <v>0</v>
      </c>
      <c r="AI308" s="1">
        <f t="shared" si="187"/>
        <v>0</v>
      </c>
      <c r="AJ308" s="1">
        <f t="shared" si="187"/>
        <v>0</v>
      </c>
      <c r="AK308" s="1">
        <f t="shared" si="187"/>
        <v>0</v>
      </c>
      <c r="AL308" s="1">
        <f t="shared" si="187"/>
        <v>0</v>
      </c>
      <c r="AM308" s="1">
        <f t="shared" si="187"/>
        <v>0</v>
      </c>
      <c r="AN308" s="1">
        <f t="shared" si="187"/>
        <v>0</v>
      </c>
      <c r="AO308" s="1">
        <f t="shared" si="187"/>
        <v>0</v>
      </c>
      <c r="AP308" s="1">
        <f t="shared" si="187"/>
        <v>0</v>
      </c>
      <c r="AQ308" s="1">
        <f t="shared" ref="AQ308:BR308" si="188">IF(AQ245&gt;SUM($E308:$G308),0,IF(AQ245&gt;SUM($E308:$F308),$J308,IF(AQ245&gt;$E308,$I308,IF(AQ245&gt;0,$H308,0))))</f>
        <v>0</v>
      </c>
      <c r="AR308" s="1">
        <f t="shared" si="188"/>
        <v>0</v>
      </c>
      <c r="AS308" s="1">
        <f t="shared" si="188"/>
        <v>0</v>
      </c>
      <c r="AT308" s="1">
        <f t="shared" si="188"/>
        <v>0</v>
      </c>
      <c r="AU308" s="1">
        <f t="shared" si="188"/>
        <v>0</v>
      </c>
      <c r="AV308" s="1">
        <f t="shared" si="188"/>
        <v>0</v>
      </c>
      <c r="AW308" s="1">
        <f t="shared" si="188"/>
        <v>0</v>
      </c>
      <c r="AX308" s="1">
        <f t="shared" si="188"/>
        <v>0</v>
      </c>
      <c r="AY308" s="1">
        <f t="shared" si="188"/>
        <v>0</v>
      </c>
      <c r="AZ308" s="1">
        <f t="shared" si="188"/>
        <v>0</v>
      </c>
      <c r="BA308" s="1">
        <f t="shared" si="188"/>
        <v>0</v>
      </c>
      <c r="BB308" s="1">
        <f t="shared" si="188"/>
        <v>0</v>
      </c>
      <c r="BC308" s="1">
        <f t="shared" si="188"/>
        <v>0</v>
      </c>
      <c r="BD308" s="1">
        <f t="shared" si="188"/>
        <v>0</v>
      </c>
      <c r="BE308" s="1">
        <f t="shared" si="188"/>
        <v>0</v>
      </c>
      <c r="BF308" s="1">
        <f t="shared" si="188"/>
        <v>0</v>
      </c>
      <c r="BG308" s="1">
        <f t="shared" si="188"/>
        <v>0</v>
      </c>
      <c r="BH308" s="1">
        <f t="shared" si="188"/>
        <v>0</v>
      </c>
      <c r="BI308" s="1">
        <f t="shared" si="188"/>
        <v>0</v>
      </c>
      <c r="BJ308" s="1">
        <f t="shared" si="188"/>
        <v>0</v>
      </c>
      <c r="BK308" s="1">
        <f t="shared" si="188"/>
        <v>0</v>
      </c>
      <c r="BL308" s="1">
        <f t="shared" si="188"/>
        <v>0</v>
      </c>
      <c r="BM308" s="1">
        <f t="shared" si="188"/>
        <v>0</v>
      </c>
      <c r="BN308" s="1">
        <f t="shared" si="188"/>
        <v>0</v>
      </c>
      <c r="BO308" s="1">
        <f t="shared" si="188"/>
        <v>0</v>
      </c>
      <c r="BP308" s="1">
        <f t="shared" si="188"/>
        <v>0</v>
      </c>
      <c r="BQ308" s="1">
        <f t="shared" si="188"/>
        <v>0</v>
      </c>
      <c r="BR308" s="1">
        <f t="shared" si="188"/>
        <v>0</v>
      </c>
    </row>
    <row r="309" spans="1:70" x14ac:dyDescent="0.2">
      <c r="A309" s="1">
        <f t="shared" si="133"/>
        <v>0</v>
      </c>
      <c r="D309" s="541">
        <f t="shared" si="134"/>
        <v>54789</v>
      </c>
      <c r="E309" s="545">
        <f>'5'!AI50</f>
        <v>0</v>
      </c>
      <c r="F309" s="545">
        <f>'5'!AK50</f>
        <v>0</v>
      </c>
      <c r="G309" s="544">
        <f>'5'!AM50</f>
        <v>0</v>
      </c>
      <c r="H309" s="543">
        <f>'5'!AH50</f>
        <v>0</v>
      </c>
      <c r="I309" s="543">
        <f>'5'!AJ50</f>
        <v>0</v>
      </c>
      <c r="J309" s="542">
        <f>'5'!AL50</f>
        <v>0</v>
      </c>
      <c r="K309" s="1">
        <f t="shared" ref="K309:AP309" si="189">IF(K246&gt;SUM($E309:$G309),0,IF(K246&gt;SUM($E309:$F309),$J309,IF(K246&gt;$E309,$I309,IF(K246&gt;0,$H309,0))))</f>
        <v>0</v>
      </c>
      <c r="L309" s="1">
        <f t="shared" si="189"/>
        <v>0</v>
      </c>
      <c r="M309" s="1">
        <f t="shared" si="189"/>
        <v>0</v>
      </c>
      <c r="N309" s="1">
        <f t="shared" si="189"/>
        <v>0</v>
      </c>
      <c r="O309" s="1">
        <f t="shared" si="189"/>
        <v>0</v>
      </c>
      <c r="P309" s="1">
        <f t="shared" si="189"/>
        <v>0</v>
      </c>
      <c r="Q309" s="1">
        <f t="shared" si="189"/>
        <v>0</v>
      </c>
      <c r="R309" s="1">
        <f t="shared" si="189"/>
        <v>0</v>
      </c>
      <c r="S309" s="1">
        <f t="shared" si="189"/>
        <v>0</v>
      </c>
      <c r="T309" s="1">
        <f t="shared" si="189"/>
        <v>0</v>
      </c>
      <c r="U309" s="1">
        <f t="shared" si="189"/>
        <v>0</v>
      </c>
      <c r="V309" s="1">
        <f t="shared" si="189"/>
        <v>0</v>
      </c>
      <c r="W309" s="1">
        <f t="shared" si="189"/>
        <v>0</v>
      </c>
      <c r="X309" s="1">
        <f t="shared" si="189"/>
        <v>0</v>
      </c>
      <c r="Y309" s="1">
        <f t="shared" si="189"/>
        <v>0</v>
      </c>
      <c r="Z309" s="1">
        <f t="shared" si="189"/>
        <v>0</v>
      </c>
      <c r="AA309" s="1">
        <f t="shared" si="189"/>
        <v>0</v>
      </c>
      <c r="AB309" s="1">
        <f t="shared" si="189"/>
        <v>0</v>
      </c>
      <c r="AC309" s="1">
        <f t="shared" si="189"/>
        <v>0</v>
      </c>
      <c r="AD309" s="1">
        <f t="shared" si="189"/>
        <v>0</v>
      </c>
      <c r="AE309" s="1">
        <f t="shared" si="189"/>
        <v>0</v>
      </c>
      <c r="AF309" s="1">
        <f t="shared" si="189"/>
        <v>0</v>
      </c>
      <c r="AG309" s="1">
        <f t="shared" si="189"/>
        <v>0</v>
      </c>
      <c r="AH309" s="1">
        <f t="shared" si="189"/>
        <v>0</v>
      </c>
      <c r="AI309" s="1">
        <f t="shared" si="189"/>
        <v>0</v>
      </c>
      <c r="AJ309" s="1">
        <f t="shared" si="189"/>
        <v>0</v>
      </c>
      <c r="AK309" s="1">
        <f t="shared" si="189"/>
        <v>0</v>
      </c>
      <c r="AL309" s="1">
        <f t="shared" si="189"/>
        <v>0</v>
      </c>
      <c r="AM309" s="1">
        <f t="shared" si="189"/>
        <v>0</v>
      </c>
      <c r="AN309" s="1">
        <f t="shared" si="189"/>
        <v>0</v>
      </c>
      <c r="AO309" s="1">
        <f t="shared" si="189"/>
        <v>0</v>
      </c>
      <c r="AP309" s="1">
        <f t="shared" si="189"/>
        <v>0</v>
      </c>
      <c r="AQ309" s="1">
        <f t="shared" ref="AQ309:BR309" si="190">IF(AQ246&gt;SUM($E309:$G309),0,IF(AQ246&gt;SUM($E309:$F309),$J309,IF(AQ246&gt;$E309,$I309,IF(AQ246&gt;0,$H309,0))))</f>
        <v>0</v>
      </c>
      <c r="AR309" s="1">
        <f t="shared" si="190"/>
        <v>0</v>
      </c>
      <c r="AS309" s="1">
        <f t="shared" si="190"/>
        <v>0</v>
      </c>
      <c r="AT309" s="1">
        <f t="shared" si="190"/>
        <v>0</v>
      </c>
      <c r="AU309" s="1">
        <f t="shared" si="190"/>
        <v>0</v>
      </c>
      <c r="AV309" s="1">
        <f t="shared" si="190"/>
        <v>0</v>
      </c>
      <c r="AW309" s="1">
        <f t="shared" si="190"/>
        <v>0</v>
      </c>
      <c r="AX309" s="1">
        <f t="shared" si="190"/>
        <v>0</v>
      </c>
      <c r="AY309" s="1">
        <f t="shared" si="190"/>
        <v>0</v>
      </c>
      <c r="AZ309" s="1">
        <f t="shared" si="190"/>
        <v>0</v>
      </c>
      <c r="BA309" s="1">
        <f t="shared" si="190"/>
        <v>0</v>
      </c>
      <c r="BB309" s="1">
        <f t="shared" si="190"/>
        <v>0</v>
      </c>
      <c r="BC309" s="1">
        <f t="shared" si="190"/>
        <v>0</v>
      </c>
      <c r="BD309" s="1">
        <f t="shared" si="190"/>
        <v>0</v>
      </c>
      <c r="BE309" s="1">
        <f t="shared" si="190"/>
        <v>0</v>
      </c>
      <c r="BF309" s="1">
        <f t="shared" si="190"/>
        <v>0</v>
      </c>
      <c r="BG309" s="1">
        <f t="shared" si="190"/>
        <v>0</v>
      </c>
      <c r="BH309" s="1">
        <f t="shared" si="190"/>
        <v>0</v>
      </c>
      <c r="BI309" s="1">
        <f t="shared" si="190"/>
        <v>0</v>
      </c>
      <c r="BJ309" s="1">
        <f t="shared" si="190"/>
        <v>0</v>
      </c>
      <c r="BK309" s="1">
        <f t="shared" si="190"/>
        <v>0</v>
      </c>
      <c r="BL309" s="1">
        <f t="shared" si="190"/>
        <v>0</v>
      </c>
      <c r="BM309" s="1">
        <f t="shared" si="190"/>
        <v>0</v>
      </c>
      <c r="BN309" s="1">
        <f t="shared" si="190"/>
        <v>0</v>
      </c>
      <c r="BO309" s="1">
        <f t="shared" si="190"/>
        <v>0</v>
      </c>
      <c r="BP309" s="1">
        <f t="shared" si="190"/>
        <v>0</v>
      </c>
      <c r="BQ309" s="1">
        <f t="shared" si="190"/>
        <v>0</v>
      </c>
      <c r="BR309" s="1">
        <f t="shared" si="190"/>
        <v>0</v>
      </c>
    </row>
    <row r="310" spans="1:70" x14ac:dyDescent="0.2">
      <c r="A310" s="1">
        <f t="shared" si="133"/>
        <v>0</v>
      </c>
      <c r="D310" s="541">
        <f t="shared" si="134"/>
        <v>54789</v>
      </c>
      <c r="E310" s="545">
        <f>'5'!AI51</f>
        <v>0</v>
      </c>
      <c r="F310" s="545">
        <f>'5'!AK51</f>
        <v>0</v>
      </c>
      <c r="G310" s="544">
        <f>'5'!AM51</f>
        <v>0</v>
      </c>
      <c r="H310" s="543">
        <f>'5'!AH51</f>
        <v>0</v>
      </c>
      <c r="I310" s="543">
        <f>'5'!AJ51</f>
        <v>0</v>
      </c>
      <c r="J310" s="542">
        <f>'5'!AL51</f>
        <v>0</v>
      </c>
      <c r="K310" s="1">
        <f t="shared" ref="K310:AP310" si="191">IF(K247&gt;SUM($E310:$G310),0,IF(K247&gt;SUM($E310:$F310),$J310,IF(K247&gt;$E310,$I310,IF(K247&gt;0,$H310,0))))</f>
        <v>0</v>
      </c>
      <c r="L310" s="1">
        <f t="shared" si="191"/>
        <v>0</v>
      </c>
      <c r="M310" s="1">
        <f t="shared" si="191"/>
        <v>0</v>
      </c>
      <c r="N310" s="1">
        <f t="shared" si="191"/>
        <v>0</v>
      </c>
      <c r="O310" s="1">
        <f t="shared" si="191"/>
        <v>0</v>
      </c>
      <c r="P310" s="1">
        <f t="shared" si="191"/>
        <v>0</v>
      </c>
      <c r="Q310" s="1">
        <f t="shared" si="191"/>
        <v>0</v>
      </c>
      <c r="R310" s="1">
        <f t="shared" si="191"/>
        <v>0</v>
      </c>
      <c r="S310" s="1">
        <f t="shared" si="191"/>
        <v>0</v>
      </c>
      <c r="T310" s="1">
        <f t="shared" si="191"/>
        <v>0</v>
      </c>
      <c r="U310" s="1">
        <f t="shared" si="191"/>
        <v>0</v>
      </c>
      <c r="V310" s="1">
        <f t="shared" si="191"/>
        <v>0</v>
      </c>
      <c r="W310" s="1">
        <f t="shared" si="191"/>
        <v>0</v>
      </c>
      <c r="X310" s="1">
        <f t="shared" si="191"/>
        <v>0</v>
      </c>
      <c r="Y310" s="1">
        <f t="shared" si="191"/>
        <v>0</v>
      </c>
      <c r="Z310" s="1">
        <f t="shared" si="191"/>
        <v>0</v>
      </c>
      <c r="AA310" s="1">
        <f t="shared" si="191"/>
        <v>0</v>
      </c>
      <c r="AB310" s="1">
        <f t="shared" si="191"/>
        <v>0</v>
      </c>
      <c r="AC310" s="1">
        <f t="shared" si="191"/>
        <v>0</v>
      </c>
      <c r="AD310" s="1">
        <f t="shared" si="191"/>
        <v>0</v>
      </c>
      <c r="AE310" s="1">
        <f t="shared" si="191"/>
        <v>0</v>
      </c>
      <c r="AF310" s="1">
        <f t="shared" si="191"/>
        <v>0</v>
      </c>
      <c r="AG310" s="1">
        <f t="shared" si="191"/>
        <v>0</v>
      </c>
      <c r="AH310" s="1">
        <f t="shared" si="191"/>
        <v>0</v>
      </c>
      <c r="AI310" s="1">
        <f t="shared" si="191"/>
        <v>0</v>
      </c>
      <c r="AJ310" s="1">
        <f t="shared" si="191"/>
        <v>0</v>
      </c>
      <c r="AK310" s="1">
        <f t="shared" si="191"/>
        <v>0</v>
      </c>
      <c r="AL310" s="1">
        <f t="shared" si="191"/>
        <v>0</v>
      </c>
      <c r="AM310" s="1">
        <f t="shared" si="191"/>
        <v>0</v>
      </c>
      <c r="AN310" s="1">
        <f t="shared" si="191"/>
        <v>0</v>
      </c>
      <c r="AO310" s="1">
        <f t="shared" si="191"/>
        <v>0</v>
      </c>
      <c r="AP310" s="1">
        <f t="shared" si="191"/>
        <v>0</v>
      </c>
      <c r="AQ310" s="1">
        <f t="shared" ref="AQ310:BR310" si="192">IF(AQ247&gt;SUM($E310:$G310),0,IF(AQ247&gt;SUM($E310:$F310),$J310,IF(AQ247&gt;$E310,$I310,IF(AQ247&gt;0,$H310,0))))</f>
        <v>0</v>
      </c>
      <c r="AR310" s="1">
        <f t="shared" si="192"/>
        <v>0</v>
      </c>
      <c r="AS310" s="1">
        <f t="shared" si="192"/>
        <v>0</v>
      </c>
      <c r="AT310" s="1">
        <f t="shared" si="192"/>
        <v>0</v>
      </c>
      <c r="AU310" s="1">
        <f t="shared" si="192"/>
        <v>0</v>
      </c>
      <c r="AV310" s="1">
        <f t="shared" si="192"/>
        <v>0</v>
      </c>
      <c r="AW310" s="1">
        <f t="shared" si="192"/>
        <v>0</v>
      </c>
      <c r="AX310" s="1">
        <f t="shared" si="192"/>
        <v>0</v>
      </c>
      <c r="AY310" s="1">
        <f t="shared" si="192"/>
        <v>0</v>
      </c>
      <c r="AZ310" s="1">
        <f t="shared" si="192"/>
        <v>0</v>
      </c>
      <c r="BA310" s="1">
        <f t="shared" si="192"/>
        <v>0</v>
      </c>
      <c r="BB310" s="1">
        <f t="shared" si="192"/>
        <v>0</v>
      </c>
      <c r="BC310" s="1">
        <f t="shared" si="192"/>
        <v>0</v>
      </c>
      <c r="BD310" s="1">
        <f t="shared" si="192"/>
        <v>0</v>
      </c>
      <c r="BE310" s="1">
        <f t="shared" si="192"/>
        <v>0</v>
      </c>
      <c r="BF310" s="1">
        <f t="shared" si="192"/>
        <v>0</v>
      </c>
      <c r="BG310" s="1">
        <f t="shared" si="192"/>
        <v>0</v>
      </c>
      <c r="BH310" s="1">
        <f t="shared" si="192"/>
        <v>0</v>
      </c>
      <c r="BI310" s="1">
        <f t="shared" si="192"/>
        <v>0</v>
      </c>
      <c r="BJ310" s="1">
        <f t="shared" si="192"/>
        <v>0</v>
      </c>
      <c r="BK310" s="1">
        <f t="shared" si="192"/>
        <v>0</v>
      </c>
      <c r="BL310" s="1">
        <f t="shared" si="192"/>
        <v>0</v>
      </c>
      <c r="BM310" s="1">
        <f t="shared" si="192"/>
        <v>0</v>
      </c>
      <c r="BN310" s="1">
        <f t="shared" si="192"/>
        <v>0</v>
      </c>
      <c r="BO310" s="1">
        <f t="shared" si="192"/>
        <v>0</v>
      </c>
      <c r="BP310" s="1">
        <f t="shared" si="192"/>
        <v>0</v>
      </c>
      <c r="BQ310" s="1">
        <f t="shared" si="192"/>
        <v>0</v>
      </c>
      <c r="BR310" s="1">
        <f t="shared" si="192"/>
        <v>0</v>
      </c>
    </row>
    <row r="311" spans="1:70" x14ac:dyDescent="0.2">
      <c r="A311" s="1">
        <f t="shared" si="133"/>
        <v>0</v>
      </c>
      <c r="D311" s="541">
        <f t="shared" si="134"/>
        <v>54789</v>
      </c>
      <c r="E311" s="545">
        <f>'5'!AI52</f>
        <v>0</v>
      </c>
      <c r="F311" s="545">
        <f>'5'!AK52</f>
        <v>0</v>
      </c>
      <c r="G311" s="544">
        <f>'5'!AM52</f>
        <v>0</v>
      </c>
      <c r="H311" s="543">
        <f>'5'!AH52</f>
        <v>0</v>
      </c>
      <c r="I311" s="543">
        <f>'5'!AJ52</f>
        <v>0</v>
      </c>
      <c r="J311" s="542">
        <f>'5'!AL52</f>
        <v>0</v>
      </c>
      <c r="K311" s="1">
        <f t="shared" ref="K311:AP311" si="193">IF(K248&gt;SUM($E311:$G311),0,IF(K248&gt;SUM($E311:$F311),$J311,IF(K248&gt;$E311,$I311,IF(K248&gt;0,$H311,0))))</f>
        <v>0</v>
      </c>
      <c r="L311" s="1">
        <f t="shared" si="193"/>
        <v>0</v>
      </c>
      <c r="M311" s="1">
        <f t="shared" si="193"/>
        <v>0</v>
      </c>
      <c r="N311" s="1">
        <f t="shared" si="193"/>
        <v>0</v>
      </c>
      <c r="O311" s="1">
        <f t="shared" si="193"/>
        <v>0</v>
      </c>
      <c r="P311" s="1">
        <f t="shared" si="193"/>
        <v>0</v>
      </c>
      <c r="Q311" s="1">
        <f t="shared" si="193"/>
        <v>0</v>
      </c>
      <c r="R311" s="1">
        <f t="shared" si="193"/>
        <v>0</v>
      </c>
      <c r="S311" s="1">
        <f t="shared" si="193"/>
        <v>0</v>
      </c>
      <c r="T311" s="1">
        <f t="shared" si="193"/>
        <v>0</v>
      </c>
      <c r="U311" s="1">
        <f t="shared" si="193"/>
        <v>0</v>
      </c>
      <c r="V311" s="1">
        <f t="shared" si="193"/>
        <v>0</v>
      </c>
      <c r="W311" s="1">
        <f t="shared" si="193"/>
        <v>0</v>
      </c>
      <c r="X311" s="1">
        <f t="shared" si="193"/>
        <v>0</v>
      </c>
      <c r="Y311" s="1">
        <f t="shared" si="193"/>
        <v>0</v>
      </c>
      <c r="Z311" s="1">
        <f t="shared" si="193"/>
        <v>0</v>
      </c>
      <c r="AA311" s="1">
        <f t="shared" si="193"/>
        <v>0</v>
      </c>
      <c r="AB311" s="1">
        <f t="shared" si="193"/>
        <v>0</v>
      </c>
      <c r="AC311" s="1">
        <f t="shared" si="193"/>
        <v>0</v>
      </c>
      <c r="AD311" s="1">
        <f t="shared" si="193"/>
        <v>0</v>
      </c>
      <c r="AE311" s="1">
        <f t="shared" si="193"/>
        <v>0</v>
      </c>
      <c r="AF311" s="1">
        <f t="shared" si="193"/>
        <v>0</v>
      </c>
      <c r="AG311" s="1">
        <f t="shared" si="193"/>
        <v>0</v>
      </c>
      <c r="AH311" s="1">
        <f t="shared" si="193"/>
        <v>0</v>
      </c>
      <c r="AI311" s="1">
        <f t="shared" si="193"/>
        <v>0</v>
      </c>
      <c r="AJ311" s="1">
        <f t="shared" si="193"/>
        <v>0</v>
      </c>
      <c r="AK311" s="1">
        <f t="shared" si="193"/>
        <v>0</v>
      </c>
      <c r="AL311" s="1">
        <f t="shared" si="193"/>
        <v>0</v>
      </c>
      <c r="AM311" s="1">
        <f t="shared" si="193"/>
        <v>0</v>
      </c>
      <c r="AN311" s="1">
        <f t="shared" si="193"/>
        <v>0</v>
      </c>
      <c r="AO311" s="1">
        <f t="shared" si="193"/>
        <v>0</v>
      </c>
      <c r="AP311" s="1">
        <f t="shared" si="193"/>
        <v>0</v>
      </c>
      <c r="AQ311" s="1">
        <f t="shared" ref="AQ311:BR311" si="194">IF(AQ248&gt;SUM($E311:$G311),0,IF(AQ248&gt;SUM($E311:$F311),$J311,IF(AQ248&gt;$E311,$I311,IF(AQ248&gt;0,$H311,0))))</f>
        <v>0</v>
      </c>
      <c r="AR311" s="1">
        <f t="shared" si="194"/>
        <v>0</v>
      </c>
      <c r="AS311" s="1">
        <f t="shared" si="194"/>
        <v>0</v>
      </c>
      <c r="AT311" s="1">
        <f t="shared" si="194"/>
        <v>0</v>
      </c>
      <c r="AU311" s="1">
        <f t="shared" si="194"/>
        <v>0</v>
      </c>
      <c r="AV311" s="1">
        <f t="shared" si="194"/>
        <v>0</v>
      </c>
      <c r="AW311" s="1">
        <f t="shared" si="194"/>
        <v>0</v>
      </c>
      <c r="AX311" s="1">
        <f t="shared" si="194"/>
        <v>0</v>
      </c>
      <c r="AY311" s="1">
        <f t="shared" si="194"/>
        <v>0</v>
      </c>
      <c r="AZ311" s="1">
        <f t="shared" si="194"/>
        <v>0</v>
      </c>
      <c r="BA311" s="1">
        <f t="shared" si="194"/>
        <v>0</v>
      </c>
      <c r="BB311" s="1">
        <f t="shared" si="194"/>
        <v>0</v>
      </c>
      <c r="BC311" s="1">
        <f t="shared" si="194"/>
        <v>0</v>
      </c>
      <c r="BD311" s="1">
        <f t="shared" si="194"/>
        <v>0</v>
      </c>
      <c r="BE311" s="1">
        <f t="shared" si="194"/>
        <v>0</v>
      </c>
      <c r="BF311" s="1">
        <f t="shared" si="194"/>
        <v>0</v>
      </c>
      <c r="BG311" s="1">
        <f t="shared" si="194"/>
        <v>0</v>
      </c>
      <c r="BH311" s="1">
        <f t="shared" si="194"/>
        <v>0</v>
      </c>
      <c r="BI311" s="1">
        <f t="shared" si="194"/>
        <v>0</v>
      </c>
      <c r="BJ311" s="1">
        <f t="shared" si="194"/>
        <v>0</v>
      </c>
      <c r="BK311" s="1">
        <f t="shared" si="194"/>
        <v>0</v>
      </c>
      <c r="BL311" s="1">
        <f t="shared" si="194"/>
        <v>0</v>
      </c>
      <c r="BM311" s="1">
        <f t="shared" si="194"/>
        <v>0</v>
      </c>
      <c r="BN311" s="1">
        <f t="shared" si="194"/>
        <v>0</v>
      </c>
      <c r="BO311" s="1">
        <f t="shared" si="194"/>
        <v>0</v>
      </c>
      <c r="BP311" s="1">
        <f t="shared" si="194"/>
        <v>0</v>
      </c>
      <c r="BQ311" s="1">
        <f t="shared" si="194"/>
        <v>0</v>
      </c>
      <c r="BR311" s="1">
        <f t="shared" si="194"/>
        <v>0</v>
      </c>
    </row>
    <row r="312" spans="1:70" x14ac:dyDescent="0.2">
      <c r="A312" s="1">
        <f t="shared" si="133"/>
        <v>0</v>
      </c>
      <c r="D312" s="541">
        <f t="shared" si="134"/>
        <v>54789</v>
      </c>
      <c r="E312" s="545">
        <f>'5'!AI53</f>
        <v>0</v>
      </c>
      <c r="F312" s="545">
        <f>'5'!AK53</f>
        <v>0</v>
      </c>
      <c r="G312" s="544">
        <f>'5'!AM53</f>
        <v>0</v>
      </c>
      <c r="H312" s="543">
        <f>'5'!AH53</f>
        <v>0</v>
      </c>
      <c r="I312" s="543">
        <f>'5'!AJ53</f>
        <v>0</v>
      </c>
      <c r="J312" s="542">
        <f>'5'!AL53</f>
        <v>0</v>
      </c>
      <c r="K312" s="1">
        <f t="shared" ref="K312:AP312" si="195">IF(K249&gt;SUM($E312:$G312),0,IF(K249&gt;SUM($E312:$F312),$J312,IF(K249&gt;$E312,$I312,IF(K249&gt;0,$H312,0))))</f>
        <v>0</v>
      </c>
      <c r="L312" s="1">
        <f t="shared" si="195"/>
        <v>0</v>
      </c>
      <c r="M312" s="1">
        <f t="shared" si="195"/>
        <v>0</v>
      </c>
      <c r="N312" s="1">
        <f t="shared" si="195"/>
        <v>0</v>
      </c>
      <c r="O312" s="1">
        <f t="shared" si="195"/>
        <v>0</v>
      </c>
      <c r="P312" s="1">
        <f t="shared" si="195"/>
        <v>0</v>
      </c>
      <c r="Q312" s="1">
        <f t="shared" si="195"/>
        <v>0</v>
      </c>
      <c r="R312" s="1">
        <f t="shared" si="195"/>
        <v>0</v>
      </c>
      <c r="S312" s="1">
        <f t="shared" si="195"/>
        <v>0</v>
      </c>
      <c r="T312" s="1">
        <f t="shared" si="195"/>
        <v>0</v>
      </c>
      <c r="U312" s="1">
        <f t="shared" si="195"/>
        <v>0</v>
      </c>
      <c r="V312" s="1">
        <f t="shared" si="195"/>
        <v>0</v>
      </c>
      <c r="W312" s="1">
        <f t="shared" si="195"/>
        <v>0</v>
      </c>
      <c r="X312" s="1">
        <f t="shared" si="195"/>
        <v>0</v>
      </c>
      <c r="Y312" s="1">
        <f t="shared" si="195"/>
        <v>0</v>
      </c>
      <c r="Z312" s="1">
        <f t="shared" si="195"/>
        <v>0</v>
      </c>
      <c r="AA312" s="1">
        <f t="shared" si="195"/>
        <v>0</v>
      </c>
      <c r="AB312" s="1">
        <f t="shared" si="195"/>
        <v>0</v>
      </c>
      <c r="AC312" s="1">
        <f t="shared" si="195"/>
        <v>0</v>
      </c>
      <c r="AD312" s="1">
        <f t="shared" si="195"/>
        <v>0</v>
      </c>
      <c r="AE312" s="1">
        <f t="shared" si="195"/>
        <v>0</v>
      </c>
      <c r="AF312" s="1">
        <f t="shared" si="195"/>
        <v>0</v>
      </c>
      <c r="AG312" s="1">
        <f t="shared" si="195"/>
        <v>0</v>
      </c>
      <c r="AH312" s="1">
        <f t="shared" si="195"/>
        <v>0</v>
      </c>
      <c r="AI312" s="1">
        <f t="shared" si="195"/>
        <v>0</v>
      </c>
      <c r="AJ312" s="1">
        <f t="shared" si="195"/>
        <v>0</v>
      </c>
      <c r="AK312" s="1">
        <f t="shared" si="195"/>
        <v>0</v>
      </c>
      <c r="AL312" s="1">
        <f t="shared" si="195"/>
        <v>0</v>
      </c>
      <c r="AM312" s="1">
        <f t="shared" si="195"/>
        <v>0</v>
      </c>
      <c r="AN312" s="1">
        <f t="shared" si="195"/>
        <v>0</v>
      </c>
      <c r="AO312" s="1">
        <f t="shared" si="195"/>
        <v>0</v>
      </c>
      <c r="AP312" s="1">
        <f t="shared" si="195"/>
        <v>0</v>
      </c>
      <c r="AQ312" s="1">
        <f t="shared" ref="AQ312:BR312" si="196">IF(AQ249&gt;SUM($E312:$G312),0,IF(AQ249&gt;SUM($E312:$F312),$J312,IF(AQ249&gt;$E312,$I312,IF(AQ249&gt;0,$H312,0))))</f>
        <v>0</v>
      </c>
      <c r="AR312" s="1">
        <f t="shared" si="196"/>
        <v>0</v>
      </c>
      <c r="AS312" s="1">
        <f t="shared" si="196"/>
        <v>0</v>
      </c>
      <c r="AT312" s="1">
        <f t="shared" si="196"/>
        <v>0</v>
      </c>
      <c r="AU312" s="1">
        <f t="shared" si="196"/>
        <v>0</v>
      </c>
      <c r="AV312" s="1">
        <f t="shared" si="196"/>
        <v>0</v>
      </c>
      <c r="AW312" s="1">
        <f t="shared" si="196"/>
        <v>0</v>
      </c>
      <c r="AX312" s="1">
        <f t="shared" si="196"/>
        <v>0</v>
      </c>
      <c r="AY312" s="1">
        <f t="shared" si="196"/>
        <v>0</v>
      </c>
      <c r="AZ312" s="1">
        <f t="shared" si="196"/>
        <v>0</v>
      </c>
      <c r="BA312" s="1">
        <f t="shared" si="196"/>
        <v>0</v>
      </c>
      <c r="BB312" s="1">
        <f t="shared" si="196"/>
        <v>0</v>
      </c>
      <c r="BC312" s="1">
        <f t="shared" si="196"/>
        <v>0</v>
      </c>
      <c r="BD312" s="1">
        <f t="shared" si="196"/>
        <v>0</v>
      </c>
      <c r="BE312" s="1">
        <f t="shared" si="196"/>
        <v>0</v>
      </c>
      <c r="BF312" s="1">
        <f t="shared" si="196"/>
        <v>0</v>
      </c>
      <c r="BG312" s="1">
        <f t="shared" si="196"/>
        <v>0</v>
      </c>
      <c r="BH312" s="1">
        <f t="shared" si="196"/>
        <v>0</v>
      </c>
      <c r="BI312" s="1">
        <f t="shared" si="196"/>
        <v>0</v>
      </c>
      <c r="BJ312" s="1">
        <f t="shared" si="196"/>
        <v>0</v>
      </c>
      <c r="BK312" s="1">
        <f t="shared" si="196"/>
        <v>0</v>
      </c>
      <c r="BL312" s="1">
        <f t="shared" si="196"/>
        <v>0</v>
      </c>
      <c r="BM312" s="1">
        <f t="shared" si="196"/>
        <v>0</v>
      </c>
      <c r="BN312" s="1">
        <f t="shared" si="196"/>
        <v>0</v>
      </c>
      <c r="BO312" s="1">
        <f t="shared" si="196"/>
        <v>0</v>
      </c>
      <c r="BP312" s="1">
        <f t="shared" si="196"/>
        <v>0</v>
      </c>
      <c r="BQ312" s="1">
        <f t="shared" si="196"/>
        <v>0</v>
      </c>
      <c r="BR312" s="1">
        <f t="shared" si="196"/>
        <v>0</v>
      </c>
    </row>
    <row r="313" spans="1:70" x14ac:dyDescent="0.2">
      <c r="A313" s="1">
        <f t="shared" si="133"/>
        <v>0</v>
      </c>
      <c r="D313" s="541">
        <f t="shared" si="134"/>
        <v>54789</v>
      </c>
      <c r="E313" s="545">
        <f>'5'!AI54</f>
        <v>0</v>
      </c>
      <c r="F313" s="545">
        <f>'5'!AK54</f>
        <v>0</v>
      </c>
      <c r="G313" s="544">
        <f>'5'!AM54</f>
        <v>0</v>
      </c>
      <c r="H313" s="543">
        <f>'5'!AH54</f>
        <v>0</v>
      </c>
      <c r="I313" s="543">
        <f>'5'!AJ54</f>
        <v>0</v>
      </c>
      <c r="J313" s="542">
        <f>'5'!AL54</f>
        <v>0</v>
      </c>
      <c r="K313" s="1">
        <f t="shared" ref="K313:AP313" si="197">IF(K250&gt;SUM($E313:$G313),0,IF(K250&gt;SUM($E313:$F313),$J313,IF(K250&gt;$E313,$I313,IF(K250&gt;0,$H313,0))))</f>
        <v>0</v>
      </c>
      <c r="L313" s="1">
        <f t="shared" si="197"/>
        <v>0</v>
      </c>
      <c r="M313" s="1">
        <f t="shared" si="197"/>
        <v>0</v>
      </c>
      <c r="N313" s="1">
        <f t="shared" si="197"/>
        <v>0</v>
      </c>
      <c r="O313" s="1">
        <f t="shared" si="197"/>
        <v>0</v>
      </c>
      <c r="P313" s="1">
        <f t="shared" si="197"/>
        <v>0</v>
      </c>
      <c r="Q313" s="1">
        <f t="shared" si="197"/>
        <v>0</v>
      </c>
      <c r="R313" s="1">
        <f t="shared" si="197"/>
        <v>0</v>
      </c>
      <c r="S313" s="1">
        <f t="shared" si="197"/>
        <v>0</v>
      </c>
      <c r="T313" s="1">
        <f t="shared" si="197"/>
        <v>0</v>
      </c>
      <c r="U313" s="1">
        <f t="shared" si="197"/>
        <v>0</v>
      </c>
      <c r="V313" s="1">
        <f t="shared" si="197"/>
        <v>0</v>
      </c>
      <c r="W313" s="1">
        <f t="shared" si="197"/>
        <v>0</v>
      </c>
      <c r="X313" s="1">
        <f t="shared" si="197"/>
        <v>0</v>
      </c>
      <c r="Y313" s="1">
        <f t="shared" si="197"/>
        <v>0</v>
      </c>
      <c r="Z313" s="1">
        <f t="shared" si="197"/>
        <v>0</v>
      </c>
      <c r="AA313" s="1">
        <f t="shared" si="197"/>
        <v>0</v>
      </c>
      <c r="AB313" s="1">
        <f t="shared" si="197"/>
        <v>0</v>
      </c>
      <c r="AC313" s="1">
        <f t="shared" si="197"/>
        <v>0</v>
      </c>
      <c r="AD313" s="1">
        <f t="shared" si="197"/>
        <v>0</v>
      </c>
      <c r="AE313" s="1">
        <f t="shared" si="197"/>
        <v>0</v>
      </c>
      <c r="AF313" s="1">
        <f t="shared" si="197"/>
        <v>0</v>
      </c>
      <c r="AG313" s="1">
        <f t="shared" si="197"/>
        <v>0</v>
      </c>
      <c r="AH313" s="1">
        <f t="shared" si="197"/>
        <v>0</v>
      </c>
      <c r="AI313" s="1">
        <f t="shared" si="197"/>
        <v>0</v>
      </c>
      <c r="AJ313" s="1">
        <f t="shared" si="197"/>
        <v>0</v>
      </c>
      <c r="AK313" s="1">
        <f t="shared" si="197"/>
        <v>0</v>
      </c>
      <c r="AL313" s="1">
        <f t="shared" si="197"/>
        <v>0</v>
      </c>
      <c r="AM313" s="1">
        <f t="shared" si="197"/>
        <v>0</v>
      </c>
      <c r="AN313" s="1">
        <f t="shared" si="197"/>
        <v>0</v>
      </c>
      <c r="AO313" s="1">
        <f t="shared" si="197"/>
        <v>0</v>
      </c>
      <c r="AP313" s="1">
        <f t="shared" si="197"/>
        <v>0</v>
      </c>
      <c r="AQ313" s="1">
        <f t="shared" ref="AQ313:BR313" si="198">IF(AQ250&gt;SUM($E313:$G313),0,IF(AQ250&gt;SUM($E313:$F313),$J313,IF(AQ250&gt;$E313,$I313,IF(AQ250&gt;0,$H313,0))))</f>
        <v>0</v>
      </c>
      <c r="AR313" s="1">
        <f t="shared" si="198"/>
        <v>0</v>
      </c>
      <c r="AS313" s="1">
        <f t="shared" si="198"/>
        <v>0</v>
      </c>
      <c r="AT313" s="1">
        <f t="shared" si="198"/>
        <v>0</v>
      </c>
      <c r="AU313" s="1">
        <f t="shared" si="198"/>
        <v>0</v>
      </c>
      <c r="AV313" s="1">
        <f t="shared" si="198"/>
        <v>0</v>
      </c>
      <c r="AW313" s="1">
        <f t="shared" si="198"/>
        <v>0</v>
      </c>
      <c r="AX313" s="1">
        <f t="shared" si="198"/>
        <v>0</v>
      </c>
      <c r="AY313" s="1">
        <f t="shared" si="198"/>
        <v>0</v>
      </c>
      <c r="AZ313" s="1">
        <f t="shared" si="198"/>
        <v>0</v>
      </c>
      <c r="BA313" s="1">
        <f t="shared" si="198"/>
        <v>0</v>
      </c>
      <c r="BB313" s="1">
        <f t="shared" si="198"/>
        <v>0</v>
      </c>
      <c r="BC313" s="1">
        <f t="shared" si="198"/>
        <v>0</v>
      </c>
      <c r="BD313" s="1">
        <f t="shared" si="198"/>
        <v>0</v>
      </c>
      <c r="BE313" s="1">
        <f t="shared" si="198"/>
        <v>0</v>
      </c>
      <c r="BF313" s="1">
        <f t="shared" si="198"/>
        <v>0</v>
      </c>
      <c r="BG313" s="1">
        <f t="shared" si="198"/>
        <v>0</v>
      </c>
      <c r="BH313" s="1">
        <f t="shared" si="198"/>
        <v>0</v>
      </c>
      <c r="BI313" s="1">
        <f t="shared" si="198"/>
        <v>0</v>
      </c>
      <c r="BJ313" s="1">
        <f t="shared" si="198"/>
        <v>0</v>
      </c>
      <c r="BK313" s="1">
        <f t="shared" si="198"/>
        <v>0</v>
      </c>
      <c r="BL313" s="1">
        <f t="shared" si="198"/>
        <v>0</v>
      </c>
      <c r="BM313" s="1">
        <f t="shared" si="198"/>
        <v>0</v>
      </c>
      <c r="BN313" s="1">
        <f t="shared" si="198"/>
        <v>0</v>
      </c>
      <c r="BO313" s="1">
        <f t="shared" si="198"/>
        <v>0</v>
      </c>
      <c r="BP313" s="1">
        <f t="shared" si="198"/>
        <v>0</v>
      </c>
      <c r="BQ313" s="1">
        <f t="shared" si="198"/>
        <v>0</v>
      </c>
      <c r="BR313" s="1">
        <f t="shared" si="198"/>
        <v>0</v>
      </c>
    </row>
    <row r="314" spans="1:70" x14ac:dyDescent="0.2">
      <c r="A314" s="1">
        <f t="shared" ref="A314:A341" si="199">A119</f>
        <v>0</v>
      </c>
      <c r="D314" s="541">
        <f t="shared" ref="D314:D341" si="200">D119</f>
        <v>54789</v>
      </c>
      <c r="E314" s="545">
        <f>'5'!AI55</f>
        <v>0</v>
      </c>
      <c r="F314" s="545">
        <f>'5'!AK55</f>
        <v>0</v>
      </c>
      <c r="G314" s="544">
        <f>'5'!AM55</f>
        <v>0</v>
      </c>
      <c r="H314" s="543">
        <f>'5'!AH55</f>
        <v>0</v>
      </c>
      <c r="I314" s="543">
        <f>'5'!AJ55</f>
        <v>0</v>
      </c>
      <c r="J314" s="542">
        <f>'5'!AL55</f>
        <v>0</v>
      </c>
      <c r="K314" s="1">
        <f t="shared" ref="K314:AP314" si="201">IF(K251&gt;SUM($E314:$G314),0,IF(K251&gt;SUM($E314:$F314),$J314,IF(K251&gt;$E314,$I314,IF(K251&gt;0,$H314,0))))</f>
        <v>0</v>
      </c>
      <c r="L314" s="1">
        <f t="shared" si="201"/>
        <v>0</v>
      </c>
      <c r="M314" s="1">
        <f t="shared" si="201"/>
        <v>0</v>
      </c>
      <c r="N314" s="1">
        <f t="shared" si="201"/>
        <v>0</v>
      </c>
      <c r="O314" s="1">
        <f t="shared" si="201"/>
        <v>0</v>
      </c>
      <c r="P314" s="1">
        <f t="shared" si="201"/>
        <v>0</v>
      </c>
      <c r="Q314" s="1">
        <f t="shared" si="201"/>
        <v>0</v>
      </c>
      <c r="R314" s="1">
        <f t="shared" si="201"/>
        <v>0</v>
      </c>
      <c r="S314" s="1">
        <f t="shared" si="201"/>
        <v>0</v>
      </c>
      <c r="T314" s="1">
        <f t="shared" si="201"/>
        <v>0</v>
      </c>
      <c r="U314" s="1">
        <f t="shared" si="201"/>
        <v>0</v>
      </c>
      <c r="V314" s="1">
        <f t="shared" si="201"/>
        <v>0</v>
      </c>
      <c r="W314" s="1">
        <f t="shared" si="201"/>
        <v>0</v>
      </c>
      <c r="X314" s="1">
        <f t="shared" si="201"/>
        <v>0</v>
      </c>
      <c r="Y314" s="1">
        <f t="shared" si="201"/>
        <v>0</v>
      </c>
      <c r="Z314" s="1">
        <f t="shared" si="201"/>
        <v>0</v>
      </c>
      <c r="AA314" s="1">
        <f t="shared" si="201"/>
        <v>0</v>
      </c>
      <c r="AB314" s="1">
        <f t="shared" si="201"/>
        <v>0</v>
      </c>
      <c r="AC314" s="1">
        <f t="shared" si="201"/>
        <v>0</v>
      </c>
      <c r="AD314" s="1">
        <f t="shared" si="201"/>
        <v>0</v>
      </c>
      <c r="AE314" s="1">
        <f t="shared" si="201"/>
        <v>0</v>
      </c>
      <c r="AF314" s="1">
        <f t="shared" si="201"/>
        <v>0</v>
      </c>
      <c r="AG314" s="1">
        <f t="shared" si="201"/>
        <v>0</v>
      </c>
      <c r="AH314" s="1">
        <f t="shared" si="201"/>
        <v>0</v>
      </c>
      <c r="AI314" s="1">
        <f t="shared" si="201"/>
        <v>0</v>
      </c>
      <c r="AJ314" s="1">
        <f t="shared" si="201"/>
        <v>0</v>
      </c>
      <c r="AK314" s="1">
        <f t="shared" si="201"/>
        <v>0</v>
      </c>
      <c r="AL314" s="1">
        <f t="shared" si="201"/>
        <v>0</v>
      </c>
      <c r="AM314" s="1">
        <f t="shared" si="201"/>
        <v>0</v>
      </c>
      <c r="AN314" s="1">
        <f t="shared" si="201"/>
        <v>0</v>
      </c>
      <c r="AO314" s="1">
        <f t="shared" si="201"/>
        <v>0</v>
      </c>
      <c r="AP314" s="1">
        <f t="shared" si="201"/>
        <v>0</v>
      </c>
      <c r="AQ314" s="1">
        <f t="shared" ref="AQ314:BR314" si="202">IF(AQ251&gt;SUM($E314:$G314),0,IF(AQ251&gt;SUM($E314:$F314),$J314,IF(AQ251&gt;$E314,$I314,IF(AQ251&gt;0,$H314,0))))</f>
        <v>0</v>
      </c>
      <c r="AR314" s="1">
        <f t="shared" si="202"/>
        <v>0</v>
      </c>
      <c r="AS314" s="1">
        <f t="shared" si="202"/>
        <v>0</v>
      </c>
      <c r="AT314" s="1">
        <f t="shared" si="202"/>
        <v>0</v>
      </c>
      <c r="AU314" s="1">
        <f t="shared" si="202"/>
        <v>0</v>
      </c>
      <c r="AV314" s="1">
        <f t="shared" si="202"/>
        <v>0</v>
      </c>
      <c r="AW314" s="1">
        <f t="shared" si="202"/>
        <v>0</v>
      </c>
      <c r="AX314" s="1">
        <f t="shared" si="202"/>
        <v>0</v>
      </c>
      <c r="AY314" s="1">
        <f t="shared" si="202"/>
        <v>0</v>
      </c>
      <c r="AZ314" s="1">
        <f t="shared" si="202"/>
        <v>0</v>
      </c>
      <c r="BA314" s="1">
        <f t="shared" si="202"/>
        <v>0</v>
      </c>
      <c r="BB314" s="1">
        <f t="shared" si="202"/>
        <v>0</v>
      </c>
      <c r="BC314" s="1">
        <f t="shared" si="202"/>
        <v>0</v>
      </c>
      <c r="BD314" s="1">
        <f t="shared" si="202"/>
        <v>0</v>
      </c>
      <c r="BE314" s="1">
        <f t="shared" si="202"/>
        <v>0</v>
      </c>
      <c r="BF314" s="1">
        <f t="shared" si="202"/>
        <v>0</v>
      </c>
      <c r="BG314" s="1">
        <f t="shared" si="202"/>
        <v>0</v>
      </c>
      <c r="BH314" s="1">
        <f t="shared" si="202"/>
        <v>0</v>
      </c>
      <c r="BI314" s="1">
        <f t="shared" si="202"/>
        <v>0</v>
      </c>
      <c r="BJ314" s="1">
        <f t="shared" si="202"/>
        <v>0</v>
      </c>
      <c r="BK314" s="1">
        <f t="shared" si="202"/>
        <v>0</v>
      </c>
      <c r="BL314" s="1">
        <f t="shared" si="202"/>
        <v>0</v>
      </c>
      <c r="BM314" s="1">
        <f t="shared" si="202"/>
        <v>0</v>
      </c>
      <c r="BN314" s="1">
        <f t="shared" si="202"/>
        <v>0</v>
      </c>
      <c r="BO314" s="1">
        <f t="shared" si="202"/>
        <v>0</v>
      </c>
      <c r="BP314" s="1">
        <f t="shared" si="202"/>
        <v>0</v>
      </c>
      <c r="BQ314" s="1">
        <f t="shared" si="202"/>
        <v>0</v>
      </c>
      <c r="BR314" s="1">
        <f t="shared" si="202"/>
        <v>0</v>
      </c>
    </row>
    <row r="315" spans="1:70" x14ac:dyDescent="0.2">
      <c r="A315" s="1">
        <f t="shared" si="199"/>
        <v>0</v>
      </c>
      <c r="D315" s="541">
        <f t="shared" si="200"/>
        <v>54789</v>
      </c>
      <c r="E315" s="545">
        <f>'5'!AI56</f>
        <v>0</v>
      </c>
      <c r="F315" s="545">
        <f>'5'!AK56</f>
        <v>0</v>
      </c>
      <c r="G315" s="544">
        <f>'5'!AM56</f>
        <v>0</v>
      </c>
      <c r="H315" s="543">
        <f>'5'!AH56</f>
        <v>0</v>
      </c>
      <c r="I315" s="543">
        <f>'5'!AJ56</f>
        <v>0</v>
      </c>
      <c r="J315" s="542">
        <f>'5'!AL56</f>
        <v>0</v>
      </c>
      <c r="K315" s="1">
        <f t="shared" ref="K315:AP315" si="203">IF(K252&gt;SUM($E315:$G315),0,IF(K252&gt;SUM($E315:$F315),$J315,IF(K252&gt;$E315,$I315,IF(K252&gt;0,$H315,0))))</f>
        <v>0</v>
      </c>
      <c r="L315" s="1">
        <f t="shared" si="203"/>
        <v>0</v>
      </c>
      <c r="M315" s="1">
        <f t="shared" si="203"/>
        <v>0</v>
      </c>
      <c r="N315" s="1">
        <f t="shared" si="203"/>
        <v>0</v>
      </c>
      <c r="O315" s="1">
        <f t="shared" si="203"/>
        <v>0</v>
      </c>
      <c r="P315" s="1">
        <f t="shared" si="203"/>
        <v>0</v>
      </c>
      <c r="Q315" s="1">
        <f t="shared" si="203"/>
        <v>0</v>
      </c>
      <c r="R315" s="1">
        <f t="shared" si="203"/>
        <v>0</v>
      </c>
      <c r="S315" s="1">
        <f t="shared" si="203"/>
        <v>0</v>
      </c>
      <c r="T315" s="1">
        <f t="shared" si="203"/>
        <v>0</v>
      </c>
      <c r="U315" s="1">
        <f t="shared" si="203"/>
        <v>0</v>
      </c>
      <c r="V315" s="1">
        <f t="shared" si="203"/>
        <v>0</v>
      </c>
      <c r="W315" s="1">
        <f t="shared" si="203"/>
        <v>0</v>
      </c>
      <c r="X315" s="1">
        <f t="shared" si="203"/>
        <v>0</v>
      </c>
      <c r="Y315" s="1">
        <f t="shared" si="203"/>
        <v>0</v>
      </c>
      <c r="Z315" s="1">
        <f t="shared" si="203"/>
        <v>0</v>
      </c>
      <c r="AA315" s="1">
        <f t="shared" si="203"/>
        <v>0</v>
      </c>
      <c r="AB315" s="1">
        <f t="shared" si="203"/>
        <v>0</v>
      </c>
      <c r="AC315" s="1">
        <f t="shared" si="203"/>
        <v>0</v>
      </c>
      <c r="AD315" s="1">
        <f t="shared" si="203"/>
        <v>0</v>
      </c>
      <c r="AE315" s="1">
        <f t="shared" si="203"/>
        <v>0</v>
      </c>
      <c r="AF315" s="1">
        <f t="shared" si="203"/>
        <v>0</v>
      </c>
      <c r="AG315" s="1">
        <f t="shared" si="203"/>
        <v>0</v>
      </c>
      <c r="AH315" s="1">
        <f t="shared" si="203"/>
        <v>0</v>
      </c>
      <c r="AI315" s="1">
        <f t="shared" si="203"/>
        <v>0</v>
      </c>
      <c r="AJ315" s="1">
        <f t="shared" si="203"/>
        <v>0</v>
      </c>
      <c r="AK315" s="1">
        <f t="shared" si="203"/>
        <v>0</v>
      </c>
      <c r="AL315" s="1">
        <f t="shared" si="203"/>
        <v>0</v>
      </c>
      <c r="AM315" s="1">
        <f t="shared" si="203"/>
        <v>0</v>
      </c>
      <c r="AN315" s="1">
        <f t="shared" si="203"/>
        <v>0</v>
      </c>
      <c r="AO315" s="1">
        <f t="shared" si="203"/>
        <v>0</v>
      </c>
      <c r="AP315" s="1">
        <f t="shared" si="203"/>
        <v>0</v>
      </c>
      <c r="AQ315" s="1">
        <f t="shared" ref="AQ315:BR315" si="204">IF(AQ252&gt;SUM($E315:$G315),0,IF(AQ252&gt;SUM($E315:$F315),$J315,IF(AQ252&gt;$E315,$I315,IF(AQ252&gt;0,$H315,0))))</f>
        <v>0</v>
      </c>
      <c r="AR315" s="1">
        <f t="shared" si="204"/>
        <v>0</v>
      </c>
      <c r="AS315" s="1">
        <f t="shared" si="204"/>
        <v>0</v>
      </c>
      <c r="AT315" s="1">
        <f t="shared" si="204"/>
        <v>0</v>
      </c>
      <c r="AU315" s="1">
        <f t="shared" si="204"/>
        <v>0</v>
      </c>
      <c r="AV315" s="1">
        <f t="shared" si="204"/>
        <v>0</v>
      </c>
      <c r="AW315" s="1">
        <f t="shared" si="204"/>
        <v>0</v>
      </c>
      <c r="AX315" s="1">
        <f t="shared" si="204"/>
        <v>0</v>
      </c>
      <c r="AY315" s="1">
        <f t="shared" si="204"/>
        <v>0</v>
      </c>
      <c r="AZ315" s="1">
        <f t="shared" si="204"/>
        <v>0</v>
      </c>
      <c r="BA315" s="1">
        <f t="shared" si="204"/>
        <v>0</v>
      </c>
      <c r="BB315" s="1">
        <f t="shared" si="204"/>
        <v>0</v>
      </c>
      <c r="BC315" s="1">
        <f t="shared" si="204"/>
        <v>0</v>
      </c>
      <c r="BD315" s="1">
        <f t="shared" si="204"/>
        <v>0</v>
      </c>
      <c r="BE315" s="1">
        <f t="shared" si="204"/>
        <v>0</v>
      </c>
      <c r="BF315" s="1">
        <f t="shared" si="204"/>
        <v>0</v>
      </c>
      <c r="BG315" s="1">
        <f t="shared" si="204"/>
        <v>0</v>
      </c>
      <c r="BH315" s="1">
        <f t="shared" si="204"/>
        <v>0</v>
      </c>
      <c r="BI315" s="1">
        <f t="shared" si="204"/>
        <v>0</v>
      </c>
      <c r="BJ315" s="1">
        <f t="shared" si="204"/>
        <v>0</v>
      </c>
      <c r="BK315" s="1">
        <f t="shared" si="204"/>
        <v>0</v>
      </c>
      <c r="BL315" s="1">
        <f t="shared" si="204"/>
        <v>0</v>
      </c>
      <c r="BM315" s="1">
        <f t="shared" si="204"/>
        <v>0</v>
      </c>
      <c r="BN315" s="1">
        <f t="shared" si="204"/>
        <v>0</v>
      </c>
      <c r="BO315" s="1">
        <f t="shared" si="204"/>
        <v>0</v>
      </c>
      <c r="BP315" s="1">
        <f t="shared" si="204"/>
        <v>0</v>
      </c>
      <c r="BQ315" s="1">
        <f t="shared" si="204"/>
        <v>0</v>
      </c>
      <c r="BR315" s="1">
        <f t="shared" si="204"/>
        <v>0</v>
      </c>
    </row>
    <row r="316" spans="1:70" x14ac:dyDescent="0.2">
      <c r="A316" s="1">
        <f t="shared" si="199"/>
        <v>0</v>
      </c>
      <c r="D316" s="541">
        <f t="shared" si="200"/>
        <v>54789</v>
      </c>
      <c r="E316" s="545">
        <f>'5'!AI57</f>
        <v>0</v>
      </c>
      <c r="F316" s="545">
        <f>'5'!AK57</f>
        <v>0</v>
      </c>
      <c r="G316" s="544">
        <f>'5'!AM57</f>
        <v>0</v>
      </c>
      <c r="H316" s="543">
        <f>'5'!AH57</f>
        <v>0</v>
      </c>
      <c r="I316" s="543">
        <f>'5'!AJ57</f>
        <v>0</v>
      </c>
      <c r="J316" s="542">
        <f>'5'!AL57</f>
        <v>0</v>
      </c>
      <c r="K316" s="1">
        <f t="shared" ref="K316:AP316" si="205">IF(K253&gt;SUM($E316:$G316),0,IF(K253&gt;SUM($E316:$F316),$J316,IF(K253&gt;$E316,$I316,IF(K253&gt;0,$H316,0))))</f>
        <v>0</v>
      </c>
      <c r="L316" s="1">
        <f t="shared" si="205"/>
        <v>0</v>
      </c>
      <c r="M316" s="1">
        <f t="shared" si="205"/>
        <v>0</v>
      </c>
      <c r="N316" s="1">
        <f t="shared" si="205"/>
        <v>0</v>
      </c>
      <c r="O316" s="1">
        <f t="shared" si="205"/>
        <v>0</v>
      </c>
      <c r="P316" s="1">
        <f t="shared" si="205"/>
        <v>0</v>
      </c>
      <c r="Q316" s="1">
        <f t="shared" si="205"/>
        <v>0</v>
      </c>
      <c r="R316" s="1">
        <f t="shared" si="205"/>
        <v>0</v>
      </c>
      <c r="S316" s="1">
        <f t="shared" si="205"/>
        <v>0</v>
      </c>
      <c r="T316" s="1">
        <f t="shared" si="205"/>
        <v>0</v>
      </c>
      <c r="U316" s="1">
        <f t="shared" si="205"/>
        <v>0</v>
      </c>
      <c r="V316" s="1">
        <f t="shared" si="205"/>
        <v>0</v>
      </c>
      <c r="W316" s="1">
        <f t="shared" si="205"/>
        <v>0</v>
      </c>
      <c r="X316" s="1">
        <f t="shared" si="205"/>
        <v>0</v>
      </c>
      <c r="Y316" s="1">
        <f t="shared" si="205"/>
        <v>0</v>
      </c>
      <c r="Z316" s="1">
        <f t="shared" si="205"/>
        <v>0</v>
      </c>
      <c r="AA316" s="1">
        <f t="shared" si="205"/>
        <v>0</v>
      </c>
      <c r="AB316" s="1">
        <f t="shared" si="205"/>
        <v>0</v>
      </c>
      <c r="AC316" s="1">
        <f t="shared" si="205"/>
        <v>0</v>
      </c>
      <c r="AD316" s="1">
        <f t="shared" si="205"/>
        <v>0</v>
      </c>
      <c r="AE316" s="1">
        <f t="shared" si="205"/>
        <v>0</v>
      </c>
      <c r="AF316" s="1">
        <f t="shared" si="205"/>
        <v>0</v>
      </c>
      <c r="AG316" s="1">
        <f t="shared" si="205"/>
        <v>0</v>
      </c>
      <c r="AH316" s="1">
        <f t="shared" si="205"/>
        <v>0</v>
      </c>
      <c r="AI316" s="1">
        <f t="shared" si="205"/>
        <v>0</v>
      </c>
      <c r="AJ316" s="1">
        <f t="shared" si="205"/>
        <v>0</v>
      </c>
      <c r="AK316" s="1">
        <f t="shared" si="205"/>
        <v>0</v>
      </c>
      <c r="AL316" s="1">
        <f t="shared" si="205"/>
        <v>0</v>
      </c>
      <c r="AM316" s="1">
        <f t="shared" si="205"/>
        <v>0</v>
      </c>
      <c r="AN316" s="1">
        <f t="shared" si="205"/>
        <v>0</v>
      </c>
      <c r="AO316" s="1">
        <f t="shared" si="205"/>
        <v>0</v>
      </c>
      <c r="AP316" s="1">
        <f t="shared" si="205"/>
        <v>0</v>
      </c>
      <c r="AQ316" s="1">
        <f t="shared" ref="AQ316:BR316" si="206">IF(AQ253&gt;SUM($E316:$G316),0,IF(AQ253&gt;SUM($E316:$F316),$J316,IF(AQ253&gt;$E316,$I316,IF(AQ253&gt;0,$H316,0))))</f>
        <v>0</v>
      </c>
      <c r="AR316" s="1">
        <f t="shared" si="206"/>
        <v>0</v>
      </c>
      <c r="AS316" s="1">
        <f t="shared" si="206"/>
        <v>0</v>
      </c>
      <c r="AT316" s="1">
        <f t="shared" si="206"/>
        <v>0</v>
      </c>
      <c r="AU316" s="1">
        <f t="shared" si="206"/>
        <v>0</v>
      </c>
      <c r="AV316" s="1">
        <f t="shared" si="206"/>
        <v>0</v>
      </c>
      <c r="AW316" s="1">
        <f t="shared" si="206"/>
        <v>0</v>
      </c>
      <c r="AX316" s="1">
        <f t="shared" si="206"/>
        <v>0</v>
      </c>
      <c r="AY316" s="1">
        <f t="shared" si="206"/>
        <v>0</v>
      </c>
      <c r="AZ316" s="1">
        <f t="shared" si="206"/>
        <v>0</v>
      </c>
      <c r="BA316" s="1">
        <f t="shared" si="206"/>
        <v>0</v>
      </c>
      <c r="BB316" s="1">
        <f t="shared" si="206"/>
        <v>0</v>
      </c>
      <c r="BC316" s="1">
        <f t="shared" si="206"/>
        <v>0</v>
      </c>
      <c r="BD316" s="1">
        <f t="shared" si="206"/>
        <v>0</v>
      </c>
      <c r="BE316" s="1">
        <f t="shared" si="206"/>
        <v>0</v>
      </c>
      <c r="BF316" s="1">
        <f t="shared" si="206"/>
        <v>0</v>
      </c>
      <c r="BG316" s="1">
        <f t="shared" si="206"/>
        <v>0</v>
      </c>
      <c r="BH316" s="1">
        <f t="shared" si="206"/>
        <v>0</v>
      </c>
      <c r="BI316" s="1">
        <f t="shared" si="206"/>
        <v>0</v>
      </c>
      <c r="BJ316" s="1">
        <f t="shared" si="206"/>
        <v>0</v>
      </c>
      <c r="BK316" s="1">
        <f t="shared" si="206"/>
        <v>0</v>
      </c>
      <c r="BL316" s="1">
        <f t="shared" si="206"/>
        <v>0</v>
      </c>
      <c r="BM316" s="1">
        <f t="shared" si="206"/>
        <v>0</v>
      </c>
      <c r="BN316" s="1">
        <f t="shared" si="206"/>
        <v>0</v>
      </c>
      <c r="BO316" s="1">
        <f t="shared" si="206"/>
        <v>0</v>
      </c>
      <c r="BP316" s="1">
        <f t="shared" si="206"/>
        <v>0</v>
      </c>
      <c r="BQ316" s="1">
        <f t="shared" si="206"/>
        <v>0</v>
      </c>
      <c r="BR316" s="1">
        <f t="shared" si="206"/>
        <v>0</v>
      </c>
    </row>
    <row r="317" spans="1:70" x14ac:dyDescent="0.2">
      <c r="A317" s="1">
        <f t="shared" si="199"/>
        <v>0</v>
      </c>
      <c r="D317" s="541">
        <f t="shared" si="200"/>
        <v>54789</v>
      </c>
      <c r="E317" s="545">
        <f>'5'!AI58</f>
        <v>0</v>
      </c>
      <c r="F317" s="545">
        <f>'5'!AK58</f>
        <v>0</v>
      </c>
      <c r="G317" s="544">
        <f>'5'!AM58</f>
        <v>0</v>
      </c>
      <c r="H317" s="543">
        <f>'5'!AH58</f>
        <v>0</v>
      </c>
      <c r="I317" s="543">
        <f>'5'!AJ58</f>
        <v>0</v>
      </c>
      <c r="J317" s="542">
        <f>'5'!AL58</f>
        <v>0</v>
      </c>
      <c r="K317" s="1">
        <f t="shared" ref="K317:AP317" si="207">IF(K254&gt;SUM($E317:$G317),0,IF(K254&gt;SUM($E317:$F317),$J317,IF(K254&gt;$E317,$I317,IF(K254&gt;0,$H317,0))))</f>
        <v>0</v>
      </c>
      <c r="L317" s="1">
        <f t="shared" si="207"/>
        <v>0</v>
      </c>
      <c r="M317" s="1">
        <f t="shared" si="207"/>
        <v>0</v>
      </c>
      <c r="N317" s="1">
        <f t="shared" si="207"/>
        <v>0</v>
      </c>
      <c r="O317" s="1">
        <f t="shared" si="207"/>
        <v>0</v>
      </c>
      <c r="P317" s="1">
        <f t="shared" si="207"/>
        <v>0</v>
      </c>
      <c r="Q317" s="1">
        <f t="shared" si="207"/>
        <v>0</v>
      </c>
      <c r="R317" s="1">
        <f t="shared" si="207"/>
        <v>0</v>
      </c>
      <c r="S317" s="1">
        <f t="shared" si="207"/>
        <v>0</v>
      </c>
      <c r="T317" s="1">
        <f t="shared" si="207"/>
        <v>0</v>
      </c>
      <c r="U317" s="1">
        <f t="shared" si="207"/>
        <v>0</v>
      </c>
      <c r="V317" s="1">
        <f t="shared" si="207"/>
        <v>0</v>
      </c>
      <c r="W317" s="1">
        <f t="shared" si="207"/>
        <v>0</v>
      </c>
      <c r="X317" s="1">
        <f t="shared" si="207"/>
        <v>0</v>
      </c>
      <c r="Y317" s="1">
        <f t="shared" si="207"/>
        <v>0</v>
      </c>
      <c r="Z317" s="1">
        <f t="shared" si="207"/>
        <v>0</v>
      </c>
      <c r="AA317" s="1">
        <f t="shared" si="207"/>
        <v>0</v>
      </c>
      <c r="AB317" s="1">
        <f t="shared" si="207"/>
        <v>0</v>
      </c>
      <c r="AC317" s="1">
        <f t="shared" si="207"/>
        <v>0</v>
      </c>
      <c r="AD317" s="1">
        <f t="shared" si="207"/>
        <v>0</v>
      </c>
      <c r="AE317" s="1">
        <f t="shared" si="207"/>
        <v>0</v>
      </c>
      <c r="AF317" s="1">
        <f t="shared" si="207"/>
        <v>0</v>
      </c>
      <c r="AG317" s="1">
        <f t="shared" si="207"/>
        <v>0</v>
      </c>
      <c r="AH317" s="1">
        <f t="shared" si="207"/>
        <v>0</v>
      </c>
      <c r="AI317" s="1">
        <f t="shared" si="207"/>
        <v>0</v>
      </c>
      <c r="AJ317" s="1">
        <f t="shared" si="207"/>
        <v>0</v>
      </c>
      <c r="AK317" s="1">
        <f t="shared" si="207"/>
        <v>0</v>
      </c>
      <c r="AL317" s="1">
        <f t="shared" si="207"/>
        <v>0</v>
      </c>
      <c r="AM317" s="1">
        <f t="shared" si="207"/>
        <v>0</v>
      </c>
      <c r="AN317" s="1">
        <f t="shared" si="207"/>
        <v>0</v>
      </c>
      <c r="AO317" s="1">
        <f t="shared" si="207"/>
        <v>0</v>
      </c>
      <c r="AP317" s="1">
        <f t="shared" si="207"/>
        <v>0</v>
      </c>
      <c r="AQ317" s="1">
        <f t="shared" ref="AQ317:BR317" si="208">IF(AQ254&gt;SUM($E317:$G317),0,IF(AQ254&gt;SUM($E317:$F317),$J317,IF(AQ254&gt;$E317,$I317,IF(AQ254&gt;0,$H317,0))))</f>
        <v>0</v>
      </c>
      <c r="AR317" s="1">
        <f t="shared" si="208"/>
        <v>0</v>
      </c>
      <c r="AS317" s="1">
        <f t="shared" si="208"/>
        <v>0</v>
      </c>
      <c r="AT317" s="1">
        <f t="shared" si="208"/>
        <v>0</v>
      </c>
      <c r="AU317" s="1">
        <f t="shared" si="208"/>
        <v>0</v>
      </c>
      <c r="AV317" s="1">
        <f t="shared" si="208"/>
        <v>0</v>
      </c>
      <c r="AW317" s="1">
        <f t="shared" si="208"/>
        <v>0</v>
      </c>
      <c r="AX317" s="1">
        <f t="shared" si="208"/>
        <v>0</v>
      </c>
      <c r="AY317" s="1">
        <f t="shared" si="208"/>
        <v>0</v>
      </c>
      <c r="AZ317" s="1">
        <f t="shared" si="208"/>
        <v>0</v>
      </c>
      <c r="BA317" s="1">
        <f t="shared" si="208"/>
        <v>0</v>
      </c>
      <c r="BB317" s="1">
        <f t="shared" si="208"/>
        <v>0</v>
      </c>
      <c r="BC317" s="1">
        <f t="shared" si="208"/>
        <v>0</v>
      </c>
      <c r="BD317" s="1">
        <f t="shared" si="208"/>
        <v>0</v>
      </c>
      <c r="BE317" s="1">
        <f t="shared" si="208"/>
        <v>0</v>
      </c>
      <c r="BF317" s="1">
        <f t="shared" si="208"/>
        <v>0</v>
      </c>
      <c r="BG317" s="1">
        <f t="shared" si="208"/>
        <v>0</v>
      </c>
      <c r="BH317" s="1">
        <f t="shared" si="208"/>
        <v>0</v>
      </c>
      <c r="BI317" s="1">
        <f t="shared" si="208"/>
        <v>0</v>
      </c>
      <c r="BJ317" s="1">
        <f t="shared" si="208"/>
        <v>0</v>
      </c>
      <c r="BK317" s="1">
        <f t="shared" si="208"/>
        <v>0</v>
      </c>
      <c r="BL317" s="1">
        <f t="shared" si="208"/>
        <v>0</v>
      </c>
      <c r="BM317" s="1">
        <f t="shared" si="208"/>
        <v>0</v>
      </c>
      <c r="BN317" s="1">
        <f t="shared" si="208"/>
        <v>0</v>
      </c>
      <c r="BO317" s="1">
        <f t="shared" si="208"/>
        <v>0</v>
      </c>
      <c r="BP317" s="1">
        <f t="shared" si="208"/>
        <v>0</v>
      </c>
      <c r="BQ317" s="1">
        <f t="shared" si="208"/>
        <v>0</v>
      </c>
      <c r="BR317" s="1">
        <f t="shared" si="208"/>
        <v>0</v>
      </c>
    </row>
    <row r="318" spans="1:70" x14ac:dyDescent="0.2">
      <c r="A318" s="1">
        <f t="shared" si="199"/>
        <v>0</v>
      </c>
      <c r="D318" s="541">
        <f t="shared" si="200"/>
        <v>54789</v>
      </c>
      <c r="E318" s="545">
        <f>'5'!AI59</f>
        <v>0</v>
      </c>
      <c r="F318" s="545">
        <f>'5'!AK59</f>
        <v>0</v>
      </c>
      <c r="G318" s="544">
        <f>'5'!AM59</f>
        <v>0</v>
      </c>
      <c r="H318" s="543">
        <f>'5'!AH59</f>
        <v>0</v>
      </c>
      <c r="I318" s="543">
        <f>'5'!AJ59</f>
        <v>0</v>
      </c>
      <c r="J318" s="542">
        <f>'5'!AL59</f>
        <v>0</v>
      </c>
      <c r="K318" s="1">
        <f t="shared" ref="K318:AP318" si="209">IF(K255&gt;SUM($E318:$G318),0,IF(K255&gt;SUM($E318:$F318),$J318,IF(K255&gt;$E318,$I318,IF(K255&gt;0,$H318,0))))</f>
        <v>0</v>
      </c>
      <c r="L318" s="1">
        <f t="shared" si="209"/>
        <v>0</v>
      </c>
      <c r="M318" s="1">
        <f t="shared" si="209"/>
        <v>0</v>
      </c>
      <c r="N318" s="1">
        <f t="shared" si="209"/>
        <v>0</v>
      </c>
      <c r="O318" s="1">
        <f t="shared" si="209"/>
        <v>0</v>
      </c>
      <c r="P318" s="1">
        <f t="shared" si="209"/>
        <v>0</v>
      </c>
      <c r="Q318" s="1">
        <f t="shared" si="209"/>
        <v>0</v>
      </c>
      <c r="R318" s="1">
        <f t="shared" si="209"/>
        <v>0</v>
      </c>
      <c r="S318" s="1">
        <f t="shared" si="209"/>
        <v>0</v>
      </c>
      <c r="T318" s="1">
        <f t="shared" si="209"/>
        <v>0</v>
      </c>
      <c r="U318" s="1">
        <f t="shared" si="209"/>
        <v>0</v>
      </c>
      <c r="V318" s="1">
        <f t="shared" si="209"/>
        <v>0</v>
      </c>
      <c r="W318" s="1">
        <f t="shared" si="209"/>
        <v>0</v>
      </c>
      <c r="X318" s="1">
        <f t="shared" si="209"/>
        <v>0</v>
      </c>
      <c r="Y318" s="1">
        <f t="shared" si="209"/>
        <v>0</v>
      </c>
      <c r="Z318" s="1">
        <f t="shared" si="209"/>
        <v>0</v>
      </c>
      <c r="AA318" s="1">
        <f t="shared" si="209"/>
        <v>0</v>
      </c>
      <c r="AB318" s="1">
        <f t="shared" si="209"/>
        <v>0</v>
      </c>
      <c r="AC318" s="1">
        <f t="shared" si="209"/>
        <v>0</v>
      </c>
      <c r="AD318" s="1">
        <f t="shared" si="209"/>
        <v>0</v>
      </c>
      <c r="AE318" s="1">
        <f t="shared" si="209"/>
        <v>0</v>
      </c>
      <c r="AF318" s="1">
        <f t="shared" si="209"/>
        <v>0</v>
      </c>
      <c r="AG318" s="1">
        <f t="shared" si="209"/>
        <v>0</v>
      </c>
      <c r="AH318" s="1">
        <f t="shared" si="209"/>
        <v>0</v>
      </c>
      <c r="AI318" s="1">
        <f t="shared" si="209"/>
        <v>0</v>
      </c>
      <c r="AJ318" s="1">
        <f t="shared" si="209"/>
        <v>0</v>
      </c>
      <c r="AK318" s="1">
        <f t="shared" si="209"/>
        <v>0</v>
      </c>
      <c r="AL318" s="1">
        <f t="shared" si="209"/>
        <v>0</v>
      </c>
      <c r="AM318" s="1">
        <f t="shared" si="209"/>
        <v>0</v>
      </c>
      <c r="AN318" s="1">
        <f t="shared" si="209"/>
        <v>0</v>
      </c>
      <c r="AO318" s="1">
        <f t="shared" si="209"/>
        <v>0</v>
      </c>
      <c r="AP318" s="1">
        <f t="shared" si="209"/>
        <v>0</v>
      </c>
      <c r="AQ318" s="1">
        <f t="shared" ref="AQ318:BR318" si="210">IF(AQ255&gt;SUM($E318:$G318),0,IF(AQ255&gt;SUM($E318:$F318),$J318,IF(AQ255&gt;$E318,$I318,IF(AQ255&gt;0,$H318,0))))</f>
        <v>0</v>
      </c>
      <c r="AR318" s="1">
        <f t="shared" si="210"/>
        <v>0</v>
      </c>
      <c r="AS318" s="1">
        <f t="shared" si="210"/>
        <v>0</v>
      </c>
      <c r="AT318" s="1">
        <f t="shared" si="210"/>
        <v>0</v>
      </c>
      <c r="AU318" s="1">
        <f t="shared" si="210"/>
        <v>0</v>
      </c>
      <c r="AV318" s="1">
        <f t="shared" si="210"/>
        <v>0</v>
      </c>
      <c r="AW318" s="1">
        <f t="shared" si="210"/>
        <v>0</v>
      </c>
      <c r="AX318" s="1">
        <f t="shared" si="210"/>
        <v>0</v>
      </c>
      <c r="AY318" s="1">
        <f t="shared" si="210"/>
        <v>0</v>
      </c>
      <c r="AZ318" s="1">
        <f t="shared" si="210"/>
        <v>0</v>
      </c>
      <c r="BA318" s="1">
        <f t="shared" si="210"/>
        <v>0</v>
      </c>
      <c r="BB318" s="1">
        <f t="shared" si="210"/>
        <v>0</v>
      </c>
      <c r="BC318" s="1">
        <f t="shared" si="210"/>
        <v>0</v>
      </c>
      <c r="BD318" s="1">
        <f t="shared" si="210"/>
        <v>0</v>
      </c>
      <c r="BE318" s="1">
        <f t="shared" si="210"/>
        <v>0</v>
      </c>
      <c r="BF318" s="1">
        <f t="shared" si="210"/>
        <v>0</v>
      </c>
      <c r="BG318" s="1">
        <f t="shared" si="210"/>
        <v>0</v>
      </c>
      <c r="BH318" s="1">
        <f t="shared" si="210"/>
        <v>0</v>
      </c>
      <c r="BI318" s="1">
        <f t="shared" si="210"/>
        <v>0</v>
      </c>
      <c r="BJ318" s="1">
        <f t="shared" si="210"/>
        <v>0</v>
      </c>
      <c r="BK318" s="1">
        <f t="shared" si="210"/>
        <v>0</v>
      </c>
      <c r="BL318" s="1">
        <f t="shared" si="210"/>
        <v>0</v>
      </c>
      <c r="BM318" s="1">
        <f t="shared" si="210"/>
        <v>0</v>
      </c>
      <c r="BN318" s="1">
        <f t="shared" si="210"/>
        <v>0</v>
      </c>
      <c r="BO318" s="1">
        <f t="shared" si="210"/>
        <v>0</v>
      </c>
      <c r="BP318" s="1">
        <f t="shared" si="210"/>
        <v>0</v>
      </c>
      <c r="BQ318" s="1">
        <f t="shared" si="210"/>
        <v>0</v>
      </c>
      <c r="BR318" s="1">
        <f t="shared" si="210"/>
        <v>0</v>
      </c>
    </row>
    <row r="319" spans="1:70" x14ac:dyDescent="0.2">
      <c r="A319" s="1">
        <f t="shared" si="199"/>
        <v>0</v>
      </c>
      <c r="D319" s="541">
        <f t="shared" si="200"/>
        <v>54789</v>
      </c>
      <c r="E319" s="545">
        <f>'5'!AI60</f>
        <v>0</v>
      </c>
      <c r="F319" s="545">
        <f>'5'!AK60</f>
        <v>0</v>
      </c>
      <c r="G319" s="544">
        <f>'5'!AM60</f>
        <v>0</v>
      </c>
      <c r="H319" s="543">
        <f>'5'!AH60</f>
        <v>0</v>
      </c>
      <c r="I319" s="543">
        <f>'5'!AJ60</f>
        <v>0</v>
      </c>
      <c r="J319" s="542">
        <f>'5'!AL60</f>
        <v>0</v>
      </c>
      <c r="K319" s="1">
        <f t="shared" ref="K319:AP319" si="211">IF(K256&gt;SUM($E319:$G319),0,IF(K256&gt;SUM($E319:$F319),$J319,IF(K256&gt;$E319,$I319,IF(K256&gt;0,$H319,0))))</f>
        <v>0</v>
      </c>
      <c r="L319" s="1">
        <f t="shared" si="211"/>
        <v>0</v>
      </c>
      <c r="M319" s="1">
        <f t="shared" si="211"/>
        <v>0</v>
      </c>
      <c r="N319" s="1">
        <f t="shared" si="211"/>
        <v>0</v>
      </c>
      <c r="O319" s="1">
        <f t="shared" si="211"/>
        <v>0</v>
      </c>
      <c r="P319" s="1">
        <f t="shared" si="211"/>
        <v>0</v>
      </c>
      <c r="Q319" s="1">
        <f t="shared" si="211"/>
        <v>0</v>
      </c>
      <c r="R319" s="1">
        <f t="shared" si="211"/>
        <v>0</v>
      </c>
      <c r="S319" s="1">
        <f t="shared" si="211"/>
        <v>0</v>
      </c>
      <c r="T319" s="1">
        <f t="shared" si="211"/>
        <v>0</v>
      </c>
      <c r="U319" s="1">
        <f t="shared" si="211"/>
        <v>0</v>
      </c>
      <c r="V319" s="1">
        <f t="shared" si="211"/>
        <v>0</v>
      </c>
      <c r="W319" s="1">
        <f t="shared" si="211"/>
        <v>0</v>
      </c>
      <c r="X319" s="1">
        <f t="shared" si="211"/>
        <v>0</v>
      </c>
      <c r="Y319" s="1">
        <f t="shared" si="211"/>
        <v>0</v>
      </c>
      <c r="Z319" s="1">
        <f t="shared" si="211"/>
        <v>0</v>
      </c>
      <c r="AA319" s="1">
        <f t="shared" si="211"/>
        <v>0</v>
      </c>
      <c r="AB319" s="1">
        <f t="shared" si="211"/>
        <v>0</v>
      </c>
      <c r="AC319" s="1">
        <f t="shared" si="211"/>
        <v>0</v>
      </c>
      <c r="AD319" s="1">
        <f t="shared" si="211"/>
        <v>0</v>
      </c>
      <c r="AE319" s="1">
        <f t="shared" si="211"/>
        <v>0</v>
      </c>
      <c r="AF319" s="1">
        <f t="shared" si="211"/>
        <v>0</v>
      </c>
      <c r="AG319" s="1">
        <f t="shared" si="211"/>
        <v>0</v>
      </c>
      <c r="AH319" s="1">
        <f t="shared" si="211"/>
        <v>0</v>
      </c>
      <c r="AI319" s="1">
        <f t="shared" si="211"/>
        <v>0</v>
      </c>
      <c r="AJ319" s="1">
        <f t="shared" si="211"/>
        <v>0</v>
      </c>
      <c r="AK319" s="1">
        <f t="shared" si="211"/>
        <v>0</v>
      </c>
      <c r="AL319" s="1">
        <f t="shared" si="211"/>
        <v>0</v>
      </c>
      <c r="AM319" s="1">
        <f t="shared" si="211"/>
        <v>0</v>
      </c>
      <c r="AN319" s="1">
        <f t="shared" si="211"/>
        <v>0</v>
      </c>
      <c r="AO319" s="1">
        <f t="shared" si="211"/>
        <v>0</v>
      </c>
      <c r="AP319" s="1">
        <f t="shared" si="211"/>
        <v>0</v>
      </c>
      <c r="AQ319" s="1">
        <f t="shared" ref="AQ319:BR319" si="212">IF(AQ256&gt;SUM($E319:$G319),0,IF(AQ256&gt;SUM($E319:$F319),$J319,IF(AQ256&gt;$E319,$I319,IF(AQ256&gt;0,$H319,0))))</f>
        <v>0</v>
      </c>
      <c r="AR319" s="1">
        <f t="shared" si="212"/>
        <v>0</v>
      </c>
      <c r="AS319" s="1">
        <f t="shared" si="212"/>
        <v>0</v>
      </c>
      <c r="AT319" s="1">
        <f t="shared" si="212"/>
        <v>0</v>
      </c>
      <c r="AU319" s="1">
        <f t="shared" si="212"/>
        <v>0</v>
      </c>
      <c r="AV319" s="1">
        <f t="shared" si="212"/>
        <v>0</v>
      </c>
      <c r="AW319" s="1">
        <f t="shared" si="212"/>
        <v>0</v>
      </c>
      <c r="AX319" s="1">
        <f t="shared" si="212"/>
        <v>0</v>
      </c>
      <c r="AY319" s="1">
        <f t="shared" si="212"/>
        <v>0</v>
      </c>
      <c r="AZ319" s="1">
        <f t="shared" si="212"/>
        <v>0</v>
      </c>
      <c r="BA319" s="1">
        <f t="shared" si="212"/>
        <v>0</v>
      </c>
      <c r="BB319" s="1">
        <f t="shared" si="212"/>
        <v>0</v>
      </c>
      <c r="BC319" s="1">
        <f t="shared" si="212"/>
        <v>0</v>
      </c>
      <c r="BD319" s="1">
        <f t="shared" si="212"/>
        <v>0</v>
      </c>
      <c r="BE319" s="1">
        <f t="shared" si="212"/>
        <v>0</v>
      </c>
      <c r="BF319" s="1">
        <f t="shared" si="212"/>
        <v>0</v>
      </c>
      <c r="BG319" s="1">
        <f t="shared" si="212"/>
        <v>0</v>
      </c>
      <c r="BH319" s="1">
        <f t="shared" si="212"/>
        <v>0</v>
      </c>
      <c r="BI319" s="1">
        <f t="shared" si="212"/>
        <v>0</v>
      </c>
      <c r="BJ319" s="1">
        <f t="shared" si="212"/>
        <v>0</v>
      </c>
      <c r="BK319" s="1">
        <f t="shared" si="212"/>
        <v>0</v>
      </c>
      <c r="BL319" s="1">
        <f t="shared" si="212"/>
        <v>0</v>
      </c>
      <c r="BM319" s="1">
        <f t="shared" si="212"/>
        <v>0</v>
      </c>
      <c r="BN319" s="1">
        <f t="shared" si="212"/>
        <v>0</v>
      </c>
      <c r="BO319" s="1">
        <f t="shared" si="212"/>
        <v>0</v>
      </c>
      <c r="BP319" s="1">
        <f t="shared" si="212"/>
        <v>0</v>
      </c>
      <c r="BQ319" s="1">
        <f t="shared" si="212"/>
        <v>0</v>
      </c>
      <c r="BR319" s="1">
        <f t="shared" si="212"/>
        <v>0</v>
      </c>
    </row>
    <row r="320" spans="1:70" x14ac:dyDescent="0.2">
      <c r="A320" s="1">
        <f t="shared" si="199"/>
        <v>0</v>
      </c>
      <c r="D320" s="541">
        <f t="shared" si="200"/>
        <v>54789</v>
      </c>
      <c r="E320" s="545">
        <f>'5'!AI61</f>
        <v>0</v>
      </c>
      <c r="F320" s="545">
        <f>'5'!AK61</f>
        <v>0</v>
      </c>
      <c r="G320" s="544">
        <f>'5'!AM61</f>
        <v>0</v>
      </c>
      <c r="H320" s="543">
        <f>'5'!AH61</f>
        <v>0</v>
      </c>
      <c r="I320" s="543">
        <f>'5'!AJ61</f>
        <v>0</v>
      </c>
      <c r="J320" s="542">
        <f>'5'!AL61</f>
        <v>0</v>
      </c>
      <c r="K320" s="1">
        <f t="shared" ref="K320:AP320" si="213">IF(K257&gt;SUM($E320:$G320),0,IF(K257&gt;SUM($E320:$F320),$J320,IF(K257&gt;$E320,$I320,IF(K257&gt;0,$H320,0))))</f>
        <v>0</v>
      </c>
      <c r="L320" s="1">
        <f t="shared" si="213"/>
        <v>0</v>
      </c>
      <c r="M320" s="1">
        <f t="shared" si="213"/>
        <v>0</v>
      </c>
      <c r="N320" s="1">
        <f t="shared" si="213"/>
        <v>0</v>
      </c>
      <c r="O320" s="1">
        <f t="shared" si="213"/>
        <v>0</v>
      </c>
      <c r="P320" s="1">
        <f t="shared" si="213"/>
        <v>0</v>
      </c>
      <c r="Q320" s="1">
        <f t="shared" si="213"/>
        <v>0</v>
      </c>
      <c r="R320" s="1">
        <f t="shared" si="213"/>
        <v>0</v>
      </c>
      <c r="S320" s="1">
        <f t="shared" si="213"/>
        <v>0</v>
      </c>
      <c r="T320" s="1">
        <f t="shared" si="213"/>
        <v>0</v>
      </c>
      <c r="U320" s="1">
        <f t="shared" si="213"/>
        <v>0</v>
      </c>
      <c r="V320" s="1">
        <f t="shared" si="213"/>
        <v>0</v>
      </c>
      <c r="W320" s="1">
        <f t="shared" si="213"/>
        <v>0</v>
      </c>
      <c r="X320" s="1">
        <f t="shared" si="213"/>
        <v>0</v>
      </c>
      <c r="Y320" s="1">
        <f t="shared" si="213"/>
        <v>0</v>
      </c>
      <c r="Z320" s="1">
        <f t="shared" si="213"/>
        <v>0</v>
      </c>
      <c r="AA320" s="1">
        <f t="shared" si="213"/>
        <v>0</v>
      </c>
      <c r="AB320" s="1">
        <f t="shared" si="213"/>
        <v>0</v>
      </c>
      <c r="AC320" s="1">
        <f t="shared" si="213"/>
        <v>0</v>
      </c>
      <c r="AD320" s="1">
        <f t="shared" si="213"/>
        <v>0</v>
      </c>
      <c r="AE320" s="1">
        <f t="shared" si="213"/>
        <v>0</v>
      </c>
      <c r="AF320" s="1">
        <f t="shared" si="213"/>
        <v>0</v>
      </c>
      <c r="AG320" s="1">
        <f t="shared" si="213"/>
        <v>0</v>
      </c>
      <c r="AH320" s="1">
        <f t="shared" si="213"/>
        <v>0</v>
      </c>
      <c r="AI320" s="1">
        <f t="shared" si="213"/>
        <v>0</v>
      </c>
      <c r="AJ320" s="1">
        <f t="shared" si="213"/>
        <v>0</v>
      </c>
      <c r="AK320" s="1">
        <f t="shared" si="213"/>
        <v>0</v>
      </c>
      <c r="AL320" s="1">
        <f t="shared" si="213"/>
        <v>0</v>
      </c>
      <c r="AM320" s="1">
        <f t="shared" si="213"/>
        <v>0</v>
      </c>
      <c r="AN320" s="1">
        <f t="shared" si="213"/>
        <v>0</v>
      </c>
      <c r="AO320" s="1">
        <f t="shared" si="213"/>
        <v>0</v>
      </c>
      <c r="AP320" s="1">
        <f t="shared" si="213"/>
        <v>0</v>
      </c>
      <c r="AQ320" s="1">
        <f t="shared" ref="AQ320:BR320" si="214">IF(AQ257&gt;SUM($E320:$G320),0,IF(AQ257&gt;SUM($E320:$F320),$J320,IF(AQ257&gt;$E320,$I320,IF(AQ257&gt;0,$H320,0))))</f>
        <v>0</v>
      </c>
      <c r="AR320" s="1">
        <f t="shared" si="214"/>
        <v>0</v>
      </c>
      <c r="AS320" s="1">
        <f t="shared" si="214"/>
        <v>0</v>
      </c>
      <c r="AT320" s="1">
        <f t="shared" si="214"/>
        <v>0</v>
      </c>
      <c r="AU320" s="1">
        <f t="shared" si="214"/>
        <v>0</v>
      </c>
      <c r="AV320" s="1">
        <f t="shared" si="214"/>
        <v>0</v>
      </c>
      <c r="AW320" s="1">
        <f t="shared" si="214"/>
        <v>0</v>
      </c>
      <c r="AX320" s="1">
        <f t="shared" si="214"/>
        <v>0</v>
      </c>
      <c r="AY320" s="1">
        <f t="shared" si="214"/>
        <v>0</v>
      </c>
      <c r="AZ320" s="1">
        <f t="shared" si="214"/>
        <v>0</v>
      </c>
      <c r="BA320" s="1">
        <f t="shared" si="214"/>
        <v>0</v>
      </c>
      <c r="BB320" s="1">
        <f t="shared" si="214"/>
        <v>0</v>
      </c>
      <c r="BC320" s="1">
        <f t="shared" si="214"/>
        <v>0</v>
      </c>
      <c r="BD320" s="1">
        <f t="shared" si="214"/>
        <v>0</v>
      </c>
      <c r="BE320" s="1">
        <f t="shared" si="214"/>
        <v>0</v>
      </c>
      <c r="BF320" s="1">
        <f t="shared" si="214"/>
        <v>0</v>
      </c>
      <c r="BG320" s="1">
        <f t="shared" si="214"/>
        <v>0</v>
      </c>
      <c r="BH320" s="1">
        <f t="shared" si="214"/>
        <v>0</v>
      </c>
      <c r="BI320" s="1">
        <f t="shared" si="214"/>
        <v>0</v>
      </c>
      <c r="BJ320" s="1">
        <f t="shared" si="214"/>
        <v>0</v>
      </c>
      <c r="BK320" s="1">
        <f t="shared" si="214"/>
        <v>0</v>
      </c>
      <c r="BL320" s="1">
        <f t="shared" si="214"/>
        <v>0</v>
      </c>
      <c r="BM320" s="1">
        <f t="shared" si="214"/>
        <v>0</v>
      </c>
      <c r="BN320" s="1">
        <f t="shared" si="214"/>
        <v>0</v>
      </c>
      <c r="BO320" s="1">
        <f t="shared" si="214"/>
        <v>0</v>
      </c>
      <c r="BP320" s="1">
        <f t="shared" si="214"/>
        <v>0</v>
      </c>
      <c r="BQ320" s="1">
        <f t="shared" si="214"/>
        <v>0</v>
      </c>
      <c r="BR320" s="1">
        <f t="shared" si="214"/>
        <v>0</v>
      </c>
    </row>
    <row r="321" spans="1:70" x14ac:dyDescent="0.2">
      <c r="A321" s="1">
        <f t="shared" si="199"/>
        <v>0</v>
      </c>
      <c r="D321" s="541">
        <f t="shared" si="200"/>
        <v>54789</v>
      </c>
      <c r="E321" s="545">
        <f>'5'!AI62</f>
        <v>0</v>
      </c>
      <c r="F321" s="545">
        <f>'5'!AK62</f>
        <v>0</v>
      </c>
      <c r="G321" s="544">
        <f>'5'!AM62</f>
        <v>0</v>
      </c>
      <c r="H321" s="543">
        <f>'5'!AH62</f>
        <v>0</v>
      </c>
      <c r="I321" s="543">
        <f>'5'!AJ62</f>
        <v>0</v>
      </c>
      <c r="J321" s="542">
        <f>'5'!AL62</f>
        <v>0</v>
      </c>
      <c r="K321" s="1">
        <f t="shared" ref="K321:AP321" si="215">IF(K258&gt;SUM($E321:$G321),0,IF(K258&gt;SUM($E321:$F321),$J321,IF(K258&gt;$E321,$I321,IF(K258&gt;0,$H321,0))))</f>
        <v>0</v>
      </c>
      <c r="L321" s="1">
        <f t="shared" si="215"/>
        <v>0</v>
      </c>
      <c r="M321" s="1">
        <f t="shared" si="215"/>
        <v>0</v>
      </c>
      <c r="N321" s="1">
        <f t="shared" si="215"/>
        <v>0</v>
      </c>
      <c r="O321" s="1">
        <f t="shared" si="215"/>
        <v>0</v>
      </c>
      <c r="P321" s="1">
        <f t="shared" si="215"/>
        <v>0</v>
      </c>
      <c r="Q321" s="1">
        <f t="shared" si="215"/>
        <v>0</v>
      </c>
      <c r="R321" s="1">
        <f t="shared" si="215"/>
        <v>0</v>
      </c>
      <c r="S321" s="1">
        <f t="shared" si="215"/>
        <v>0</v>
      </c>
      <c r="T321" s="1">
        <f t="shared" si="215"/>
        <v>0</v>
      </c>
      <c r="U321" s="1">
        <f t="shared" si="215"/>
        <v>0</v>
      </c>
      <c r="V321" s="1">
        <f t="shared" si="215"/>
        <v>0</v>
      </c>
      <c r="W321" s="1">
        <f t="shared" si="215"/>
        <v>0</v>
      </c>
      <c r="X321" s="1">
        <f t="shared" si="215"/>
        <v>0</v>
      </c>
      <c r="Y321" s="1">
        <f t="shared" si="215"/>
        <v>0</v>
      </c>
      <c r="Z321" s="1">
        <f t="shared" si="215"/>
        <v>0</v>
      </c>
      <c r="AA321" s="1">
        <f t="shared" si="215"/>
        <v>0</v>
      </c>
      <c r="AB321" s="1">
        <f t="shared" si="215"/>
        <v>0</v>
      </c>
      <c r="AC321" s="1">
        <f t="shared" si="215"/>
        <v>0</v>
      </c>
      <c r="AD321" s="1">
        <f t="shared" si="215"/>
        <v>0</v>
      </c>
      <c r="AE321" s="1">
        <f t="shared" si="215"/>
        <v>0</v>
      </c>
      <c r="AF321" s="1">
        <f t="shared" si="215"/>
        <v>0</v>
      </c>
      <c r="AG321" s="1">
        <f t="shared" si="215"/>
        <v>0</v>
      </c>
      <c r="AH321" s="1">
        <f t="shared" si="215"/>
        <v>0</v>
      </c>
      <c r="AI321" s="1">
        <f t="shared" si="215"/>
        <v>0</v>
      </c>
      <c r="AJ321" s="1">
        <f t="shared" si="215"/>
        <v>0</v>
      </c>
      <c r="AK321" s="1">
        <f t="shared" si="215"/>
        <v>0</v>
      </c>
      <c r="AL321" s="1">
        <f t="shared" si="215"/>
        <v>0</v>
      </c>
      <c r="AM321" s="1">
        <f t="shared" si="215"/>
        <v>0</v>
      </c>
      <c r="AN321" s="1">
        <f t="shared" si="215"/>
        <v>0</v>
      </c>
      <c r="AO321" s="1">
        <f t="shared" si="215"/>
        <v>0</v>
      </c>
      <c r="AP321" s="1">
        <f t="shared" si="215"/>
        <v>0</v>
      </c>
      <c r="AQ321" s="1">
        <f t="shared" ref="AQ321:BR321" si="216">IF(AQ258&gt;SUM($E321:$G321),0,IF(AQ258&gt;SUM($E321:$F321),$J321,IF(AQ258&gt;$E321,$I321,IF(AQ258&gt;0,$H321,0))))</f>
        <v>0</v>
      </c>
      <c r="AR321" s="1">
        <f t="shared" si="216"/>
        <v>0</v>
      </c>
      <c r="AS321" s="1">
        <f t="shared" si="216"/>
        <v>0</v>
      </c>
      <c r="AT321" s="1">
        <f t="shared" si="216"/>
        <v>0</v>
      </c>
      <c r="AU321" s="1">
        <f t="shared" si="216"/>
        <v>0</v>
      </c>
      <c r="AV321" s="1">
        <f t="shared" si="216"/>
        <v>0</v>
      </c>
      <c r="AW321" s="1">
        <f t="shared" si="216"/>
        <v>0</v>
      </c>
      <c r="AX321" s="1">
        <f t="shared" si="216"/>
        <v>0</v>
      </c>
      <c r="AY321" s="1">
        <f t="shared" si="216"/>
        <v>0</v>
      </c>
      <c r="AZ321" s="1">
        <f t="shared" si="216"/>
        <v>0</v>
      </c>
      <c r="BA321" s="1">
        <f t="shared" si="216"/>
        <v>0</v>
      </c>
      <c r="BB321" s="1">
        <f t="shared" si="216"/>
        <v>0</v>
      </c>
      <c r="BC321" s="1">
        <f t="shared" si="216"/>
        <v>0</v>
      </c>
      <c r="BD321" s="1">
        <f t="shared" si="216"/>
        <v>0</v>
      </c>
      <c r="BE321" s="1">
        <f t="shared" si="216"/>
        <v>0</v>
      </c>
      <c r="BF321" s="1">
        <f t="shared" si="216"/>
        <v>0</v>
      </c>
      <c r="BG321" s="1">
        <f t="shared" si="216"/>
        <v>0</v>
      </c>
      <c r="BH321" s="1">
        <f t="shared" si="216"/>
        <v>0</v>
      </c>
      <c r="BI321" s="1">
        <f t="shared" si="216"/>
        <v>0</v>
      </c>
      <c r="BJ321" s="1">
        <f t="shared" si="216"/>
        <v>0</v>
      </c>
      <c r="BK321" s="1">
        <f t="shared" si="216"/>
        <v>0</v>
      </c>
      <c r="BL321" s="1">
        <f t="shared" si="216"/>
        <v>0</v>
      </c>
      <c r="BM321" s="1">
        <f t="shared" si="216"/>
        <v>0</v>
      </c>
      <c r="BN321" s="1">
        <f t="shared" si="216"/>
        <v>0</v>
      </c>
      <c r="BO321" s="1">
        <f t="shared" si="216"/>
        <v>0</v>
      </c>
      <c r="BP321" s="1">
        <f t="shared" si="216"/>
        <v>0</v>
      </c>
      <c r="BQ321" s="1">
        <f t="shared" si="216"/>
        <v>0</v>
      </c>
      <c r="BR321" s="1">
        <f t="shared" si="216"/>
        <v>0</v>
      </c>
    </row>
    <row r="322" spans="1:70" x14ac:dyDescent="0.2">
      <c r="A322" s="1">
        <f t="shared" si="199"/>
        <v>0</v>
      </c>
      <c r="D322" s="541">
        <f t="shared" si="200"/>
        <v>54789</v>
      </c>
      <c r="E322" s="545">
        <f>'5'!AI63</f>
        <v>0</v>
      </c>
      <c r="F322" s="545">
        <f>'5'!AK63</f>
        <v>0</v>
      </c>
      <c r="G322" s="544">
        <f>'5'!AM63</f>
        <v>0</v>
      </c>
      <c r="H322" s="543">
        <f>'5'!AH63</f>
        <v>0</v>
      </c>
      <c r="I322" s="543">
        <f>'5'!AJ63</f>
        <v>0</v>
      </c>
      <c r="J322" s="542">
        <f>'5'!AL63</f>
        <v>0</v>
      </c>
      <c r="K322" s="1">
        <f t="shared" ref="K322:AP322" si="217">IF(K259&gt;SUM($E322:$G322),0,IF(K259&gt;SUM($E322:$F322),$J322,IF(K259&gt;$E322,$I322,IF(K259&gt;0,$H322,0))))</f>
        <v>0</v>
      </c>
      <c r="L322" s="1">
        <f t="shared" si="217"/>
        <v>0</v>
      </c>
      <c r="M322" s="1">
        <f t="shared" si="217"/>
        <v>0</v>
      </c>
      <c r="N322" s="1">
        <f t="shared" si="217"/>
        <v>0</v>
      </c>
      <c r="O322" s="1">
        <f t="shared" si="217"/>
        <v>0</v>
      </c>
      <c r="P322" s="1">
        <f t="shared" si="217"/>
        <v>0</v>
      </c>
      <c r="Q322" s="1">
        <f t="shared" si="217"/>
        <v>0</v>
      </c>
      <c r="R322" s="1">
        <f t="shared" si="217"/>
        <v>0</v>
      </c>
      <c r="S322" s="1">
        <f t="shared" si="217"/>
        <v>0</v>
      </c>
      <c r="T322" s="1">
        <f t="shared" si="217"/>
        <v>0</v>
      </c>
      <c r="U322" s="1">
        <f t="shared" si="217"/>
        <v>0</v>
      </c>
      <c r="V322" s="1">
        <f t="shared" si="217"/>
        <v>0</v>
      </c>
      <c r="W322" s="1">
        <f t="shared" si="217"/>
        <v>0</v>
      </c>
      <c r="X322" s="1">
        <f t="shared" si="217"/>
        <v>0</v>
      </c>
      <c r="Y322" s="1">
        <f t="shared" si="217"/>
        <v>0</v>
      </c>
      <c r="Z322" s="1">
        <f t="shared" si="217"/>
        <v>0</v>
      </c>
      <c r="AA322" s="1">
        <f t="shared" si="217"/>
        <v>0</v>
      </c>
      <c r="AB322" s="1">
        <f t="shared" si="217"/>
        <v>0</v>
      </c>
      <c r="AC322" s="1">
        <f t="shared" si="217"/>
        <v>0</v>
      </c>
      <c r="AD322" s="1">
        <f t="shared" si="217"/>
        <v>0</v>
      </c>
      <c r="AE322" s="1">
        <f t="shared" si="217"/>
        <v>0</v>
      </c>
      <c r="AF322" s="1">
        <f t="shared" si="217"/>
        <v>0</v>
      </c>
      <c r="AG322" s="1">
        <f t="shared" si="217"/>
        <v>0</v>
      </c>
      <c r="AH322" s="1">
        <f t="shared" si="217"/>
        <v>0</v>
      </c>
      <c r="AI322" s="1">
        <f t="shared" si="217"/>
        <v>0</v>
      </c>
      <c r="AJ322" s="1">
        <f t="shared" si="217"/>
        <v>0</v>
      </c>
      <c r="AK322" s="1">
        <f t="shared" si="217"/>
        <v>0</v>
      </c>
      <c r="AL322" s="1">
        <f t="shared" si="217"/>
        <v>0</v>
      </c>
      <c r="AM322" s="1">
        <f t="shared" si="217"/>
        <v>0</v>
      </c>
      <c r="AN322" s="1">
        <f t="shared" si="217"/>
        <v>0</v>
      </c>
      <c r="AO322" s="1">
        <f t="shared" si="217"/>
        <v>0</v>
      </c>
      <c r="AP322" s="1">
        <f t="shared" si="217"/>
        <v>0</v>
      </c>
      <c r="AQ322" s="1">
        <f t="shared" ref="AQ322:BR322" si="218">IF(AQ259&gt;SUM($E322:$G322),0,IF(AQ259&gt;SUM($E322:$F322),$J322,IF(AQ259&gt;$E322,$I322,IF(AQ259&gt;0,$H322,0))))</f>
        <v>0</v>
      </c>
      <c r="AR322" s="1">
        <f t="shared" si="218"/>
        <v>0</v>
      </c>
      <c r="AS322" s="1">
        <f t="shared" si="218"/>
        <v>0</v>
      </c>
      <c r="AT322" s="1">
        <f t="shared" si="218"/>
        <v>0</v>
      </c>
      <c r="AU322" s="1">
        <f t="shared" si="218"/>
        <v>0</v>
      </c>
      <c r="AV322" s="1">
        <f t="shared" si="218"/>
        <v>0</v>
      </c>
      <c r="AW322" s="1">
        <f t="shared" si="218"/>
        <v>0</v>
      </c>
      <c r="AX322" s="1">
        <f t="shared" si="218"/>
        <v>0</v>
      </c>
      <c r="AY322" s="1">
        <f t="shared" si="218"/>
        <v>0</v>
      </c>
      <c r="AZ322" s="1">
        <f t="shared" si="218"/>
        <v>0</v>
      </c>
      <c r="BA322" s="1">
        <f t="shared" si="218"/>
        <v>0</v>
      </c>
      <c r="BB322" s="1">
        <f t="shared" si="218"/>
        <v>0</v>
      </c>
      <c r="BC322" s="1">
        <f t="shared" si="218"/>
        <v>0</v>
      </c>
      <c r="BD322" s="1">
        <f t="shared" si="218"/>
        <v>0</v>
      </c>
      <c r="BE322" s="1">
        <f t="shared" si="218"/>
        <v>0</v>
      </c>
      <c r="BF322" s="1">
        <f t="shared" si="218"/>
        <v>0</v>
      </c>
      <c r="BG322" s="1">
        <f t="shared" si="218"/>
        <v>0</v>
      </c>
      <c r="BH322" s="1">
        <f t="shared" si="218"/>
        <v>0</v>
      </c>
      <c r="BI322" s="1">
        <f t="shared" si="218"/>
        <v>0</v>
      </c>
      <c r="BJ322" s="1">
        <f t="shared" si="218"/>
        <v>0</v>
      </c>
      <c r="BK322" s="1">
        <f t="shared" si="218"/>
        <v>0</v>
      </c>
      <c r="BL322" s="1">
        <f t="shared" si="218"/>
        <v>0</v>
      </c>
      <c r="BM322" s="1">
        <f t="shared" si="218"/>
        <v>0</v>
      </c>
      <c r="BN322" s="1">
        <f t="shared" si="218"/>
        <v>0</v>
      </c>
      <c r="BO322" s="1">
        <f t="shared" si="218"/>
        <v>0</v>
      </c>
      <c r="BP322" s="1">
        <f t="shared" si="218"/>
        <v>0</v>
      </c>
      <c r="BQ322" s="1">
        <f t="shared" si="218"/>
        <v>0</v>
      </c>
      <c r="BR322" s="1">
        <f t="shared" si="218"/>
        <v>0</v>
      </c>
    </row>
    <row r="323" spans="1:70" x14ac:dyDescent="0.2">
      <c r="A323" s="1">
        <f t="shared" si="199"/>
        <v>0</v>
      </c>
      <c r="D323" s="541">
        <f t="shared" si="200"/>
        <v>54789</v>
      </c>
      <c r="E323" s="545">
        <f>'5'!AI64</f>
        <v>0</v>
      </c>
      <c r="F323" s="545">
        <f>'5'!AK64</f>
        <v>0</v>
      </c>
      <c r="G323" s="544">
        <f>'5'!AM64</f>
        <v>0</v>
      </c>
      <c r="H323" s="543">
        <f>'5'!AH64</f>
        <v>0</v>
      </c>
      <c r="I323" s="543">
        <f>'5'!AJ64</f>
        <v>0</v>
      </c>
      <c r="J323" s="542">
        <f>'5'!AL64</f>
        <v>0</v>
      </c>
      <c r="K323" s="1">
        <f t="shared" ref="K323:AP323" si="219">IF(K260&gt;SUM($E323:$G323),0,IF(K260&gt;SUM($E323:$F323),$J323,IF(K260&gt;$E323,$I323,IF(K260&gt;0,$H323,0))))</f>
        <v>0</v>
      </c>
      <c r="L323" s="1">
        <f t="shared" si="219"/>
        <v>0</v>
      </c>
      <c r="M323" s="1">
        <f t="shared" si="219"/>
        <v>0</v>
      </c>
      <c r="N323" s="1">
        <f t="shared" si="219"/>
        <v>0</v>
      </c>
      <c r="O323" s="1">
        <f t="shared" si="219"/>
        <v>0</v>
      </c>
      <c r="P323" s="1">
        <f t="shared" si="219"/>
        <v>0</v>
      </c>
      <c r="Q323" s="1">
        <f t="shared" si="219"/>
        <v>0</v>
      </c>
      <c r="R323" s="1">
        <f t="shared" si="219"/>
        <v>0</v>
      </c>
      <c r="S323" s="1">
        <f t="shared" si="219"/>
        <v>0</v>
      </c>
      <c r="T323" s="1">
        <f t="shared" si="219"/>
        <v>0</v>
      </c>
      <c r="U323" s="1">
        <f t="shared" si="219"/>
        <v>0</v>
      </c>
      <c r="V323" s="1">
        <f t="shared" si="219"/>
        <v>0</v>
      </c>
      <c r="W323" s="1">
        <f t="shared" si="219"/>
        <v>0</v>
      </c>
      <c r="X323" s="1">
        <f t="shared" si="219"/>
        <v>0</v>
      </c>
      <c r="Y323" s="1">
        <f t="shared" si="219"/>
        <v>0</v>
      </c>
      <c r="Z323" s="1">
        <f t="shared" si="219"/>
        <v>0</v>
      </c>
      <c r="AA323" s="1">
        <f t="shared" si="219"/>
        <v>0</v>
      </c>
      <c r="AB323" s="1">
        <f t="shared" si="219"/>
        <v>0</v>
      </c>
      <c r="AC323" s="1">
        <f t="shared" si="219"/>
        <v>0</v>
      </c>
      <c r="AD323" s="1">
        <f t="shared" si="219"/>
        <v>0</v>
      </c>
      <c r="AE323" s="1">
        <f t="shared" si="219"/>
        <v>0</v>
      </c>
      <c r="AF323" s="1">
        <f t="shared" si="219"/>
        <v>0</v>
      </c>
      <c r="AG323" s="1">
        <f t="shared" si="219"/>
        <v>0</v>
      </c>
      <c r="AH323" s="1">
        <f t="shared" si="219"/>
        <v>0</v>
      </c>
      <c r="AI323" s="1">
        <f t="shared" si="219"/>
        <v>0</v>
      </c>
      <c r="AJ323" s="1">
        <f t="shared" si="219"/>
        <v>0</v>
      </c>
      <c r="AK323" s="1">
        <f t="shared" si="219"/>
        <v>0</v>
      </c>
      <c r="AL323" s="1">
        <f t="shared" si="219"/>
        <v>0</v>
      </c>
      <c r="AM323" s="1">
        <f t="shared" si="219"/>
        <v>0</v>
      </c>
      <c r="AN323" s="1">
        <f t="shared" si="219"/>
        <v>0</v>
      </c>
      <c r="AO323" s="1">
        <f t="shared" si="219"/>
        <v>0</v>
      </c>
      <c r="AP323" s="1">
        <f t="shared" si="219"/>
        <v>0</v>
      </c>
      <c r="AQ323" s="1">
        <f t="shared" ref="AQ323:BR323" si="220">IF(AQ260&gt;SUM($E323:$G323),0,IF(AQ260&gt;SUM($E323:$F323),$J323,IF(AQ260&gt;$E323,$I323,IF(AQ260&gt;0,$H323,0))))</f>
        <v>0</v>
      </c>
      <c r="AR323" s="1">
        <f t="shared" si="220"/>
        <v>0</v>
      </c>
      <c r="AS323" s="1">
        <f t="shared" si="220"/>
        <v>0</v>
      </c>
      <c r="AT323" s="1">
        <f t="shared" si="220"/>
        <v>0</v>
      </c>
      <c r="AU323" s="1">
        <f t="shared" si="220"/>
        <v>0</v>
      </c>
      <c r="AV323" s="1">
        <f t="shared" si="220"/>
        <v>0</v>
      </c>
      <c r="AW323" s="1">
        <f t="shared" si="220"/>
        <v>0</v>
      </c>
      <c r="AX323" s="1">
        <f t="shared" si="220"/>
        <v>0</v>
      </c>
      <c r="AY323" s="1">
        <f t="shared" si="220"/>
        <v>0</v>
      </c>
      <c r="AZ323" s="1">
        <f t="shared" si="220"/>
        <v>0</v>
      </c>
      <c r="BA323" s="1">
        <f t="shared" si="220"/>
        <v>0</v>
      </c>
      <c r="BB323" s="1">
        <f t="shared" si="220"/>
        <v>0</v>
      </c>
      <c r="BC323" s="1">
        <f t="shared" si="220"/>
        <v>0</v>
      </c>
      <c r="BD323" s="1">
        <f t="shared" si="220"/>
        <v>0</v>
      </c>
      <c r="BE323" s="1">
        <f t="shared" si="220"/>
        <v>0</v>
      </c>
      <c r="BF323" s="1">
        <f t="shared" si="220"/>
        <v>0</v>
      </c>
      <c r="BG323" s="1">
        <f t="shared" si="220"/>
        <v>0</v>
      </c>
      <c r="BH323" s="1">
        <f t="shared" si="220"/>
        <v>0</v>
      </c>
      <c r="BI323" s="1">
        <f t="shared" si="220"/>
        <v>0</v>
      </c>
      <c r="BJ323" s="1">
        <f t="shared" si="220"/>
        <v>0</v>
      </c>
      <c r="BK323" s="1">
        <f t="shared" si="220"/>
        <v>0</v>
      </c>
      <c r="BL323" s="1">
        <f t="shared" si="220"/>
        <v>0</v>
      </c>
      <c r="BM323" s="1">
        <f t="shared" si="220"/>
        <v>0</v>
      </c>
      <c r="BN323" s="1">
        <f t="shared" si="220"/>
        <v>0</v>
      </c>
      <c r="BO323" s="1">
        <f t="shared" si="220"/>
        <v>0</v>
      </c>
      <c r="BP323" s="1">
        <f t="shared" si="220"/>
        <v>0</v>
      </c>
      <c r="BQ323" s="1">
        <f t="shared" si="220"/>
        <v>0</v>
      </c>
      <c r="BR323" s="1">
        <f t="shared" si="220"/>
        <v>0</v>
      </c>
    </row>
    <row r="324" spans="1:70" x14ac:dyDescent="0.2">
      <c r="A324" s="1">
        <f t="shared" si="199"/>
        <v>0</v>
      </c>
      <c r="D324" s="541">
        <f t="shared" si="200"/>
        <v>54789</v>
      </c>
      <c r="E324" s="545">
        <f>'5'!AI65</f>
        <v>0</v>
      </c>
      <c r="F324" s="545">
        <f>'5'!AK65</f>
        <v>0</v>
      </c>
      <c r="G324" s="544">
        <f>'5'!AM65</f>
        <v>0</v>
      </c>
      <c r="H324" s="543">
        <f>'5'!AH65</f>
        <v>0</v>
      </c>
      <c r="I324" s="543">
        <f>'5'!AJ65</f>
        <v>0</v>
      </c>
      <c r="J324" s="542">
        <f>'5'!AL65</f>
        <v>0</v>
      </c>
      <c r="K324" s="1">
        <f t="shared" ref="K324:AP324" si="221">IF(K261&gt;SUM($E324:$G324),0,IF(K261&gt;SUM($E324:$F324),$J324,IF(K261&gt;$E324,$I324,IF(K261&gt;0,$H324,0))))</f>
        <v>0</v>
      </c>
      <c r="L324" s="1">
        <f t="shared" si="221"/>
        <v>0</v>
      </c>
      <c r="M324" s="1">
        <f t="shared" si="221"/>
        <v>0</v>
      </c>
      <c r="N324" s="1">
        <f t="shared" si="221"/>
        <v>0</v>
      </c>
      <c r="O324" s="1">
        <f t="shared" si="221"/>
        <v>0</v>
      </c>
      <c r="P324" s="1">
        <f t="shared" si="221"/>
        <v>0</v>
      </c>
      <c r="Q324" s="1">
        <f t="shared" si="221"/>
        <v>0</v>
      </c>
      <c r="R324" s="1">
        <f t="shared" si="221"/>
        <v>0</v>
      </c>
      <c r="S324" s="1">
        <f t="shared" si="221"/>
        <v>0</v>
      </c>
      <c r="T324" s="1">
        <f t="shared" si="221"/>
        <v>0</v>
      </c>
      <c r="U324" s="1">
        <f t="shared" si="221"/>
        <v>0</v>
      </c>
      <c r="V324" s="1">
        <f t="shared" si="221"/>
        <v>0</v>
      </c>
      <c r="W324" s="1">
        <f t="shared" si="221"/>
        <v>0</v>
      </c>
      <c r="X324" s="1">
        <f t="shared" si="221"/>
        <v>0</v>
      </c>
      <c r="Y324" s="1">
        <f t="shared" si="221"/>
        <v>0</v>
      </c>
      <c r="Z324" s="1">
        <f t="shared" si="221"/>
        <v>0</v>
      </c>
      <c r="AA324" s="1">
        <f t="shared" si="221"/>
        <v>0</v>
      </c>
      <c r="AB324" s="1">
        <f t="shared" si="221"/>
        <v>0</v>
      </c>
      <c r="AC324" s="1">
        <f t="shared" si="221"/>
        <v>0</v>
      </c>
      <c r="AD324" s="1">
        <f t="shared" si="221"/>
        <v>0</v>
      </c>
      <c r="AE324" s="1">
        <f t="shared" si="221"/>
        <v>0</v>
      </c>
      <c r="AF324" s="1">
        <f t="shared" si="221"/>
        <v>0</v>
      </c>
      <c r="AG324" s="1">
        <f t="shared" si="221"/>
        <v>0</v>
      </c>
      <c r="AH324" s="1">
        <f t="shared" si="221"/>
        <v>0</v>
      </c>
      <c r="AI324" s="1">
        <f t="shared" si="221"/>
        <v>0</v>
      </c>
      <c r="AJ324" s="1">
        <f t="shared" si="221"/>
        <v>0</v>
      </c>
      <c r="AK324" s="1">
        <f t="shared" si="221"/>
        <v>0</v>
      </c>
      <c r="AL324" s="1">
        <f t="shared" si="221"/>
        <v>0</v>
      </c>
      <c r="AM324" s="1">
        <f t="shared" si="221"/>
        <v>0</v>
      </c>
      <c r="AN324" s="1">
        <f t="shared" si="221"/>
        <v>0</v>
      </c>
      <c r="AO324" s="1">
        <f t="shared" si="221"/>
        <v>0</v>
      </c>
      <c r="AP324" s="1">
        <f t="shared" si="221"/>
        <v>0</v>
      </c>
      <c r="AQ324" s="1">
        <f t="shared" ref="AQ324:BR324" si="222">IF(AQ261&gt;SUM($E324:$G324),0,IF(AQ261&gt;SUM($E324:$F324),$J324,IF(AQ261&gt;$E324,$I324,IF(AQ261&gt;0,$H324,0))))</f>
        <v>0</v>
      </c>
      <c r="AR324" s="1">
        <f t="shared" si="222"/>
        <v>0</v>
      </c>
      <c r="AS324" s="1">
        <f t="shared" si="222"/>
        <v>0</v>
      </c>
      <c r="AT324" s="1">
        <f t="shared" si="222"/>
        <v>0</v>
      </c>
      <c r="AU324" s="1">
        <f t="shared" si="222"/>
        <v>0</v>
      </c>
      <c r="AV324" s="1">
        <f t="shared" si="222"/>
        <v>0</v>
      </c>
      <c r="AW324" s="1">
        <f t="shared" si="222"/>
        <v>0</v>
      </c>
      <c r="AX324" s="1">
        <f t="shared" si="222"/>
        <v>0</v>
      </c>
      <c r="AY324" s="1">
        <f t="shared" si="222"/>
        <v>0</v>
      </c>
      <c r="AZ324" s="1">
        <f t="shared" si="222"/>
        <v>0</v>
      </c>
      <c r="BA324" s="1">
        <f t="shared" si="222"/>
        <v>0</v>
      </c>
      <c r="BB324" s="1">
        <f t="shared" si="222"/>
        <v>0</v>
      </c>
      <c r="BC324" s="1">
        <f t="shared" si="222"/>
        <v>0</v>
      </c>
      <c r="BD324" s="1">
        <f t="shared" si="222"/>
        <v>0</v>
      </c>
      <c r="BE324" s="1">
        <f t="shared" si="222"/>
        <v>0</v>
      </c>
      <c r="BF324" s="1">
        <f t="shared" si="222"/>
        <v>0</v>
      </c>
      <c r="BG324" s="1">
        <f t="shared" si="222"/>
        <v>0</v>
      </c>
      <c r="BH324" s="1">
        <f t="shared" si="222"/>
        <v>0</v>
      </c>
      <c r="BI324" s="1">
        <f t="shared" si="222"/>
        <v>0</v>
      </c>
      <c r="BJ324" s="1">
        <f t="shared" si="222"/>
        <v>0</v>
      </c>
      <c r="BK324" s="1">
        <f t="shared" si="222"/>
        <v>0</v>
      </c>
      <c r="BL324" s="1">
        <f t="shared" si="222"/>
        <v>0</v>
      </c>
      <c r="BM324" s="1">
        <f t="shared" si="222"/>
        <v>0</v>
      </c>
      <c r="BN324" s="1">
        <f t="shared" si="222"/>
        <v>0</v>
      </c>
      <c r="BO324" s="1">
        <f t="shared" si="222"/>
        <v>0</v>
      </c>
      <c r="BP324" s="1">
        <f t="shared" si="222"/>
        <v>0</v>
      </c>
      <c r="BQ324" s="1">
        <f t="shared" si="222"/>
        <v>0</v>
      </c>
      <c r="BR324" s="1">
        <f t="shared" si="222"/>
        <v>0</v>
      </c>
    </row>
    <row r="325" spans="1:70" x14ac:dyDescent="0.2">
      <c r="A325" s="1">
        <f t="shared" si="199"/>
        <v>0</v>
      </c>
      <c r="D325" s="541">
        <f t="shared" si="200"/>
        <v>54789</v>
      </c>
      <c r="E325" s="545">
        <f>'5'!AI66</f>
        <v>0</v>
      </c>
      <c r="F325" s="545">
        <f>'5'!AK66</f>
        <v>0</v>
      </c>
      <c r="G325" s="544">
        <f>'5'!AM66</f>
        <v>0</v>
      </c>
      <c r="H325" s="543">
        <f>'5'!AH66</f>
        <v>0</v>
      </c>
      <c r="I325" s="543">
        <f>'5'!AJ66</f>
        <v>0</v>
      </c>
      <c r="J325" s="542">
        <f>'5'!AL66</f>
        <v>0</v>
      </c>
      <c r="K325" s="1">
        <f t="shared" ref="K325:AP325" si="223">IF(K262&gt;SUM($E325:$G325),0,IF(K262&gt;SUM($E325:$F325),$J325,IF(K262&gt;$E325,$I325,IF(K262&gt;0,$H325,0))))</f>
        <v>0</v>
      </c>
      <c r="L325" s="1">
        <f t="shared" si="223"/>
        <v>0</v>
      </c>
      <c r="M325" s="1">
        <f t="shared" si="223"/>
        <v>0</v>
      </c>
      <c r="N325" s="1">
        <f t="shared" si="223"/>
        <v>0</v>
      </c>
      <c r="O325" s="1">
        <f t="shared" si="223"/>
        <v>0</v>
      </c>
      <c r="P325" s="1">
        <f t="shared" si="223"/>
        <v>0</v>
      </c>
      <c r="Q325" s="1">
        <f t="shared" si="223"/>
        <v>0</v>
      </c>
      <c r="R325" s="1">
        <f t="shared" si="223"/>
        <v>0</v>
      </c>
      <c r="S325" s="1">
        <f t="shared" si="223"/>
        <v>0</v>
      </c>
      <c r="T325" s="1">
        <f t="shared" si="223"/>
        <v>0</v>
      </c>
      <c r="U325" s="1">
        <f t="shared" si="223"/>
        <v>0</v>
      </c>
      <c r="V325" s="1">
        <f t="shared" si="223"/>
        <v>0</v>
      </c>
      <c r="W325" s="1">
        <f t="shared" si="223"/>
        <v>0</v>
      </c>
      <c r="X325" s="1">
        <f t="shared" si="223"/>
        <v>0</v>
      </c>
      <c r="Y325" s="1">
        <f t="shared" si="223"/>
        <v>0</v>
      </c>
      <c r="Z325" s="1">
        <f t="shared" si="223"/>
        <v>0</v>
      </c>
      <c r="AA325" s="1">
        <f t="shared" si="223"/>
        <v>0</v>
      </c>
      <c r="AB325" s="1">
        <f t="shared" si="223"/>
        <v>0</v>
      </c>
      <c r="AC325" s="1">
        <f t="shared" si="223"/>
        <v>0</v>
      </c>
      <c r="AD325" s="1">
        <f t="shared" si="223"/>
        <v>0</v>
      </c>
      <c r="AE325" s="1">
        <f t="shared" si="223"/>
        <v>0</v>
      </c>
      <c r="AF325" s="1">
        <f t="shared" si="223"/>
        <v>0</v>
      </c>
      <c r="AG325" s="1">
        <f t="shared" si="223"/>
        <v>0</v>
      </c>
      <c r="AH325" s="1">
        <f t="shared" si="223"/>
        <v>0</v>
      </c>
      <c r="AI325" s="1">
        <f t="shared" si="223"/>
        <v>0</v>
      </c>
      <c r="AJ325" s="1">
        <f t="shared" si="223"/>
        <v>0</v>
      </c>
      <c r="AK325" s="1">
        <f t="shared" si="223"/>
        <v>0</v>
      </c>
      <c r="AL325" s="1">
        <f t="shared" si="223"/>
        <v>0</v>
      </c>
      <c r="AM325" s="1">
        <f t="shared" si="223"/>
        <v>0</v>
      </c>
      <c r="AN325" s="1">
        <f t="shared" si="223"/>
        <v>0</v>
      </c>
      <c r="AO325" s="1">
        <f t="shared" si="223"/>
        <v>0</v>
      </c>
      <c r="AP325" s="1">
        <f t="shared" si="223"/>
        <v>0</v>
      </c>
      <c r="AQ325" s="1">
        <f t="shared" ref="AQ325:BR325" si="224">IF(AQ262&gt;SUM($E325:$G325),0,IF(AQ262&gt;SUM($E325:$F325),$J325,IF(AQ262&gt;$E325,$I325,IF(AQ262&gt;0,$H325,0))))</f>
        <v>0</v>
      </c>
      <c r="AR325" s="1">
        <f t="shared" si="224"/>
        <v>0</v>
      </c>
      <c r="AS325" s="1">
        <f t="shared" si="224"/>
        <v>0</v>
      </c>
      <c r="AT325" s="1">
        <f t="shared" si="224"/>
        <v>0</v>
      </c>
      <c r="AU325" s="1">
        <f t="shared" si="224"/>
        <v>0</v>
      </c>
      <c r="AV325" s="1">
        <f t="shared" si="224"/>
        <v>0</v>
      </c>
      <c r="AW325" s="1">
        <f t="shared" si="224"/>
        <v>0</v>
      </c>
      <c r="AX325" s="1">
        <f t="shared" si="224"/>
        <v>0</v>
      </c>
      <c r="AY325" s="1">
        <f t="shared" si="224"/>
        <v>0</v>
      </c>
      <c r="AZ325" s="1">
        <f t="shared" si="224"/>
        <v>0</v>
      </c>
      <c r="BA325" s="1">
        <f t="shared" si="224"/>
        <v>0</v>
      </c>
      <c r="BB325" s="1">
        <f t="shared" si="224"/>
        <v>0</v>
      </c>
      <c r="BC325" s="1">
        <f t="shared" si="224"/>
        <v>0</v>
      </c>
      <c r="BD325" s="1">
        <f t="shared" si="224"/>
        <v>0</v>
      </c>
      <c r="BE325" s="1">
        <f t="shared" si="224"/>
        <v>0</v>
      </c>
      <c r="BF325" s="1">
        <f t="shared" si="224"/>
        <v>0</v>
      </c>
      <c r="BG325" s="1">
        <f t="shared" si="224"/>
        <v>0</v>
      </c>
      <c r="BH325" s="1">
        <f t="shared" si="224"/>
        <v>0</v>
      </c>
      <c r="BI325" s="1">
        <f t="shared" si="224"/>
        <v>0</v>
      </c>
      <c r="BJ325" s="1">
        <f t="shared" si="224"/>
        <v>0</v>
      </c>
      <c r="BK325" s="1">
        <f t="shared" si="224"/>
        <v>0</v>
      </c>
      <c r="BL325" s="1">
        <f t="shared" si="224"/>
        <v>0</v>
      </c>
      <c r="BM325" s="1">
        <f t="shared" si="224"/>
        <v>0</v>
      </c>
      <c r="BN325" s="1">
        <f t="shared" si="224"/>
        <v>0</v>
      </c>
      <c r="BO325" s="1">
        <f t="shared" si="224"/>
        <v>0</v>
      </c>
      <c r="BP325" s="1">
        <f t="shared" si="224"/>
        <v>0</v>
      </c>
      <c r="BQ325" s="1">
        <f t="shared" si="224"/>
        <v>0</v>
      </c>
      <c r="BR325" s="1">
        <f t="shared" si="224"/>
        <v>0</v>
      </c>
    </row>
    <row r="326" spans="1:70" x14ac:dyDescent="0.2">
      <c r="A326" s="1">
        <f t="shared" si="199"/>
        <v>0</v>
      </c>
      <c r="D326" s="541">
        <f t="shared" si="200"/>
        <v>54789</v>
      </c>
      <c r="E326" s="545">
        <f>'5'!AI67</f>
        <v>0</v>
      </c>
      <c r="F326" s="545">
        <f>'5'!AK67</f>
        <v>0</v>
      </c>
      <c r="G326" s="544">
        <f>'5'!AM67</f>
        <v>0</v>
      </c>
      <c r="H326" s="543">
        <f>'5'!AH67</f>
        <v>0</v>
      </c>
      <c r="I326" s="543">
        <f>'5'!AJ67</f>
        <v>0</v>
      </c>
      <c r="J326" s="542">
        <f>'5'!AL67</f>
        <v>0</v>
      </c>
      <c r="K326" s="1">
        <f t="shared" ref="K326:AP326" si="225">IF(K263&gt;SUM($E326:$G326),0,IF(K263&gt;SUM($E326:$F326),$J326,IF(K263&gt;$E326,$I326,IF(K263&gt;0,$H326,0))))</f>
        <v>0</v>
      </c>
      <c r="L326" s="1">
        <f t="shared" si="225"/>
        <v>0</v>
      </c>
      <c r="M326" s="1">
        <f t="shared" si="225"/>
        <v>0</v>
      </c>
      <c r="N326" s="1">
        <f t="shared" si="225"/>
        <v>0</v>
      </c>
      <c r="O326" s="1">
        <f t="shared" si="225"/>
        <v>0</v>
      </c>
      <c r="P326" s="1">
        <f t="shared" si="225"/>
        <v>0</v>
      </c>
      <c r="Q326" s="1">
        <f t="shared" si="225"/>
        <v>0</v>
      </c>
      <c r="R326" s="1">
        <f t="shared" si="225"/>
        <v>0</v>
      </c>
      <c r="S326" s="1">
        <f t="shared" si="225"/>
        <v>0</v>
      </c>
      <c r="T326" s="1">
        <f t="shared" si="225"/>
        <v>0</v>
      </c>
      <c r="U326" s="1">
        <f t="shared" si="225"/>
        <v>0</v>
      </c>
      <c r="V326" s="1">
        <f t="shared" si="225"/>
        <v>0</v>
      </c>
      <c r="W326" s="1">
        <f t="shared" si="225"/>
        <v>0</v>
      </c>
      <c r="X326" s="1">
        <f t="shared" si="225"/>
        <v>0</v>
      </c>
      <c r="Y326" s="1">
        <f t="shared" si="225"/>
        <v>0</v>
      </c>
      <c r="Z326" s="1">
        <f t="shared" si="225"/>
        <v>0</v>
      </c>
      <c r="AA326" s="1">
        <f t="shared" si="225"/>
        <v>0</v>
      </c>
      <c r="AB326" s="1">
        <f t="shared" si="225"/>
        <v>0</v>
      </c>
      <c r="AC326" s="1">
        <f t="shared" si="225"/>
        <v>0</v>
      </c>
      <c r="AD326" s="1">
        <f t="shared" si="225"/>
        <v>0</v>
      </c>
      <c r="AE326" s="1">
        <f t="shared" si="225"/>
        <v>0</v>
      </c>
      <c r="AF326" s="1">
        <f t="shared" si="225"/>
        <v>0</v>
      </c>
      <c r="AG326" s="1">
        <f t="shared" si="225"/>
        <v>0</v>
      </c>
      <c r="AH326" s="1">
        <f t="shared" si="225"/>
        <v>0</v>
      </c>
      <c r="AI326" s="1">
        <f t="shared" si="225"/>
        <v>0</v>
      </c>
      <c r="AJ326" s="1">
        <f t="shared" si="225"/>
        <v>0</v>
      </c>
      <c r="AK326" s="1">
        <f t="shared" si="225"/>
        <v>0</v>
      </c>
      <c r="AL326" s="1">
        <f t="shared" si="225"/>
        <v>0</v>
      </c>
      <c r="AM326" s="1">
        <f t="shared" si="225"/>
        <v>0</v>
      </c>
      <c r="AN326" s="1">
        <f t="shared" si="225"/>
        <v>0</v>
      </c>
      <c r="AO326" s="1">
        <f t="shared" si="225"/>
        <v>0</v>
      </c>
      <c r="AP326" s="1">
        <f t="shared" si="225"/>
        <v>0</v>
      </c>
      <c r="AQ326" s="1">
        <f t="shared" ref="AQ326:BR326" si="226">IF(AQ263&gt;SUM($E326:$G326),0,IF(AQ263&gt;SUM($E326:$F326),$J326,IF(AQ263&gt;$E326,$I326,IF(AQ263&gt;0,$H326,0))))</f>
        <v>0</v>
      </c>
      <c r="AR326" s="1">
        <f t="shared" si="226"/>
        <v>0</v>
      </c>
      <c r="AS326" s="1">
        <f t="shared" si="226"/>
        <v>0</v>
      </c>
      <c r="AT326" s="1">
        <f t="shared" si="226"/>
        <v>0</v>
      </c>
      <c r="AU326" s="1">
        <f t="shared" si="226"/>
        <v>0</v>
      </c>
      <c r="AV326" s="1">
        <f t="shared" si="226"/>
        <v>0</v>
      </c>
      <c r="AW326" s="1">
        <f t="shared" si="226"/>
        <v>0</v>
      </c>
      <c r="AX326" s="1">
        <f t="shared" si="226"/>
        <v>0</v>
      </c>
      <c r="AY326" s="1">
        <f t="shared" si="226"/>
        <v>0</v>
      </c>
      <c r="AZ326" s="1">
        <f t="shared" si="226"/>
        <v>0</v>
      </c>
      <c r="BA326" s="1">
        <f t="shared" si="226"/>
        <v>0</v>
      </c>
      <c r="BB326" s="1">
        <f t="shared" si="226"/>
        <v>0</v>
      </c>
      <c r="BC326" s="1">
        <f t="shared" si="226"/>
        <v>0</v>
      </c>
      <c r="BD326" s="1">
        <f t="shared" si="226"/>
        <v>0</v>
      </c>
      <c r="BE326" s="1">
        <f t="shared" si="226"/>
        <v>0</v>
      </c>
      <c r="BF326" s="1">
        <f t="shared" si="226"/>
        <v>0</v>
      </c>
      <c r="BG326" s="1">
        <f t="shared" si="226"/>
        <v>0</v>
      </c>
      <c r="BH326" s="1">
        <f t="shared" si="226"/>
        <v>0</v>
      </c>
      <c r="BI326" s="1">
        <f t="shared" si="226"/>
        <v>0</v>
      </c>
      <c r="BJ326" s="1">
        <f t="shared" si="226"/>
        <v>0</v>
      </c>
      <c r="BK326" s="1">
        <f t="shared" si="226"/>
        <v>0</v>
      </c>
      <c r="BL326" s="1">
        <f t="shared" si="226"/>
        <v>0</v>
      </c>
      <c r="BM326" s="1">
        <f t="shared" si="226"/>
        <v>0</v>
      </c>
      <c r="BN326" s="1">
        <f t="shared" si="226"/>
        <v>0</v>
      </c>
      <c r="BO326" s="1">
        <f t="shared" si="226"/>
        <v>0</v>
      </c>
      <c r="BP326" s="1">
        <f t="shared" si="226"/>
        <v>0</v>
      </c>
      <c r="BQ326" s="1">
        <f t="shared" si="226"/>
        <v>0</v>
      </c>
      <c r="BR326" s="1">
        <f t="shared" si="226"/>
        <v>0</v>
      </c>
    </row>
    <row r="327" spans="1:70" x14ac:dyDescent="0.2">
      <c r="A327" s="1">
        <f t="shared" si="199"/>
        <v>0</v>
      </c>
      <c r="D327" s="541">
        <f t="shared" si="200"/>
        <v>54789</v>
      </c>
      <c r="E327" s="545">
        <f>'5'!AI68</f>
        <v>0</v>
      </c>
      <c r="F327" s="545">
        <f>'5'!AK68</f>
        <v>0</v>
      </c>
      <c r="G327" s="544">
        <f>'5'!AM68</f>
        <v>0</v>
      </c>
      <c r="H327" s="543">
        <f>'5'!AH68</f>
        <v>0</v>
      </c>
      <c r="I327" s="543">
        <f>'5'!AJ68</f>
        <v>0</v>
      </c>
      <c r="J327" s="542">
        <f>'5'!AL68</f>
        <v>0</v>
      </c>
      <c r="K327" s="1">
        <f t="shared" ref="K327:AP327" si="227">IF(K264&gt;SUM($E327:$G327),0,IF(K264&gt;SUM($E327:$F327),$J327,IF(K264&gt;$E327,$I327,IF(K264&gt;0,$H327,0))))</f>
        <v>0</v>
      </c>
      <c r="L327" s="1">
        <f t="shared" si="227"/>
        <v>0</v>
      </c>
      <c r="M327" s="1">
        <f t="shared" si="227"/>
        <v>0</v>
      </c>
      <c r="N327" s="1">
        <f t="shared" si="227"/>
        <v>0</v>
      </c>
      <c r="O327" s="1">
        <f t="shared" si="227"/>
        <v>0</v>
      </c>
      <c r="P327" s="1">
        <f t="shared" si="227"/>
        <v>0</v>
      </c>
      <c r="Q327" s="1">
        <f t="shared" si="227"/>
        <v>0</v>
      </c>
      <c r="R327" s="1">
        <f t="shared" si="227"/>
        <v>0</v>
      </c>
      <c r="S327" s="1">
        <f t="shared" si="227"/>
        <v>0</v>
      </c>
      <c r="T327" s="1">
        <f t="shared" si="227"/>
        <v>0</v>
      </c>
      <c r="U327" s="1">
        <f t="shared" si="227"/>
        <v>0</v>
      </c>
      <c r="V327" s="1">
        <f t="shared" si="227"/>
        <v>0</v>
      </c>
      <c r="W327" s="1">
        <f t="shared" si="227"/>
        <v>0</v>
      </c>
      <c r="X327" s="1">
        <f t="shared" si="227"/>
        <v>0</v>
      </c>
      <c r="Y327" s="1">
        <f t="shared" si="227"/>
        <v>0</v>
      </c>
      <c r="Z327" s="1">
        <f t="shared" si="227"/>
        <v>0</v>
      </c>
      <c r="AA327" s="1">
        <f t="shared" si="227"/>
        <v>0</v>
      </c>
      <c r="AB327" s="1">
        <f t="shared" si="227"/>
        <v>0</v>
      </c>
      <c r="AC327" s="1">
        <f t="shared" si="227"/>
        <v>0</v>
      </c>
      <c r="AD327" s="1">
        <f t="shared" si="227"/>
        <v>0</v>
      </c>
      <c r="AE327" s="1">
        <f t="shared" si="227"/>
        <v>0</v>
      </c>
      <c r="AF327" s="1">
        <f t="shared" si="227"/>
        <v>0</v>
      </c>
      <c r="AG327" s="1">
        <f t="shared" si="227"/>
        <v>0</v>
      </c>
      <c r="AH327" s="1">
        <f t="shared" si="227"/>
        <v>0</v>
      </c>
      <c r="AI327" s="1">
        <f t="shared" si="227"/>
        <v>0</v>
      </c>
      <c r="AJ327" s="1">
        <f t="shared" si="227"/>
        <v>0</v>
      </c>
      <c r="AK327" s="1">
        <f t="shared" si="227"/>
        <v>0</v>
      </c>
      <c r="AL327" s="1">
        <f t="shared" si="227"/>
        <v>0</v>
      </c>
      <c r="AM327" s="1">
        <f t="shared" si="227"/>
        <v>0</v>
      </c>
      <c r="AN327" s="1">
        <f t="shared" si="227"/>
        <v>0</v>
      </c>
      <c r="AO327" s="1">
        <f t="shared" si="227"/>
        <v>0</v>
      </c>
      <c r="AP327" s="1">
        <f t="shared" si="227"/>
        <v>0</v>
      </c>
      <c r="AQ327" s="1">
        <f t="shared" ref="AQ327:BR327" si="228">IF(AQ264&gt;SUM($E327:$G327),0,IF(AQ264&gt;SUM($E327:$F327),$J327,IF(AQ264&gt;$E327,$I327,IF(AQ264&gt;0,$H327,0))))</f>
        <v>0</v>
      </c>
      <c r="AR327" s="1">
        <f t="shared" si="228"/>
        <v>0</v>
      </c>
      <c r="AS327" s="1">
        <f t="shared" si="228"/>
        <v>0</v>
      </c>
      <c r="AT327" s="1">
        <f t="shared" si="228"/>
        <v>0</v>
      </c>
      <c r="AU327" s="1">
        <f t="shared" si="228"/>
        <v>0</v>
      </c>
      <c r="AV327" s="1">
        <f t="shared" si="228"/>
        <v>0</v>
      </c>
      <c r="AW327" s="1">
        <f t="shared" si="228"/>
        <v>0</v>
      </c>
      <c r="AX327" s="1">
        <f t="shared" si="228"/>
        <v>0</v>
      </c>
      <c r="AY327" s="1">
        <f t="shared" si="228"/>
        <v>0</v>
      </c>
      <c r="AZ327" s="1">
        <f t="shared" si="228"/>
        <v>0</v>
      </c>
      <c r="BA327" s="1">
        <f t="shared" si="228"/>
        <v>0</v>
      </c>
      <c r="BB327" s="1">
        <f t="shared" si="228"/>
        <v>0</v>
      </c>
      <c r="BC327" s="1">
        <f t="shared" si="228"/>
        <v>0</v>
      </c>
      <c r="BD327" s="1">
        <f t="shared" si="228"/>
        <v>0</v>
      </c>
      <c r="BE327" s="1">
        <f t="shared" si="228"/>
        <v>0</v>
      </c>
      <c r="BF327" s="1">
        <f t="shared" si="228"/>
        <v>0</v>
      </c>
      <c r="BG327" s="1">
        <f t="shared" si="228"/>
        <v>0</v>
      </c>
      <c r="BH327" s="1">
        <f t="shared" si="228"/>
        <v>0</v>
      </c>
      <c r="BI327" s="1">
        <f t="shared" si="228"/>
        <v>0</v>
      </c>
      <c r="BJ327" s="1">
        <f t="shared" si="228"/>
        <v>0</v>
      </c>
      <c r="BK327" s="1">
        <f t="shared" si="228"/>
        <v>0</v>
      </c>
      <c r="BL327" s="1">
        <f t="shared" si="228"/>
        <v>0</v>
      </c>
      <c r="BM327" s="1">
        <f t="shared" si="228"/>
        <v>0</v>
      </c>
      <c r="BN327" s="1">
        <f t="shared" si="228"/>
        <v>0</v>
      </c>
      <c r="BO327" s="1">
        <f t="shared" si="228"/>
        <v>0</v>
      </c>
      <c r="BP327" s="1">
        <f t="shared" si="228"/>
        <v>0</v>
      </c>
      <c r="BQ327" s="1">
        <f t="shared" si="228"/>
        <v>0</v>
      </c>
      <c r="BR327" s="1">
        <f t="shared" si="228"/>
        <v>0</v>
      </c>
    </row>
    <row r="328" spans="1:70" x14ac:dyDescent="0.2">
      <c r="A328" s="1">
        <f t="shared" si="199"/>
        <v>0</v>
      </c>
      <c r="D328" s="541">
        <f t="shared" si="200"/>
        <v>54789</v>
      </c>
      <c r="E328" s="545">
        <f>'5'!AI69</f>
        <v>0</v>
      </c>
      <c r="F328" s="545">
        <f>'5'!AK69</f>
        <v>0</v>
      </c>
      <c r="G328" s="544">
        <f>'5'!AM69</f>
        <v>0</v>
      </c>
      <c r="H328" s="543">
        <f>'5'!AH69</f>
        <v>0</v>
      </c>
      <c r="I328" s="543">
        <f>'5'!AJ69</f>
        <v>0</v>
      </c>
      <c r="J328" s="542">
        <f>'5'!AL69</f>
        <v>0</v>
      </c>
      <c r="K328" s="1">
        <f t="shared" ref="K328:AP328" si="229">IF(K265&gt;SUM($E328:$G328),0,IF(K265&gt;SUM($E328:$F328),$J328,IF(K265&gt;$E328,$I328,IF(K265&gt;0,$H328,0))))</f>
        <v>0</v>
      </c>
      <c r="L328" s="1">
        <f t="shared" si="229"/>
        <v>0</v>
      </c>
      <c r="M328" s="1">
        <f t="shared" si="229"/>
        <v>0</v>
      </c>
      <c r="N328" s="1">
        <f t="shared" si="229"/>
        <v>0</v>
      </c>
      <c r="O328" s="1">
        <f t="shared" si="229"/>
        <v>0</v>
      </c>
      <c r="P328" s="1">
        <f t="shared" si="229"/>
        <v>0</v>
      </c>
      <c r="Q328" s="1">
        <f t="shared" si="229"/>
        <v>0</v>
      </c>
      <c r="R328" s="1">
        <f t="shared" si="229"/>
        <v>0</v>
      </c>
      <c r="S328" s="1">
        <f t="shared" si="229"/>
        <v>0</v>
      </c>
      <c r="T328" s="1">
        <f t="shared" si="229"/>
        <v>0</v>
      </c>
      <c r="U328" s="1">
        <f t="shared" si="229"/>
        <v>0</v>
      </c>
      <c r="V328" s="1">
        <f t="shared" si="229"/>
        <v>0</v>
      </c>
      <c r="W328" s="1">
        <f t="shared" si="229"/>
        <v>0</v>
      </c>
      <c r="X328" s="1">
        <f t="shared" si="229"/>
        <v>0</v>
      </c>
      <c r="Y328" s="1">
        <f t="shared" si="229"/>
        <v>0</v>
      </c>
      <c r="Z328" s="1">
        <f t="shared" si="229"/>
        <v>0</v>
      </c>
      <c r="AA328" s="1">
        <f t="shared" si="229"/>
        <v>0</v>
      </c>
      <c r="AB328" s="1">
        <f t="shared" si="229"/>
        <v>0</v>
      </c>
      <c r="AC328" s="1">
        <f t="shared" si="229"/>
        <v>0</v>
      </c>
      <c r="AD328" s="1">
        <f t="shared" si="229"/>
        <v>0</v>
      </c>
      <c r="AE328" s="1">
        <f t="shared" si="229"/>
        <v>0</v>
      </c>
      <c r="AF328" s="1">
        <f t="shared" si="229"/>
        <v>0</v>
      </c>
      <c r="AG328" s="1">
        <f t="shared" si="229"/>
        <v>0</v>
      </c>
      <c r="AH328" s="1">
        <f t="shared" si="229"/>
        <v>0</v>
      </c>
      <c r="AI328" s="1">
        <f t="shared" si="229"/>
        <v>0</v>
      </c>
      <c r="AJ328" s="1">
        <f t="shared" si="229"/>
        <v>0</v>
      </c>
      <c r="AK328" s="1">
        <f t="shared" si="229"/>
        <v>0</v>
      </c>
      <c r="AL328" s="1">
        <f t="shared" si="229"/>
        <v>0</v>
      </c>
      <c r="AM328" s="1">
        <f t="shared" si="229"/>
        <v>0</v>
      </c>
      <c r="AN328" s="1">
        <f t="shared" si="229"/>
        <v>0</v>
      </c>
      <c r="AO328" s="1">
        <f t="shared" si="229"/>
        <v>0</v>
      </c>
      <c r="AP328" s="1">
        <f t="shared" si="229"/>
        <v>0</v>
      </c>
      <c r="AQ328" s="1">
        <f t="shared" ref="AQ328:BR328" si="230">IF(AQ265&gt;SUM($E328:$G328),0,IF(AQ265&gt;SUM($E328:$F328),$J328,IF(AQ265&gt;$E328,$I328,IF(AQ265&gt;0,$H328,0))))</f>
        <v>0</v>
      </c>
      <c r="AR328" s="1">
        <f t="shared" si="230"/>
        <v>0</v>
      </c>
      <c r="AS328" s="1">
        <f t="shared" si="230"/>
        <v>0</v>
      </c>
      <c r="AT328" s="1">
        <f t="shared" si="230"/>
        <v>0</v>
      </c>
      <c r="AU328" s="1">
        <f t="shared" si="230"/>
        <v>0</v>
      </c>
      <c r="AV328" s="1">
        <f t="shared" si="230"/>
        <v>0</v>
      </c>
      <c r="AW328" s="1">
        <f t="shared" si="230"/>
        <v>0</v>
      </c>
      <c r="AX328" s="1">
        <f t="shared" si="230"/>
        <v>0</v>
      </c>
      <c r="AY328" s="1">
        <f t="shared" si="230"/>
        <v>0</v>
      </c>
      <c r="AZ328" s="1">
        <f t="shared" si="230"/>
        <v>0</v>
      </c>
      <c r="BA328" s="1">
        <f t="shared" si="230"/>
        <v>0</v>
      </c>
      <c r="BB328" s="1">
        <f t="shared" si="230"/>
        <v>0</v>
      </c>
      <c r="BC328" s="1">
        <f t="shared" si="230"/>
        <v>0</v>
      </c>
      <c r="BD328" s="1">
        <f t="shared" si="230"/>
        <v>0</v>
      </c>
      <c r="BE328" s="1">
        <f t="shared" si="230"/>
        <v>0</v>
      </c>
      <c r="BF328" s="1">
        <f t="shared" si="230"/>
        <v>0</v>
      </c>
      <c r="BG328" s="1">
        <f t="shared" si="230"/>
        <v>0</v>
      </c>
      <c r="BH328" s="1">
        <f t="shared" si="230"/>
        <v>0</v>
      </c>
      <c r="BI328" s="1">
        <f t="shared" si="230"/>
        <v>0</v>
      </c>
      <c r="BJ328" s="1">
        <f t="shared" si="230"/>
        <v>0</v>
      </c>
      <c r="BK328" s="1">
        <f t="shared" si="230"/>
        <v>0</v>
      </c>
      <c r="BL328" s="1">
        <f t="shared" si="230"/>
        <v>0</v>
      </c>
      <c r="BM328" s="1">
        <f t="shared" si="230"/>
        <v>0</v>
      </c>
      <c r="BN328" s="1">
        <f t="shared" si="230"/>
        <v>0</v>
      </c>
      <c r="BO328" s="1">
        <f t="shared" si="230"/>
        <v>0</v>
      </c>
      <c r="BP328" s="1">
        <f t="shared" si="230"/>
        <v>0</v>
      </c>
      <c r="BQ328" s="1">
        <f t="shared" si="230"/>
        <v>0</v>
      </c>
      <c r="BR328" s="1">
        <f t="shared" si="230"/>
        <v>0</v>
      </c>
    </row>
    <row r="329" spans="1:70" x14ac:dyDescent="0.2">
      <c r="A329" s="1">
        <f t="shared" si="199"/>
        <v>0</v>
      </c>
      <c r="D329" s="541">
        <f t="shared" si="200"/>
        <v>54789</v>
      </c>
      <c r="E329" s="545">
        <f>'5'!AI70</f>
        <v>0</v>
      </c>
      <c r="F329" s="545">
        <f>'5'!AK70</f>
        <v>0</v>
      </c>
      <c r="G329" s="544">
        <f>'5'!AM70</f>
        <v>0</v>
      </c>
      <c r="H329" s="543">
        <f>'5'!AH70</f>
        <v>0</v>
      </c>
      <c r="I329" s="543">
        <f>'5'!AJ70</f>
        <v>0</v>
      </c>
      <c r="J329" s="542">
        <f>'5'!AL70</f>
        <v>0</v>
      </c>
      <c r="K329" s="1">
        <f t="shared" ref="K329:AP329" si="231">IF(K266&gt;SUM($E329:$G329),0,IF(K266&gt;SUM($E329:$F329),$J329,IF(K266&gt;$E329,$I329,IF(K266&gt;0,$H329,0))))</f>
        <v>0</v>
      </c>
      <c r="L329" s="1">
        <f t="shared" si="231"/>
        <v>0</v>
      </c>
      <c r="M329" s="1">
        <f t="shared" si="231"/>
        <v>0</v>
      </c>
      <c r="N329" s="1">
        <f t="shared" si="231"/>
        <v>0</v>
      </c>
      <c r="O329" s="1">
        <f t="shared" si="231"/>
        <v>0</v>
      </c>
      <c r="P329" s="1">
        <f t="shared" si="231"/>
        <v>0</v>
      </c>
      <c r="Q329" s="1">
        <f t="shared" si="231"/>
        <v>0</v>
      </c>
      <c r="R329" s="1">
        <f t="shared" si="231"/>
        <v>0</v>
      </c>
      <c r="S329" s="1">
        <f t="shared" si="231"/>
        <v>0</v>
      </c>
      <c r="T329" s="1">
        <f t="shared" si="231"/>
        <v>0</v>
      </c>
      <c r="U329" s="1">
        <f t="shared" si="231"/>
        <v>0</v>
      </c>
      <c r="V329" s="1">
        <f t="shared" si="231"/>
        <v>0</v>
      </c>
      <c r="W329" s="1">
        <f t="shared" si="231"/>
        <v>0</v>
      </c>
      <c r="X329" s="1">
        <f t="shared" si="231"/>
        <v>0</v>
      </c>
      <c r="Y329" s="1">
        <f t="shared" si="231"/>
        <v>0</v>
      </c>
      <c r="Z329" s="1">
        <f t="shared" si="231"/>
        <v>0</v>
      </c>
      <c r="AA329" s="1">
        <f t="shared" si="231"/>
        <v>0</v>
      </c>
      <c r="AB329" s="1">
        <f t="shared" si="231"/>
        <v>0</v>
      </c>
      <c r="AC329" s="1">
        <f t="shared" si="231"/>
        <v>0</v>
      </c>
      <c r="AD329" s="1">
        <f t="shared" si="231"/>
        <v>0</v>
      </c>
      <c r="AE329" s="1">
        <f t="shared" si="231"/>
        <v>0</v>
      </c>
      <c r="AF329" s="1">
        <f t="shared" si="231"/>
        <v>0</v>
      </c>
      <c r="AG329" s="1">
        <f t="shared" si="231"/>
        <v>0</v>
      </c>
      <c r="AH329" s="1">
        <f t="shared" si="231"/>
        <v>0</v>
      </c>
      <c r="AI329" s="1">
        <f t="shared" si="231"/>
        <v>0</v>
      </c>
      <c r="AJ329" s="1">
        <f t="shared" si="231"/>
        <v>0</v>
      </c>
      <c r="AK329" s="1">
        <f t="shared" si="231"/>
        <v>0</v>
      </c>
      <c r="AL329" s="1">
        <f t="shared" si="231"/>
        <v>0</v>
      </c>
      <c r="AM329" s="1">
        <f t="shared" si="231"/>
        <v>0</v>
      </c>
      <c r="AN329" s="1">
        <f t="shared" si="231"/>
        <v>0</v>
      </c>
      <c r="AO329" s="1">
        <f t="shared" si="231"/>
        <v>0</v>
      </c>
      <c r="AP329" s="1">
        <f t="shared" si="231"/>
        <v>0</v>
      </c>
      <c r="AQ329" s="1">
        <f t="shared" ref="AQ329:BR329" si="232">IF(AQ266&gt;SUM($E329:$G329),0,IF(AQ266&gt;SUM($E329:$F329),$J329,IF(AQ266&gt;$E329,$I329,IF(AQ266&gt;0,$H329,0))))</f>
        <v>0</v>
      </c>
      <c r="AR329" s="1">
        <f t="shared" si="232"/>
        <v>0</v>
      </c>
      <c r="AS329" s="1">
        <f t="shared" si="232"/>
        <v>0</v>
      </c>
      <c r="AT329" s="1">
        <f t="shared" si="232"/>
        <v>0</v>
      </c>
      <c r="AU329" s="1">
        <f t="shared" si="232"/>
        <v>0</v>
      </c>
      <c r="AV329" s="1">
        <f t="shared" si="232"/>
        <v>0</v>
      </c>
      <c r="AW329" s="1">
        <f t="shared" si="232"/>
        <v>0</v>
      </c>
      <c r="AX329" s="1">
        <f t="shared" si="232"/>
        <v>0</v>
      </c>
      <c r="AY329" s="1">
        <f t="shared" si="232"/>
        <v>0</v>
      </c>
      <c r="AZ329" s="1">
        <f t="shared" si="232"/>
        <v>0</v>
      </c>
      <c r="BA329" s="1">
        <f t="shared" si="232"/>
        <v>0</v>
      </c>
      <c r="BB329" s="1">
        <f t="shared" si="232"/>
        <v>0</v>
      </c>
      <c r="BC329" s="1">
        <f t="shared" si="232"/>
        <v>0</v>
      </c>
      <c r="BD329" s="1">
        <f t="shared" si="232"/>
        <v>0</v>
      </c>
      <c r="BE329" s="1">
        <f t="shared" si="232"/>
        <v>0</v>
      </c>
      <c r="BF329" s="1">
        <f t="shared" si="232"/>
        <v>0</v>
      </c>
      <c r="BG329" s="1">
        <f t="shared" si="232"/>
        <v>0</v>
      </c>
      <c r="BH329" s="1">
        <f t="shared" si="232"/>
        <v>0</v>
      </c>
      <c r="BI329" s="1">
        <f t="shared" si="232"/>
        <v>0</v>
      </c>
      <c r="BJ329" s="1">
        <f t="shared" si="232"/>
        <v>0</v>
      </c>
      <c r="BK329" s="1">
        <f t="shared" si="232"/>
        <v>0</v>
      </c>
      <c r="BL329" s="1">
        <f t="shared" si="232"/>
        <v>0</v>
      </c>
      <c r="BM329" s="1">
        <f t="shared" si="232"/>
        <v>0</v>
      </c>
      <c r="BN329" s="1">
        <f t="shared" si="232"/>
        <v>0</v>
      </c>
      <c r="BO329" s="1">
        <f t="shared" si="232"/>
        <v>0</v>
      </c>
      <c r="BP329" s="1">
        <f t="shared" si="232"/>
        <v>0</v>
      </c>
      <c r="BQ329" s="1">
        <f t="shared" si="232"/>
        <v>0</v>
      </c>
      <c r="BR329" s="1">
        <f t="shared" si="232"/>
        <v>0</v>
      </c>
    </row>
    <row r="330" spans="1:70" x14ac:dyDescent="0.2">
      <c r="A330" s="1">
        <f t="shared" si="199"/>
        <v>0</v>
      </c>
      <c r="D330" s="541">
        <f t="shared" si="200"/>
        <v>54789</v>
      </c>
      <c r="E330" s="545">
        <f>'5'!AI71</f>
        <v>0</v>
      </c>
      <c r="F330" s="545">
        <f>'5'!AK71</f>
        <v>0</v>
      </c>
      <c r="G330" s="544">
        <f>'5'!AM71</f>
        <v>0</v>
      </c>
      <c r="H330" s="543">
        <f>'5'!AH71</f>
        <v>0</v>
      </c>
      <c r="I330" s="543">
        <f>'5'!AJ71</f>
        <v>0</v>
      </c>
      <c r="J330" s="542">
        <f>'5'!AL71</f>
        <v>0</v>
      </c>
      <c r="K330" s="1">
        <f t="shared" ref="K330:AP330" si="233">IF(K267&gt;SUM($E330:$G330),0,IF(K267&gt;SUM($E330:$F330),$J330,IF(K267&gt;$E330,$I330,IF(K267&gt;0,$H330,0))))</f>
        <v>0</v>
      </c>
      <c r="L330" s="1">
        <f t="shared" si="233"/>
        <v>0</v>
      </c>
      <c r="M330" s="1">
        <f t="shared" si="233"/>
        <v>0</v>
      </c>
      <c r="N330" s="1">
        <f t="shared" si="233"/>
        <v>0</v>
      </c>
      <c r="O330" s="1">
        <f t="shared" si="233"/>
        <v>0</v>
      </c>
      <c r="P330" s="1">
        <f t="shared" si="233"/>
        <v>0</v>
      </c>
      <c r="Q330" s="1">
        <f t="shared" si="233"/>
        <v>0</v>
      </c>
      <c r="R330" s="1">
        <f t="shared" si="233"/>
        <v>0</v>
      </c>
      <c r="S330" s="1">
        <f t="shared" si="233"/>
        <v>0</v>
      </c>
      <c r="T330" s="1">
        <f t="shared" si="233"/>
        <v>0</v>
      </c>
      <c r="U330" s="1">
        <f t="shared" si="233"/>
        <v>0</v>
      </c>
      <c r="V330" s="1">
        <f t="shared" si="233"/>
        <v>0</v>
      </c>
      <c r="W330" s="1">
        <f t="shared" si="233"/>
        <v>0</v>
      </c>
      <c r="X330" s="1">
        <f t="shared" si="233"/>
        <v>0</v>
      </c>
      <c r="Y330" s="1">
        <f t="shared" si="233"/>
        <v>0</v>
      </c>
      <c r="Z330" s="1">
        <f t="shared" si="233"/>
        <v>0</v>
      </c>
      <c r="AA330" s="1">
        <f t="shared" si="233"/>
        <v>0</v>
      </c>
      <c r="AB330" s="1">
        <f t="shared" si="233"/>
        <v>0</v>
      </c>
      <c r="AC330" s="1">
        <f t="shared" si="233"/>
        <v>0</v>
      </c>
      <c r="AD330" s="1">
        <f t="shared" si="233"/>
        <v>0</v>
      </c>
      <c r="AE330" s="1">
        <f t="shared" si="233"/>
        <v>0</v>
      </c>
      <c r="AF330" s="1">
        <f t="shared" si="233"/>
        <v>0</v>
      </c>
      <c r="AG330" s="1">
        <f t="shared" si="233"/>
        <v>0</v>
      </c>
      <c r="AH330" s="1">
        <f t="shared" si="233"/>
        <v>0</v>
      </c>
      <c r="AI330" s="1">
        <f t="shared" si="233"/>
        <v>0</v>
      </c>
      <c r="AJ330" s="1">
        <f t="shared" si="233"/>
        <v>0</v>
      </c>
      <c r="AK330" s="1">
        <f t="shared" si="233"/>
        <v>0</v>
      </c>
      <c r="AL330" s="1">
        <f t="shared" si="233"/>
        <v>0</v>
      </c>
      <c r="AM330" s="1">
        <f t="shared" si="233"/>
        <v>0</v>
      </c>
      <c r="AN330" s="1">
        <f t="shared" si="233"/>
        <v>0</v>
      </c>
      <c r="AO330" s="1">
        <f t="shared" si="233"/>
        <v>0</v>
      </c>
      <c r="AP330" s="1">
        <f t="shared" si="233"/>
        <v>0</v>
      </c>
      <c r="AQ330" s="1">
        <f t="shared" ref="AQ330:BR330" si="234">IF(AQ267&gt;SUM($E330:$G330),0,IF(AQ267&gt;SUM($E330:$F330),$J330,IF(AQ267&gt;$E330,$I330,IF(AQ267&gt;0,$H330,0))))</f>
        <v>0</v>
      </c>
      <c r="AR330" s="1">
        <f t="shared" si="234"/>
        <v>0</v>
      </c>
      <c r="AS330" s="1">
        <f t="shared" si="234"/>
        <v>0</v>
      </c>
      <c r="AT330" s="1">
        <f t="shared" si="234"/>
        <v>0</v>
      </c>
      <c r="AU330" s="1">
        <f t="shared" si="234"/>
        <v>0</v>
      </c>
      <c r="AV330" s="1">
        <f t="shared" si="234"/>
        <v>0</v>
      </c>
      <c r="AW330" s="1">
        <f t="shared" si="234"/>
        <v>0</v>
      </c>
      <c r="AX330" s="1">
        <f t="shared" si="234"/>
        <v>0</v>
      </c>
      <c r="AY330" s="1">
        <f t="shared" si="234"/>
        <v>0</v>
      </c>
      <c r="AZ330" s="1">
        <f t="shared" si="234"/>
        <v>0</v>
      </c>
      <c r="BA330" s="1">
        <f t="shared" si="234"/>
        <v>0</v>
      </c>
      <c r="BB330" s="1">
        <f t="shared" si="234"/>
        <v>0</v>
      </c>
      <c r="BC330" s="1">
        <f t="shared" si="234"/>
        <v>0</v>
      </c>
      <c r="BD330" s="1">
        <f t="shared" si="234"/>
        <v>0</v>
      </c>
      <c r="BE330" s="1">
        <f t="shared" si="234"/>
        <v>0</v>
      </c>
      <c r="BF330" s="1">
        <f t="shared" si="234"/>
        <v>0</v>
      </c>
      <c r="BG330" s="1">
        <f t="shared" si="234"/>
        <v>0</v>
      </c>
      <c r="BH330" s="1">
        <f t="shared" si="234"/>
        <v>0</v>
      </c>
      <c r="BI330" s="1">
        <f t="shared" si="234"/>
        <v>0</v>
      </c>
      <c r="BJ330" s="1">
        <f t="shared" si="234"/>
        <v>0</v>
      </c>
      <c r="BK330" s="1">
        <f t="shared" si="234"/>
        <v>0</v>
      </c>
      <c r="BL330" s="1">
        <f t="shared" si="234"/>
        <v>0</v>
      </c>
      <c r="BM330" s="1">
        <f t="shared" si="234"/>
        <v>0</v>
      </c>
      <c r="BN330" s="1">
        <f t="shared" si="234"/>
        <v>0</v>
      </c>
      <c r="BO330" s="1">
        <f t="shared" si="234"/>
        <v>0</v>
      </c>
      <c r="BP330" s="1">
        <f t="shared" si="234"/>
        <v>0</v>
      </c>
      <c r="BQ330" s="1">
        <f t="shared" si="234"/>
        <v>0</v>
      </c>
      <c r="BR330" s="1">
        <f t="shared" si="234"/>
        <v>0</v>
      </c>
    </row>
    <row r="331" spans="1:70" x14ac:dyDescent="0.2">
      <c r="A331" s="1">
        <f t="shared" si="199"/>
        <v>0</v>
      </c>
      <c r="D331" s="541">
        <f t="shared" si="200"/>
        <v>54789</v>
      </c>
      <c r="E331" s="545">
        <f>'5'!AI72</f>
        <v>0</v>
      </c>
      <c r="F331" s="545">
        <f>'5'!AK72</f>
        <v>0</v>
      </c>
      <c r="G331" s="544">
        <f>'5'!AM72</f>
        <v>0</v>
      </c>
      <c r="H331" s="543">
        <f>'5'!AH72</f>
        <v>0</v>
      </c>
      <c r="I331" s="543">
        <f>'5'!AJ72</f>
        <v>0</v>
      </c>
      <c r="J331" s="542">
        <f>'5'!AL72</f>
        <v>0</v>
      </c>
      <c r="K331" s="1">
        <f t="shared" ref="K331:AP331" si="235">IF(K268&gt;SUM($E331:$G331),0,IF(K268&gt;SUM($E331:$F331),$J331,IF(K268&gt;$E331,$I331,IF(K268&gt;0,$H331,0))))</f>
        <v>0</v>
      </c>
      <c r="L331" s="1">
        <f t="shared" si="235"/>
        <v>0</v>
      </c>
      <c r="M331" s="1">
        <f t="shared" si="235"/>
        <v>0</v>
      </c>
      <c r="N331" s="1">
        <f t="shared" si="235"/>
        <v>0</v>
      </c>
      <c r="O331" s="1">
        <f t="shared" si="235"/>
        <v>0</v>
      </c>
      <c r="P331" s="1">
        <f t="shared" si="235"/>
        <v>0</v>
      </c>
      <c r="Q331" s="1">
        <f t="shared" si="235"/>
        <v>0</v>
      </c>
      <c r="R331" s="1">
        <f t="shared" si="235"/>
        <v>0</v>
      </c>
      <c r="S331" s="1">
        <f t="shared" si="235"/>
        <v>0</v>
      </c>
      <c r="T331" s="1">
        <f t="shared" si="235"/>
        <v>0</v>
      </c>
      <c r="U331" s="1">
        <f t="shared" si="235"/>
        <v>0</v>
      </c>
      <c r="V331" s="1">
        <f t="shared" si="235"/>
        <v>0</v>
      </c>
      <c r="W331" s="1">
        <f t="shared" si="235"/>
        <v>0</v>
      </c>
      <c r="X331" s="1">
        <f t="shared" si="235"/>
        <v>0</v>
      </c>
      <c r="Y331" s="1">
        <f t="shared" si="235"/>
        <v>0</v>
      </c>
      <c r="Z331" s="1">
        <f t="shared" si="235"/>
        <v>0</v>
      </c>
      <c r="AA331" s="1">
        <f t="shared" si="235"/>
        <v>0</v>
      </c>
      <c r="AB331" s="1">
        <f t="shared" si="235"/>
        <v>0</v>
      </c>
      <c r="AC331" s="1">
        <f t="shared" si="235"/>
        <v>0</v>
      </c>
      <c r="AD331" s="1">
        <f t="shared" si="235"/>
        <v>0</v>
      </c>
      <c r="AE331" s="1">
        <f t="shared" si="235"/>
        <v>0</v>
      </c>
      <c r="AF331" s="1">
        <f t="shared" si="235"/>
        <v>0</v>
      </c>
      <c r="AG331" s="1">
        <f t="shared" si="235"/>
        <v>0</v>
      </c>
      <c r="AH331" s="1">
        <f t="shared" si="235"/>
        <v>0</v>
      </c>
      <c r="AI331" s="1">
        <f t="shared" si="235"/>
        <v>0</v>
      </c>
      <c r="AJ331" s="1">
        <f t="shared" si="235"/>
        <v>0</v>
      </c>
      <c r="AK331" s="1">
        <f t="shared" si="235"/>
        <v>0</v>
      </c>
      <c r="AL331" s="1">
        <f t="shared" si="235"/>
        <v>0</v>
      </c>
      <c r="AM331" s="1">
        <f t="shared" si="235"/>
        <v>0</v>
      </c>
      <c r="AN331" s="1">
        <f t="shared" si="235"/>
        <v>0</v>
      </c>
      <c r="AO331" s="1">
        <f t="shared" si="235"/>
        <v>0</v>
      </c>
      <c r="AP331" s="1">
        <f t="shared" si="235"/>
        <v>0</v>
      </c>
      <c r="AQ331" s="1">
        <f t="shared" ref="AQ331:BR331" si="236">IF(AQ268&gt;SUM($E331:$G331),0,IF(AQ268&gt;SUM($E331:$F331),$J331,IF(AQ268&gt;$E331,$I331,IF(AQ268&gt;0,$H331,0))))</f>
        <v>0</v>
      </c>
      <c r="AR331" s="1">
        <f t="shared" si="236"/>
        <v>0</v>
      </c>
      <c r="AS331" s="1">
        <f t="shared" si="236"/>
        <v>0</v>
      </c>
      <c r="AT331" s="1">
        <f t="shared" si="236"/>
        <v>0</v>
      </c>
      <c r="AU331" s="1">
        <f t="shared" si="236"/>
        <v>0</v>
      </c>
      <c r="AV331" s="1">
        <f t="shared" si="236"/>
        <v>0</v>
      </c>
      <c r="AW331" s="1">
        <f t="shared" si="236"/>
        <v>0</v>
      </c>
      <c r="AX331" s="1">
        <f t="shared" si="236"/>
        <v>0</v>
      </c>
      <c r="AY331" s="1">
        <f t="shared" si="236"/>
        <v>0</v>
      </c>
      <c r="AZ331" s="1">
        <f t="shared" si="236"/>
        <v>0</v>
      </c>
      <c r="BA331" s="1">
        <f t="shared" si="236"/>
        <v>0</v>
      </c>
      <c r="BB331" s="1">
        <f t="shared" si="236"/>
        <v>0</v>
      </c>
      <c r="BC331" s="1">
        <f t="shared" si="236"/>
        <v>0</v>
      </c>
      <c r="BD331" s="1">
        <f t="shared" si="236"/>
        <v>0</v>
      </c>
      <c r="BE331" s="1">
        <f t="shared" si="236"/>
        <v>0</v>
      </c>
      <c r="BF331" s="1">
        <f t="shared" si="236"/>
        <v>0</v>
      </c>
      <c r="BG331" s="1">
        <f t="shared" si="236"/>
        <v>0</v>
      </c>
      <c r="BH331" s="1">
        <f t="shared" si="236"/>
        <v>0</v>
      </c>
      <c r="BI331" s="1">
        <f t="shared" si="236"/>
        <v>0</v>
      </c>
      <c r="BJ331" s="1">
        <f t="shared" si="236"/>
        <v>0</v>
      </c>
      <c r="BK331" s="1">
        <f t="shared" si="236"/>
        <v>0</v>
      </c>
      <c r="BL331" s="1">
        <f t="shared" si="236"/>
        <v>0</v>
      </c>
      <c r="BM331" s="1">
        <f t="shared" si="236"/>
        <v>0</v>
      </c>
      <c r="BN331" s="1">
        <f t="shared" si="236"/>
        <v>0</v>
      </c>
      <c r="BO331" s="1">
        <f t="shared" si="236"/>
        <v>0</v>
      </c>
      <c r="BP331" s="1">
        <f t="shared" si="236"/>
        <v>0</v>
      </c>
      <c r="BQ331" s="1">
        <f t="shared" si="236"/>
        <v>0</v>
      </c>
      <c r="BR331" s="1">
        <f t="shared" si="236"/>
        <v>0</v>
      </c>
    </row>
    <row r="332" spans="1:70" x14ac:dyDescent="0.2">
      <c r="A332" s="1">
        <f t="shared" si="199"/>
        <v>0</v>
      </c>
      <c r="D332" s="541">
        <f t="shared" si="200"/>
        <v>54789</v>
      </c>
      <c r="E332" s="545">
        <f>'5'!AI73</f>
        <v>0</v>
      </c>
      <c r="F332" s="545">
        <f>'5'!AK73</f>
        <v>0</v>
      </c>
      <c r="G332" s="544">
        <f>'5'!AM73</f>
        <v>0</v>
      </c>
      <c r="H332" s="543">
        <f>'5'!AH73</f>
        <v>0</v>
      </c>
      <c r="I332" s="543">
        <f>'5'!AJ73</f>
        <v>0</v>
      </c>
      <c r="J332" s="542">
        <f>'5'!AL73</f>
        <v>0</v>
      </c>
      <c r="K332" s="1">
        <f t="shared" ref="K332:AP332" si="237">IF(K269&gt;SUM($E332:$G332),0,IF(K269&gt;SUM($E332:$F332),$J332,IF(K269&gt;$E332,$I332,IF(K269&gt;0,$H332,0))))</f>
        <v>0</v>
      </c>
      <c r="L332" s="1">
        <f t="shared" si="237"/>
        <v>0</v>
      </c>
      <c r="M332" s="1">
        <f t="shared" si="237"/>
        <v>0</v>
      </c>
      <c r="N332" s="1">
        <f t="shared" si="237"/>
        <v>0</v>
      </c>
      <c r="O332" s="1">
        <f t="shared" si="237"/>
        <v>0</v>
      </c>
      <c r="P332" s="1">
        <f t="shared" si="237"/>
        <v>0</v>
      </c>
      <c r="Q332" s="1">
        <f t="shared" si="237"/>
        <v>0</v>
      </c>
      <c r="R332" s="1">
        <f t="shared" si="237"/>
        <v>0</v>
      </c>
      <c r="S332" s="1">
        <f t="shared" si="237"/>
        <v>0</v>
      </c>
      <c r="T332" s="1">
        <f t="shared" si="237"/>
        <v>0</v>
      </c>
      <c r="U332" s="1">
        <f t="shared" si="237"/>
        <v>0</v>
      </c>
      <c r="V332" s="1">
        <f t="shared" si="237"/>
        <v>0</v>
      </c>
      <c r="W332" s="1">
        <f t="shared" si="237"/>
        <v>0</v>
      </c>
      <c r="X332" s="1">
        <f t="shared" si="237"/>
        <v>0</v>
      </c>
      <c r="Y332" s="1">
        <f t="shared" si="237"/>
        <v>0</v>
      </c>
      <c r="Z332" s="1">
        <f t="shared" si="237"/>
        <v>0</v>
      </c>
      <c r="AA332" s="1">
        <f t="shared" si="237"/>
        <v>0</v>
      </c>
      <c r="AB332" s="1">
        <f t="shared" si="237"/>
        <v>0</v>
      </c>
      <c r="AC332" s="1">
        <f t="shared" si="237"/>
        <v>0</v>
      </c>
      <c r="AD332" s="1">
        <f t="shared" si="237"/>
        <v>0</v>
      </c>
      <c r="AE332" s="1">
        <f t="shared" si="237"/>
        <v>0</v>
      </c>
      <c r="AF332" s="1">
        <f t="shared" si="237"/>
        <v>0</v>
      </c>
      <c r="AG332" s="1">
        <f t="shared" si="237"/>
        <v>0</v>
      </c>
      <c r="AH332" s="1">
        <f t="shared" si="237"/>
        <v>0</v>
      </c>
      <c r="AI332" s="1">
        <f t="shared" si="237"/>
        <v>0</v>
      </c>
      <c r="AJ332" s="1">
        <f t="shared" si="237"/>
        <v>0</v>
      </c>
      <c r="AK332" s="1">
        <f t="shared" si="237"/>
        <v>0</v>
      </c>
      <c r="AL332" s="1">
        <f t="shared" si="237"/>
        <v>0</v>
      </c>
      <c r="AM332" s="1">
        <f t="shared" si="237"/>
        <v>0</v>
      </c>
      <c r="AN332" s="1">
        <f t="shared" si="237"/>
        <v>0</v>
      </c>
      <c r="AO332" s="1">
        <f t="shared" si="237"/>
        <v>0</v>
      </c>
      <c r="AP332" s="1">
        <f t="shared" si="237"/>
        <v>0</v>
      </c>
      <c r="AQ332" s="1">
        <f t="shared" ref="AQ332:BR332" si="238">IF(AQ269&gt;SUM($E332:$G332),0,IF(AQ269&gt;SUM($E332:$F332),$J332,IF(AQ269&gt;$E332,$I332,IF(AQ269&gt;0,$H332,0))))</f>
        <v>0</v>
      </c>
      <c r="AR332" s="1">
        <f t="shared" si="238"/>
        <v>0</v>
      </c>
      <c r="AS332" s="1">
        <f t="shared" si="238"/>
        <v>0</v>
      </c>
      <c r="AT332" s="1">
        <f t="shared" si="238"/>
        <v>0</v>
      </c>
      <c r="AU332" s="1">
        <f t="shared" si="238"/>
        <v>0</v>
      </c>
      <c r="AV332" s="1">
        <f t="shared" si="238"/>
        <v>0</v>
      </c>
      <c r="AW332" s="1">
        <f t="shared" si="238"/>
        <v>0</v>
      </c>
      <c r="AX332" s="1">
        <f t="shared" si="238"/>
        <v>0</v>
      </c>
      <c r="AY332" s="1">
        <f t="shared" si="238"/>
        <v>0</v>
      </c>
      <c r="AZ332" s="1">
        <f t="shared" si="238"/>
        <v>0</v>
      </c>
      <c r="BA332" s="1">
        <f t="shared" si="238"/>
        <v>0</v>
      </c>
      <c r="BB332" s="1">
        <f t="shared" si="238"/>
        <v>0</v>
      </c>
      <c r="BC332" s="1">
        <f t="shared" si="238"/>
        <v>0</v>
      </c>
      <c r="BD332" s="1">
        <f t="shared" si="238"/>
        <v>0</v>
      </c>
      <c r="BE332" s="1">
        <f t="shared" si="238"/>
        <v>0</v>
      </c>
      <c r="BF332" s="1">
        <f t="shared" si="238"/>
        <v>0</v>
      </c>
      <c r="BG332" s="1">
        <f t="shared" si="238"/>
        <v>0</v>
      </c>
      <c r="BH332" s="1">
        <f t="shared" si="238"/>
        <v>0</v>
      </c>
      <c r="BI332" s="1">
        <f t="shared" si="238"/>
        <v>0</v>
      </c>
      <c r="BJ332" s="1">
        <f t="shared" si="238"/>
        <v>0</v>
      </c>
      <c r="BK332" s="1">
        <f t="shared" si="238"/>
        <v>0</v>
      </c>
      <c r="BL332" s="1">
        <f t="shared" si="238"/>
        <v>0</v>
      </c>
      <c r="BM332" s="1">
        <f t="shared" si="238"/>
        <v>0</v>
      </c>
      <c r="BN332" s="1">
        <f t="shared" si="238"/>
        <v>0</v>
      </c>
      <c r="BO332" s="1">
        <f t="shared" si="238"/>
        <v>0</v>
      </c>
      <c r="BP332" s="1">
        <f t="shared" si="238"/>
        <v>0</v>
      </c>
      <c r="BQ332" s="1">
        <f t="shared" si="238"/>
        <v>0</v>
      </c>
      <c r="BR332" s="1">
        <f t="shared" si="238"/>
        <v>0</v>
      </c>
    </row>
    <row r="333" spans="1:70" x14ac:dyDescent="0.2">
      <c r="A333" s="1">
        <f t="shared" si="199"/>
        <v>0</v>
      </c>
      <c r="D333" s="541">
        <f t="shared" si="200"/>
        <v>54789</v>
      </c>
      <c r="E333" s="545">
        <f>'5'!AI74</f>
        <v>0</v>
      </c>
      <c r="F333" s="545">
        <f>'5'!AK74</f>
        <v>0</v>
      </c>
      <c r="G333" s="544">
        <f>'5'!AM74</f>
        <v>0</v>
      </c>
      <c r="H333" s="543">
        <f>'5'!AH74</f>
        <v>0</v>
      </c>
      <c r="I333" s="543">
        <f>'5'!AJ74</f>
        <v>0</v>
      </c>
      <c r="J333" s="542">
        <f>'5'!AL74</f>
        <v>0</v>
      </c>
      <c r="K333" s="1">
        <f t="shared" ref="K333:AP333" si="239">IF(K270&gt;SUM($E333:$G333),0,IF(K270&gt;SUM($E333:$F333),$J333,IF(K270&gt;$E333,$I333,IF(K270&gt;0,$H333,0))))</f>
        <v>0</v>
      </c>
      <c r="L333" s="1">
        <f t="shared" si="239"/>
        <v>0</v>
      </c>
      <c r="M333" s="1">
        <f t="shared" si="239"/>
        <v>0</v>
      </c>
      <c r="N333" s="1">
        <f t="shared" si="239"/>
        <v>0</v>
      </c>
      <c r="O333" s="1">
        <f t="shared" si="239"/>
        <v>0</v>
      </c>
      <c r="P333" s="1">
        <f t="shared" si="239"/>
        <v>0</v>
      </c>
      <c r="Q333" s="1">
        <f t="shared" si="239"/>
        <v>0</v>
      </c>
      <c r="R333" s="1">
        <f t="shared" si="239"/>
        <v>0</v>
      </c>
      <c r="S333" s="1">
        <f t="shared" si="239"/>
        <v>0</v>
      </c>
      <c r="T333" s="1">
        <f t="shared" si="239"/>
        <v>0</v>
      </c>
      <c r="U333" s="1">
        <f t="shared" si="239"/>
        <v>0</v>
      </c>
      <c r="V333" s="1">
        <f t="shared" si="239"/>
        <v>0</v>
      </c>
      <c r="W333" s="1">
        <f t="shared" si="239"/>
        <v>0</v>
      </c>
      <c r="X333" s="1">
        <f t="shared" si="239"/>
        <v>0</v>
      </c>
      <c r="Y333" s="1">
        <f t="shared" si="239"/>
        <v>0</v>
      </c>
      <c r="Z333" s="1">
        <f t="shared" si="239"/>
        <v>0</v>
      </c>
      <c r="AA333" s="1">
        <f t="shared" si="239"/>
        <v>0</v>
      </c>
      <c r="AB333" s="1">
        <f t="shared" si="239"/>
        <v>0</v>
      </c>
      <c r="AC333" s="1">
        <f t="shared" si="239"/>
        <v>0</v>
      </c>
      <c r="AD333" s="1">
        <f t="shared" si="239"/>
        <v>0</v>
      </c>
      <c r="AE333" s="1">
        <f t="shared" si="239"/>
        <v>0</v>
      </c>
      <c r="AF333" s="1">
        <f t="shared" si="239"/>
        <v>0</v>
      </c>
      <c r="AG333" s="1">
        <f t="shared" si="239"/>
        <v>0</v>
      </c>
      <c r="AH333" s="1">
        <f t="shared" si="239"/>
        <v>0</v>
      </c>
      <c r="AI333" s="1">
        <f t="shared" si="239"/>
        <v>0</v>
      </c>
      <c r="AJ333" s="1">
        <f t="shared" si="239"/>
        <v>0</v>
      </c>
      <c r="AK333" s="1">
        <f t="shared" si="239"/>
        <v>0</v>
      </c>
      <c r="AL333" s="1">
        <f t="shared" si="239"/>
        <v>0</v>
      </c>
      <c r="AM333" s="1">
        <f t="shared" si="239"/>
        <v>0</v>
      </c>
      <c r="AN333" s="1">
        <f t="shared" si="239"/>
        <v>0</v>
      </c>
      <c r="AO333" s="1">
        <f t="shared" si="239"/>
        <v>0</v>
      </c>
      <c r="AP333" s="1">
        <f t="shared" si="239"/>
        <v>0</v>
      </c>
      <c r="AQ333" s="1">
        <f t="shared" ref="AQ333:BR333" si="240">IF(AQ270&gt;SUM($E333:$G333),0,IF(AQ270&gt;SUM($E333:$F333),$J333,IF(AQ270&gt;$E333,$I333,IF(AQ270&gt;0,$H333,0))))</f>
        <v>0</v>
      </c>
      <c r="AR333" s="1">
        <f t="shared" si="240"/>
        <v>0</v>
      </c>
      <c r="AS333" s="1">
        <f t="shared" si="240"/>
        <v>0</v>
      </c>
      <c r="AT333" s="1">
        <f t="shared" si="240"/>
        <v>0</v>
      </c>
      <c r="AU333" s="1">
        <f t="shared" si="240"/>
        <v>0</v>
      </c>
      <c r="AV333" s="1">
        <f t="shared" si="240"/>
        <v>0</v>
      </c>
      <c r="AW333" s="1">
        <f t="shared" si="240"/>
        <v>0</v>
      </c>
      <c r="AX333" s="1">
        <f t="shared" si="240"/>
        <v>0</v>
      </c>
      <c r="AY333" s="1">
        <f t="shared" si="240"/>
        <v>0</v>
      </c>
      <c r="AZ333" s="1">
        <f t="shared" si="240"/>
        <v>0</v>
      </c>
      <c r="BA333" s="1">
        <f t="shared" si="240"/>
        <v>0</v>
      </c>
      <c r="BB333" s="1">
        <f t="shared" si="240"/>
        <v>0</v>
      </c>
      <c r="BC333" s="1">
        <f t="shared" si="240"/>
        <v>0</v>
      </c>
      <c r="BD333" s="1">
        <f t="shared" si="240"/>
        <v>0</v>
      </c>
      <c r="BE333" s="1">
        <f t="shared" si="240"/>
        <v>0</v>
      </c>
      <c r="BF333" s="1">
        <f t="shared" si="240"/>
        <v>0</v>
      </c>
      <c r="BG333" s="1">
        <f t="shared" si="240"/>
        <v>0</v>
      </c>
      <c r="BH333" s="1">
        <f t="shared" si="240"/>
        <v>0</v>
      </c>
      <c r="BI333" s="1">
        <f t="shared" si="240"/>
        <v>0</v>
      </c>
      <c r="BJ333" s="1">
        <f t="shared" si="240"/>
        <v>0</v>
      </c>
      <c r="BK333" s="1">
        <f t="shared" si="240"/>
        <v>0</v>
      </c>
      <c r="BL333" s="1">
        <f t="shared" si="240"/>
        <v>0</v>
      </c>
      <c r="BM333" s="1">
        <f t="shared" si="240"/>
        <v>0</v>
      </c>
      <c r="BN333" s="1">
        <f t="shared" si="240"/>
        <v>0</v>
      </c>
      <c r="BO333" s="1">
        <f t="shared" si="240"/>
        <v>0</v>
      </c>
      <c r="BP333" s="1">
        <f t="shared" si="240"/>
        <v>0</v>
      </c>
      <c r="BQ333" s="1">
        <f t="shared" si="240"/>
        <v>0</v>
      </c>
      <c r="BR333" s="1">
        <f t="shared" si="240"/>
        <v>0</v>
      </c>
    </row>
    <row r="334" spans="1:70" x14ac:dyDescent="0.2">
      <c r="A334" s="1">
        <f t="shared" si="199"/>
        <v>0</v>
      </c>
      <c r="D334" s="541">
        <f t="shared" si="200"/>
        <v>54789</v>
      </c>
      <c r="E334" s="545">
        <f>'5'!AI75</f>
        <v>0</v>
      </c>
      <c r="F334" s="545">
        <f>'5'!AK75</f>
        <v>0</v>
      </c>
      <c r="G334" s="544">
        <f>'5'!AM75</f>
        <v>0</v>
      </c>
      <c r="H334" s="543">
        <f>'5'!AH75</f>
        <v>0</v>
      </c>
      <c r="I334" s="543">
        <f>'5'!AJ75</f>
        <v>0</v>
      </c>
      <c r="J334" s="542">
        <f>'5'!AL75</f>
        <v>0</v>
      </c>
      <c r="K334" s="1">
        <f t="shared" ref="K334:AP334" si="241">IF(K271&gt;SUM($E334:$G334),0,IF(K271&gt;SUM($E334:$F334),$J334,IF(K271&gt;$E334,$I334,IF(K271&gt;0,$H334,0))))</f>
        <v>0</v>
      </c>
      <c r="L334" s="1">
        <f t="shared" si="241"/>
        <v>0</v>
      </c>
      <c r="M334" s="1">
        <f t="shared" si="241"/>
        <v>0</v>
      </c>
      <c r="N334" s="1">
        <f t="shared" si="241"/>
        <v>0</v>
      </c>
      <c r="O334" s="1">
        <f t="shared" si="241"/>
        <v>0</v>
      </c>
      <c r="P334" s="1">
        <f t="shared" si="241"/>
        <v>0</v>
      </c>
      <c r="Q334" s="1">
        <f t="shared" si="241"/>
        <v>0</v>
      </c>
      <c r="R334" s="1">
        <f t="shared" si="241"/>
        <v>0</v>
      </c>
      <c r="S334" s="1">
        <f t="shared" si="241"/>
        <v>0</v>
      </c>
      <c r="T334" s="1">
        <f t="shared" si="241"/>
        <v>0</v>
      </c>
      <c r="U334" s="1">
        <f t="shared" si="241"/>
        <v>0</v>
      </c>
      <c r="V334" s="1">
        <f t="shared" si="241"/>
        <v>0</v>
      </c>
      <c r="W334" s="1">
        <f t="shared" si="241"/>
        <v>0</v>
      </c>
      <c r="X334" s="1">
        <f t="shared" si="241"/>
        <v>0</v>
      </c>
      <c r="Y334" s="1">
        <f t="shared" si="241"/>
        <v>0</v>
      </c>
      <c r="Z334" s="1">
        <f t="shared" si="241"/>
        <v>0</v>
      </c>
      <c r="AA334" s="1">
        <f t="shared" si="241"/>
        <v>0</v>
      </c>
      <c r="AB334" s="1">
        <f t="shared" si="241"/>
        <v>0</v>
      </c>
      <c r="AC334" s="1">
        <f t="shared" si="241"/>
        <v>0</v>
      </c>
      <c r="AD334" s="1">
        <f t="shared" si="241"/>
        <v>0</v>
      </c>
      <c r="AE334" s="1">
        <f t="shared" si="241"/>
        <v>0</v>
      </c>
      <c r="AF334" s="1">
        <f t="shared" si="241"/>
        <v>0</v>
      </c>
      <c r="AG334" s="1">
        <f t="shared" si="241"/>
        <v>0</v>
      </c>
      <c r="AH334" s="1">
        <f t="shared" si="241"/>
        <v>0</v>
      </c>
      <c r="AI334" s="1">
        <f t="shared" si="241"/>
        <v>0</v>
      </c>
      <c r="AJ334" s="1">
        <f t="shared" si="241"/>
        <v>0</v>
      </c>
      <c r="AK334" s="1">
        <f t="shared" si="241"/>
        <v>0</v>
      </c>
      <c r="AL334" s="1">
        <f t="shared" si="241"/>
        <v>0</v>
      </c>
      <c r="AM334" s="1">
        <f t="shared" si="241"/>
        <v>0</v>
      </c>
      <c r="AN334" s="1">
        <f t="shared" si="241"/>
        <v>0</v>
      </c>
      <c r="AO334" s="1">
        <f t="shared" si="241"/>
        <v>0</v>
      </c>
      <c r="AP334" s="1">
        <f t="shared" si="241"/>
        <v>0</v>
      </c>
      <c r="AQ334" s="1">
        <f t="shared" ref="AQ334:BR334" si="242">IF(AQ271&gt;SUM($E334:$G334),0,IF(AQ271&gt;SUM($E334:$F334),$J334,IF(AQ271&gt;$E334,$I334,IF(AQ271&gt;0,$H334,0))))</f>
        <v>0</v>
      </c>
      <c r="AR334" s="1">
        <f t="shared" si="242"/>
        <v>0</v>
      </c>
      <c r="AS334" s="1">
        <f t="shared" si="242"/>
        <v>0</v>
      </c>
      <c r="AT334" s="1">
        <f t="shared" si="242"/>
        <v>0</v>
      </c>
      <c r="AU334" s="1">
        <f t="shared" si="242"/>
        <v>0</v>
      </c>
      <c r="AV334" s="1">
        <f t="shared" si="242"/>
        <v>0</v>
      </c>
      <c r="AW334" s="1">
        <f t="shared" si="242"/>
        <v>0</v>
      </c>
      <c r="AX334" s="1">
        <f t="shared" si="242"/>
        <v>0</v>
      </c>
      <c r="AY334" s="1">
        <f t="shared" si="242"/>
        <v>0</v>
      </c>
      <c r="AZ334" s="1">
        <f t="shared" si="242"/>
        <v>0</v>
      </c>
      <c r="BA334" s="1">
        <f t="shared" si="242"/>
        <v>0</v>
      </c>
      <c r="BB334" s="1">
        <f t="shared" si="242"/>
        <v>0</v>
      </c>
      <c r="BC334" s="1">
        <f t="shared" si="242"/>
        <v>0</v>
      </c>
      <c r="BD334" s="1">
        <f t="shared" si="242"/>
        <v>0</v>
      </c>
      <c r="BE334" s="1">
        <f t="shared" si="242"/>
        <v>0</v>
      </c>
      <c r="BF334" s="1">
        <f t="shared" si="242"/>
        <v>0</v>
      </c>
      <c r="BG334" s="1">
        <f t="shared" si="242"/>
        <v>0</v>
      </c>
      <c r="BH334" s="1">
        <f t="shared" si="242"/>
        <v>0</v>
      </c>
      <c r="BI334" s="1">
        <f t="shared" si="242"/>
        <v>0</v>
      </c>
      <c r="BJ334" s="1">
        <f t="shared" si="242"/>
        <v>0</v>
      </c>
      <c r="BK334" s="1">
        <f t="shared" si="242"/>
        <v>0</v>
      </c>
      <c r="BL334" s="1">
        <f t="shared" si="242"/>
        <v>0</v>
      </c>
      <c r="BM334" s="1">
        <f t="shared" si="242"/>
        <v>0</v>
      </c>
      <c r="BN334" s="1">
        <f t="shared" si="242"/>
        <v>0</v>
      </c>
      <c r="BO334" s="1">
        <f t="shared" si="242"/>
        <v>0</v>
      </c>
      <c r="BP334" s="1">
        <f t="shared" si="242"/>
        <v>0</v>
      </c>
      <c r="BQ334" s="1">
        <f t="shared" si="242"/>
        <v>0</v>
      </c>
      <c r="BR334" s="1">
        <f t="shared" si="242"/>
        <v>0</v>
      </c>
    </row>
    <row r="335" spans="1:70" x14ac:dyDescent="0.2">
      <c r="A335" s="1">
        <f t="shared" si="199"/>
        <v>0</v>
      </c>
      <c r="D335" s="541">
        <f t="shared" si="200"/>
        <v>54789</v>
      </c>
      <c r="E335" s="545">
        <f>'5'!AI76</f>
        <v>0</v>
      </c>
      <c r="F335" s="545">
        <f>'5'!AK76</f>
        <v>0</v>
      </c>
      <c r="G335" s="544">
        <f>'5'!AM76</f>
        <v>0</v>
      </c>
      <c r="H335" s="543">
        <f>'5'!AH76</f>
        <v>0</v>
      </c>
      <c r="I335" s="543">
        <f>'5'!AJ76</f>
        <v>0</v>
      </c>
      <c r="J335" s="542">
        <f>'5'!AL76</f>
        <v>0</v>
      </c>
      <c r="K335" s="1">
        <f t="shared" ref="K335:AP335" si="243">IF(K272&gt;SUM($E335:$G335),0,IF(K272&gt;SUM($E335:$F335),$J335,IF(K272&gt;$E335,$I335,IF(K272&gt;0,$H335,0))))</f>
        <v>0</v>
      </c>
      <c r="L335" s="1">
        <f t="shared" si="243"/>
        <v>0</v>
      </c>
      <c r="M335" s="1">
        <f t="shared" si="243"/>
        <v>0</v>
      </c>
      <c r="N335" s="1">
        <f t="shared" si="243"/>
        <v>0</v>
      </c>
      <c r="O335" s="1">
        <f t="shared" si="243"/>
        <v>0</v>
      </c>
      <c r="P335" s="1">
        <f t="shared" si="243"/>
        <v>0</v>
      </c>
      <c r="Q335" s="1">
        <f t="shared" si="243"/>
        <v>0</v>
      </c>
      <c r="R335" s="1">
        <f t="shared" si="243"/>
        <v>0</v>
      </c>
      <c r="S335" s="1">
        <f t="shared" si="243"/>
        <v>0</v>
      </c>
      <c r="T335" s="1">
        <f t="shared" si="243"/>
        <v>0</v>
      </c>
      <c r="U335" s="1">
        <f t="shared" si="243"/>
        <v>0</v>
      </c>
      <c r="V335" s="1">
        <f t="shared" si="243"/>
        <v>0</v>
      </c>
      <c r="W335" s="1">
        <f t="shared" si="243"/>
        <v>0</v>
      </c>
      <c r="X335" s="1">
        <f t="shared" si="243"/>
        <v>0</v>
      </c>
      <c r="Y335" s="1">
        <f t="shared" si="243"/>
        <v>0</v>
      </c>
      <c r="Z335" s="1">
        <f t="shared" si="243"/>
        <v>0</v>
      </c>
      <c r="AA335" s="1">
        <f t="shared" si="243"/>
        <v>0</v>
      </c>
      <c r="AB335" s="1">
        <f t="shared" si="243"/>
        <v>0</v>
      </c>
      <c r="AC335" s="1">
        <f t="shared" si="243"/>
        <v>0</v>
      </c>
      <c r="AD335" s="1">
        <f t="shared" si="243"/>
        <v>0</v>
      </c>
      <c r="AE335" s="1">
        <f t="shared" si="243"/>
        <v>0</v>
      </c>
      <c r="AF335" s="1">
        <f t="shared" si="243"/>
        <v>0</v>
      </c>
      <c r="AG335" s="1">
        <f t="shared" si="243"/>
        <v>0</v>
      </c>
      <c r="AH335" s="1">
        <f t="shared" si="243"/>
        <v>0</v>
      </c>
      <c r="AI335" s="1">
        <f t="shared" si="243"/>
        <v>0</v>
      </c>
      <c r="AJ335" s="1">
        <f t="shared" si="243"/>
        <v>0</v>
      </c>
      <c r="AK335" s="1">
        <f t="shared" si="243"/>
        <v>0</v>
      </c>
      <c r="AL335" s="1">
        <f t="shared" si="243"/>
        <v>0</v>
      </c>
      <c r="AM335" s="1">
        <f t="shared" si="243"/>
        <v>0</v>
      </c>
      <c r="AN335" s="1">
        <f t="shared" si="243"/>
        <v>0</v>
      </c>
      <c r="AO335" s="1">
        <f t="shared" si="243"/>
        <v>0</v>
      </c>
      <c r="AP335" s="1">
        <f t="shared" si="243"/>
        <v>0</v>
      </c>
      <c r="AQ335" s="1">
        <f t="shared" ref="AQ335:BR335" si="244">IF(AQ272&gt;SUM($E335:$G335),0,IF(AQ272&gt;SUM($E335:$F335),$J335,IF(AQ272&gt;$E335,$I335,IF(AQ272&gt;0,$H335,0))))</f>
        <v>0</v>
      </c>
      <c r="AR335" s="1">
        <f t="shared" si="244"/>
        <v>0</v>
      </c>
      <c r="AS335" s="1">
        <f t="shared" si="244"/>
        <v>0</v>
      </c>
      <c r="AT335" s="1">
        <f t="shared" si="244"/>
        <v>0</v>
      </c>
      <c r="AU335" s="1">
        <f t="shared" si="244"/>
        <v>0</v>
      </c>
      <c r="AV335" s="1">
        <f t="shared" si="244"/>
        <v>0</v>
      </c>
      <c r="AW335" s="1">
        <f t="shared" si="244"/>
        <v>0</v>
      </c>
      <c r="AX335" s="1">
        <f t="shared" si="244"/>
        <v>0</v>
      </c>
      <c r="AY335" s="1">
        <f t="shared" si="244"/>
        <v>0</v>
      </c>
      <c r="AZ335" s="1">
        <f t="shared" si="244"/>
        <v>0</v>
      </c>
      <c r="BA335" s="1">
        <f t="shared" si="244"/>
        <v>0</v>
      </c>
      <c r="BB335" s="1">
        <f t="shared" si="244"/>
        <v>0</v>
      </c>
      <c r="BC335" s="1">
        <f t="shared" si="244"/>
        <v>0</v>
      </c>
      <c r="BD335" s="1">
        <f t="shared" si="244"/>
        <v>0</v>
      </c>
      <c r="BE335" s="1">
        <f t="shared" si="244"/>
        <v>0</v>
      </c>
      <c r="BF335" s="1">
        <f t="shared" si="244"/>
        <v>0</v>
      </c>
      <c r="BG335" s="1">
        <f t="shared" si="244"/>
        <v>0</v>
      </c>
      <c r="BH335" s="1">
        <f t="shared" si="244"/>
        <v>0</v>
      </c>
      <c r="BI335" s="1">
        <f t="shared" si="244"/>
        <v>0</v>
      </c>
      <c r="BJ335" s="1">
        <f t="shared" si="244"/>
        <v>0</v>
      </c>
      <c r="BK335" s="1">
        <f t="shared" si="244"/>
        <v>0</v>
      </c>
      <c r="BL335" s="1">
        <f t="shared" si="244"/>
        <v>0</v>
      </c>
      <c r="BM335" s="1">
        <f t="shared" si="244"/>
        <v>0</v>
      </c>
      <c r="BN335" s="1">
        <f t="shared" si="244"/>
        <v>0</v>
      </c>
      <c r="BO335" s="1">
        <f t="shared" si="244"/>
        <v>0</v>
      </c>
      <c r="BP335" s="1">
        <f t="shared" si="244"/>
        <v>0</v>
      </c>
      <c r="BQ335" s="1">
        <f t="shared" si="244"/>
        <v>0</v>
      </c>
      <c r="BR335" s="1">
        <f t="shared" si="244"/>
        <v>0</v>
      </c>
    </row>
    <row r="336" spans="1:70" x14ac:dyDescent="0.2">
      <c r="A336" s="1">
        <f t="shared" si="199"/>
        <v>0</v>
      </c>
      <c r="D336" s="541">
        <f t="shared" si="200"/>
        <v>54789</v>
      </c>
      <c r="E336" s="545">
        <f>'5'!AI77</f>
        <v>0</v>
      </c>
      <c r="F336" s="545">
        <f>'5'!AK77</f>
        <v>0</v>
      </c>
      <c r="G336" s="544">
        <f>'5'!AM77</f>
        <v>0</v>
      </c>
      <c r="H336" s="543">
        <f>'5'!AH77</f>
        <v>0</v>
      </c>
      <c r="I336" s="543">
        <f>'5'!AJ77</f>
        <v>0</v>
      </c>
      <c r="J336" s="542">
        <f>'5'!AL77</f>
        <v>0</v>
      </c>
      <c r="K336" s="1">
        <f t="shared" ref="K336:AP336" si="245">IF(K273&gt;SUM($E336:$G336),0,IF(K273&gt;SUM($E336:$F336),$J336,IF(K273&gt;$E336,$I336,IF(K273&gt;0,$H336,0))))</f>
        <v>0</v>
      </c>
      <c r="L336" s="1">
        <f t="shared" si="245"/>
        <v>0</v>
      </c>
      <c r="M336" s="1">
        <f t="shared" si="245"/>
        <v>0</v>
      </c>
      <c r="N336" s="1">
        <f t="shared" si="245"/>
        <v>0</v>
      </c>
      <c r="O336" s="1">
        <f t="shared" si="245"/>
        <v>0</v>
      </c>
      <c r="P336" s="1">
        <f t="shared" si="245"/>
        <v>0</v>
      </c>
      <c r="Q336" s="1">
        <f t="shared" si="245"/>
        <v>0</v>
      </c>
      <c r="R336" s="1">
        <f t="shared" si="245"/>
        <v>0</v>
      </c>
      <c r="S336" s="1">
        <f t="shared" si="245"/>
        <v>0</v>
      </c>
      <c r="T336" s="1">
        <f t="shared" si="245"/>
        <v>0</v>
      </c>
      <c r="U336" s="1">
        <f t="shared" si="245"/>
        <v>0</v>
      </c>
      <c r="V336" s="1">
        <f t="shared" si="245"/>
        <v>0</v>
      </c>
      <c r="W336" s="1">
        <f t="shared" si="245"/>
        <v>0</v>
      </c>
      <c r="X336" s="1">
        <f t="shared" si="245"/>
        <v>0</v>
      </c>
      <c r="Y336" s="1">
        <f t="shared" si="245"/>
        <v>0</v>
      </c>
      <c r="Z336" s="1">
        <f t="shared" si="245"/>
        <v>0</v>
      </c>
      <c r="AA336" s="1">
        <f t="shared" si="245"/>
        <v>0</v>
      </c>
      <c r="AB336" s="1">
        <f t="shared" si="245"/>
        <v>0</v>
      </c>
      <c r="AC336" s="1">
        <f t="shared" si="245"/>
        <v>0</v>
      </c>
      <c r="AD336" s="1">
        <f t="shared" si="245"/>
        <v>0</v>
      </c>
      <c r="AE336" s="1">
        <f t="shared" si="245"/>
        <v>0</v>
      </c>
      <c r="AF336" s="1">
        <f t="shared" si="245"/>
        <v>0</v>
      </c>
      <c r="AG336" s="1">
        <f t="shared" si="245"/>
        <v>0</v>
      </c>
      <c r="AH336" s="1">
        <f t="shared" si="245"/>
        <v>0</v>
      </c>
      <c r="AI336" s="1">
        <f t="shared" si="245"/>
        <v>0</v>
      </c>
      <c r="AJ336" s="1">
        <f t="shared" si="245"/>
        <v>0</v>
      </c>
      <c r="AK336" s="1">
        <f t="shared" si="245"/>
        <v>0</v>
      </c>
      <c r="AL336" s="1">
        <f t="shared" si="245"/>
        <v>0</v>
      </c>
      <c r="AM336" s="1">
        <f t="shared" si="245"/>
        <v>0</v>
      </c>
      <c r="AN336" s="1">
        <f t="shared" si="245"/>
        <v>0</v>
      </c>
      <c r="AO336" s="1">
        <f t="shared" si="245"/>
        <v>0</v>
      </c>
      <c r="AP336" s="1">
        <f t="shared" si="245"/>
        <v>0</v>
      </c>
      <c r="AQ336" s="1">
        <f t="shared" ref="AQ336:BR336" si="246">IF(AQ273&gt;SUM($E336:$G336),0,IF(AQ273&gt;SUM($E336:$F336),$J336,IF(AQ273&gt;$E336,$I336,IF(AQ273&gt;0,$H336,0))))</f>
        <v>0</v>
      </c>
      <c r="AR336" s="1">
        <f t="shared" si="246"/>
        <v>0</v>
      </c>
      <c r="AS336" s="1">
        <f t="shared" si="246"/>
        <v>0</v>
      </c>
      <c r="AT336" s="1">
        <f t="shared" si="246"/>
        <v>0</v>
      </c>
      <c r="AU336" s="1">
        <f t="shared" si="246"/>
        <v>0</v>
      </c>
      <c r="AV336" s="1">
        <f t="shared" si="246"/>
        <v>0</v>
      </c>
      <c r="AW336" s="1">
        <f t="shared" si="246"/>
        <v>0</v>
      </c>
      <c r="AX336" s="1">
        <f t="shared" si="246"/>
        <v>0</v>
      </c>
      <c r="AY336" s="1">
        <f t="shared" si="246"/>
        <v>0</v>
      </c>
      <c r="AZ336" s="1">
        <f t="shared" si="246"/>
        <v>0</v>
      </c>
      <c r="BA336" s="1">
        <f t="shared" si="246"/>
        <v>0</v>
      </c>
      <c r="BB336" s="1">
        <f t="shared" si="246"/>
        <v>0</v>
      </c>
      <c r="BC336" s="1">
        <f t="shared" si="246"/>
        <v>0</v>
      </c>
      <c r="BD336" s="1">
        <f t="shared" si="246"/>
        <v>0</v>
      </c>
      <c r="BE336" s="1">
        <f t="shared" si="246"/>
        <v>0</v>
      </c>
      <c r="BF336" s="1">
        <f t="shared" si="246"/>
        <v>0</v>
      </c>
      <c r="BG336" s="1">
        <f t="shared" si="246"/>
        <v>0</v>
      </c>
      <c r="BH336" s="1">
        <f t="shared" si="246"/>
        <v>0</v>
      </c>
      <c r="BI336" s="1">
        <f t="shared" si="246"/>
        <v>0</v>
      </c>
      <c r="BJ336" s="1">
        <f t="shared" si="246"/>
        <v>0</v>
      </c>
      <c r="BK336" s="1">
        <f t="shared" si="246"/>
        <v>0</v>
      </c>
      <c r="BL336" s="1">
        <f t="shared" si="246"/>
        <v>0</v>
      </c>
      <c r="BM336" s="1">
        <f t="shared" si="246"/>
        <v>0</v>
      </c>
      <c r="BN336" s="1">
        <f t="shared" si="246"/>
        <v>0</v>
      </c>
      <c r="BO336" s="1">
        <f t="shared" si="246"/>
        <v>0</v>
      </c>
      <c r="BP336" s="1">
        <f t="shared" si="246"/>
        <v>0</v>
      </c>
      <c r="BQ336" s="1">
        <f t="shared" si="246"/>
        <v>0</v>
      </c>
      <c r="BR336" s="1">
        <f t="shared" si="246"/>
        <v>0</v>
      </c>
    </row>
    <row r="337" spans="1:70" x14ac:dyDescent="0.2">
      <c r="A337" s="1">
        <f t="shared" si="199"/>
        <v>0</v>
      </c>
      <c r="D337" s="541">
        <f t="shared" si="200"/>
        <v>54789</v>
      </c>
      <c r="E337" s="545">
        <f>'5'!AI78</f>
        <v>0</v>
      </c>
      <c r="F337" s="545">
        <f>'5'!AK78</f>
        <v>0</v>
      </c>
      <c r="G337" s="544">
        <f>'5'!AM78</f>
        <v>0</v>
      </c>
      <c r="H337" s="543">
        <f>'5'!AH78</f>
        <v>0</v>
      </c>
      <c r="I337" s="543">
        <f>'5'!AJ78</f>
        <v>0</v>
      </c>
      <c r="J337" s="542">
        <f>'5'!AL78</f>
        <v>0</v>
      </c>
      <c r="K337" s="1">
        <f t="shared" ref="K337:AP337" si="247">IF(K274&gt;SUM($E337:$G337),0,IF(K274&gt;SUM($E337:$F337),$J337,IF(K274&gt;$E337,$I337,IF(K274&gt;0,$H337,0))))</f>
        <v>0</v>
      </c>
      <c r="L337" s="1">
        <f t="shared" si="247"/>
        <v>0</v>
      </c>
      <c r="M337" s="1">
        <f t="shared" si="247"/>
        <v>0</v>
      </c>
      <c r="N337" s="1">
        <f t="shared" si="247"/>
        <v>0</v>
      </c>
      <c r="O337" s="1">
        <f t="shared" si="247"/>
        <v>0</v>
      </c>
      <c r="P337" s="1">
        <f t="shared" si="247"/>
        <v>0</v>
      </c>
      <c r="Q337" s="1">
        <f t="shared" si="247"/>
        <v>0</v>
      </c>
      <c r="R337" s="1">
        <f t="shared" si="247"/>
        <v>0</v>
      </c>
      <c r="S337" s="1">
        <f t="shared" si="247"/>
        <v>0</v>
      </c>
      <c r="T337" s="1">
        <f t="shared" si="247"/>
        <v>0</v>
      </c>
      <c r="U337" s="1">
        <f t="shared" si="247"/>
        <v>0</v>
      </c>
      <c r="V337" s="1">
        <f t="shared" si="247"/>
        <v>0</v>
      </c>
      <c r="W337" s="1">
        <f t="shared" si="247"/>
        <v>0</v>
      </c>
      <c r="X337" s="1">
        <f t="shared" si="247"/>
        <v>0</v>
      </c>
      <c r="Y337" s="1">
        <f t="shared" si="247"/>
        <v>0</v>
      </c>
      <c r="Z337" s="1">
        <f t="shared" si="247"/>
        <v>0</v>
      </c>
      <c r="AA337" s="1">
        <f t="shared" si="247"/>
        <v>0</v>
      </c>
      <c r="AB337" s="1">
        <f t="shared" si="247"/>
        <v>0</v>
      </c>
      <c r="AC337" s="1">
        <f t="shared" si="247"/>
        <v>0</v>
      </c>
      <c r="AD337" s="1">
        <f t="shared" si="247"/>
        <v>0</v>
      </c>
      <c r="AE337" s="1">
        <f t="shared" si="247"/>
        <v>0</v>
      </c>
      <c r="AF337" s="1">
        <f t="shared" si="247"/>
        <v>0</v>
      </c>
      <c r="AG337" s="1">
        <f t="shared" si="247"/>
        <v>0</v>
      </c>
      <c r="AH337" s="1">
        <f t="shared" si="247"/>
        <v>0</v>
      </c>
      <c r="AI337" s="1">
        <f t="shared" si="247"/>
        <v>0</v>
      </c>
      <c r="AJ337" s="1">
        <f t="shared" si="247"/>
        <v>0</v>
      </c>
      <c r="AK337" s="1">
        <f t="shared" si="247"/>
        <v>0</v>
      </c>
      <c r="AL337" s="1">
        <f t="shared" si="247"/>
        <v>0</v>
      </c>
      <c r="AM337" s="1">
        <f t="shared" si="247"/>
        <v>0</v>
      </c>
      <c r="AN337" s="1">
        <f t="shared" si="247"/>
        <v>0</v>
      </c>
      <c r="AO337" s="1">
        <f t="shared" si="247"/>
        <v>0</v>
      </c>
      <c r="AP337" s="1">
        <f t="shared" si="247"/>
        <v>0</v>
      </c>
      <c r="AQ337" s="1">
        <f t="shared" ref="AQ337:BR337" si="248">IF(AQ274&gt;SUM($E337:$G337),0,IF(AQ274&gt;SUM($E337:$F337),$J337,IF(AQ274&gt;$E337,$I337,IF(AQ274&gt;0,$H337,0))))</f>
        <v>0</v>
      </c>
      <c r="AR337" s="1">
        <f t="shared" si="248"/>
        <v>0</v>
      </c>
      <c r="AS337" s="1">
        <f t="shared" si="248"/>
        <v>0</v>
      </c>
      <c r="AT337" s="1">
        <f t="shared" si="248"/>
        <v>0</v>
      </c>
      <c r="AU337" s="1">
        <f t="shared" si="248"/>
        <v>0</v>
      </c>
      <c r="AV337" s="1">
        <f t="shared" si="248"/>
        <v>0</v>
      </c>
      <c r="AW337" s="1">
        <f t="shared" si="248"/>
        <v>0</v>
      </c>
      <c r="AX337" s="1">
        <f t="shared" si="248"/>
        <v>0</v>
      </c>
      <c r="AY337" s="1">
        <f t="shared" si="248"/>
        <v>0</v>
      </c>
      <c r="AZ337" s="1">
        <f t="shared" si="248"/>
        <v>0</v>
      </c>
      <c r="BA337" s="1">
        <f t="shared" si="248"/>
        <v>0</v>
      </c>
      <c r="BB337" s="1">
        <f t="shared" si="248"/>
        <v>0</v>
      </c>
      <c r="BC337" s="1">
        <f t="shared" si="248"/>
        <v>0</v>
      </c>
      <c r="BD337" s="1">
        <f t="shared" si="248"/>
        <v>0</v>
      </c>
      <c r="BE337" s="1">
        <f t="shared" si="248"/>
        <v>0</v>
      </c>
      <c r="BF337" s="1">
        <f t="shared" si="248"/>
        <v>0</v>
      </c>
      <c r="BG337" s="1">
        <f t="shared" si="248"/>
        <v>0</v>
      </c>
      <c r="BH337" s="1">
        <f t="shared" si="248"/>
        <v>0</v>
      </c>
      <c r="BI337" s="1">
        <f t="shared" si="248"/>
        <v>0</v>
      </c>
      <c r="BJ337" s="1">
        <f t="shared" si="248"/>
        <v>0</v>
      </c>
      <c r="BK337" s="1">
        <f t="shared" si="248"/>
        <v>0</v>
      </c>
      <c r="BL337" s="1">
        <f t="shared" si="248"/>
        <v>0</v>
      </c>
      <c r="BM337" s="1">
        <f t="shared" si="248"/>
        <v>0</v>
      </c>
      <c r="BN337" s="1">
        <f t="shared" si="248"/>
        <v>0</v>
      </c>
      <c r="BO337" s="1">
        <f t="shared" si="248"/>
        <v>0</v>
      </c>
      <c r="BP337" s="1">
        <f t="shared" si="248"/>
        <v>0</v>
      </c>
      <c r="BQ337" s="1">
        <f t="shared" si="248"/>
        <v>0</v>
      </c>
      <c r="BR337" s="1">
        <f t="shared" si="248"/>
        <v>0</v>
      </c>
    </row>
    <row r="338" spans="1:70" x14ac:dyDescent="0.2">
      <c r="A338" s="1">
        <f t="shared" si="199"/>
        <v>0</v>
      </c>
      <c r="D338" s="541">
        <f t="shared" si="200"/>
        <v>54789</v>
      </c>
      <c r="E338" s="545">
        <f>'5'!AI79</f>
        <v>0</v>
      </c>
      <c r="F338" s="545">
        <f>'5'!AK79</f>
        <v>0</v>
      </c>
      <c r="G338" s="544">
        <f>'5'!AM79</f>
        <v>0</v>
      </c>
      <c r="H338" s="543">
        <f>'5'!AH79</f>
        <v>0</v>
      </c>
      <c r="I338" s="543">
        <f>'5'!AJ79</f>
        <v>0</v>
      </c>
      <c r="J338" s="542">
        <f>'5'!AL79</f>
        <v>0</v>
      </c>
      <c r="K338" s="1">
        <f t="shared" ref="K338:AP338" si="249">IF(K275&gt;SUM($E338:$G338),0,IF(K275&gt;SUM($E338:$F338),$J338,IF(K275&gt;$E338,$I338,IF(K275&gt;0,$H338,0))))</f>
        <v>0</v>
      </c>
      <c r="L338" s="1">
        <f t="shared" si="249"/>
        <v>0</v>
      </c>
      <c r="M338" s="1">
        <f t="shared" si="249"/>
        <v>0</v>
      </c>
      <c r="N338" s="1">
        <f t="shared" si="249"/>
        <v>0</v>
      </c>
      <c r="O338" s="1">
        <f t="shared" si="249"/>
        <v>0</v>
      </c>
      <c r="P338" s="1">
        <f t="shared" si="249"/>
        <v>0</v>
      </c>
      <c r="Q338" s="1">
        <f t="shared" si="249"/>
        <v>0</v>
      </c>
      <c r="R338" s="1">
        <f t="shared" si="249"/>
        <v>0</v>
      </c>
      <c r="S338" s="1">
        <f t="shared" si="249"/>
        <v>0</v>
      </c>
      <c r="T338" s="1">
        <f t="shared" si="249"/>
        <v>0</v>
      </c>
      <c r="U338" s="1">
        <f t="shared" si="249"/>
        <v>0</v>
      </c>
      <c r="V338" s="1">
        <f t="shared" si="249"/>
        <v>0</v>
      </c>
      <c r="W338" s="1">
        <f t="shared" si="249"/>
        <v>0</v>
      </c>
      <c r="X338" s="1">
        <f t="shared" si="249"/>
        <v>0</v>
      </c>
      <c r="Y338" s="1">
        <f t="shared" si="249"/>
        <v>0</v>
      </c>
      <c r="Z338" s="1">
        <f t="shared" si="249"/>
        <v>0</v>
      </c>
      <c r="AA338" s="1">
        <f t="shared" si="249"/>
        <v>0</v>
      </c>
      <c r="AB338" s="1">
        <f t="shared" si="249"/>
        <v>0</v>
      </c>
      <c r="AC338" s="1">
        <f t="shared" si="249"/>
        <v>0</v>
      </c>
      <c r="AD338" s="1">
        <f t="shared" si="249"/>
        <v>0</v>
      </c>
      <c r="AE338" s="1">
        <f t="shared" si="249"/>
        <v>0</v>
      </c>
      <c r="AF338" s="1">
        <f t="shared" si="249"/>
        <v>0</v>
      </c>
      <c r="AG338" s="1">
        <f t="shared" si="249"/>
        <v>0</v>
      </c>
      <c r="AH338" s="1">
        <f t="shared" si="249"/>
        <v>0</v>
      </c>
      <c r="AI338" s="1">
        <f t="shared" si="249"/>
        <v>0</v>
      </c>
      <c r="AJ338" s="1">
        <f t="shared" si="249"/>
        <v>0</v>
      </c>
      <c r="AK338" s="1">
        <f t="shared" si="249"/>
        <v>0</v>
      </c>
      <c r="AL338" s="1">
        <f t="shared" si="249"/>
        <v>0</v>
      </c>
      <c r="AM338" s="1">
        <f t="shared" si="249"/>
        <v>0</v>
      </c>
      <c r="AN338" s="1">
        <f t="shared" si="249"/>
        <v>0</v>
      </c>
      <c r="AO338" s="1">
        <f t="shared" si="249"/>
        <v>0</v>
      </c>
      <c r="AP338" s="1">
        <f t="shared" si="249"/>
        <v>0</v>
      </c>
      <c r="AQ338" s="1">
        <f t="shared" ref="AQ338:BR338" si="250">IF(AQ275&gt;SUM($E338:$G338),0,IF(AQ275&gt;SUM($E338:$F338),$J338,IF(AQ275&gt;$E338,$I338,IF(AQ275&gt;0,$H338,0))))</f>
        <v>0</v>
      </c>
      <c r="AR338" s="1">
        <f t="shared" si="250"/>
        <v>0</v>
      </c>
      <c r="AS338" s="1">
        <f t="shared" si="250"/>
        <v>0</v>
      </c>
      <c r="AT338" s="1">
        <f t="shared" si="250"/>
        <v>0</v>
      </c>
      <c r="AU338" s="1">
        <f t="shared" si="250"/>
        <v>0</v>
      </c>
      <c r="AV338" s="1">
        <f t="shared" si="250"/>
        <v>0</v>
      </c>
      <c r="AW338" s="1">
        <f t="shared" si="250"/>
        <v>0</v>
      </c>
      <c r="AX338" s="1">
        <f t="shared" si="250"/>
        <v>0</v>
      </c>
      <c r="AY338" s="1">
        <f t="shared" si="250"/>
        <v>0</v>
      </c>
      <c r="AZ338" s="1">
        <f t="shared" si="250"/>
        <v>0</v>
      </c>
      <c r="BA338" s="1">
        <f t="shared" si="250"/>
        <v>0</v>
      </c>
      <c r="BB338" s="1">
        <f t="shared" si="250"/>
        <v>0</v>
      </c>
      <c r="BC338" s="1">
        <f t="shared" si="250"/>
        <v>0</v>
      </c>
      <c r="BD338" s="1">
        <f t="shared" si="250"/>
        <v>0</v>
      </c>
      <c r="BE338" s="1">
        <f t="shared" si="250"/>
        <v>0</v>
      </c>
      <c r="BF338" s="1">
        <f t="shared" si="250"/>
        <v>0</v>
      </c>
      <c r="BG338" s="1">
        <f t="shared" si="250"/>
        <v>0</v>
      </c>
      <c r="BH338" s="1">
        <f t="shared" si="250"/>
        <v>0</v>
      </c>
      <c r="BI338" s="1">
        <f t="shared" si="250"/>
        <v>0</v>
      </c>
      <c r="BJ338" s="1">
        <f t="shared" si="250"/>
        <v>0</v>
      </c>
      <c r="BK338" s="1">
        <f t="shared" si="250"/>
        <v>0</v>
      </c>
      <c r="BL338" s="1">
        <f t="shared" si="250"/>
        <v>0</v>
      </c>
      <c r="BM338" s="1">
        <f t="shared" si="250"/>
        <v>0</v>
      </c>
      <c r="BN338" s="1">
        <f t="shared" si="250"/>
        <v>0</v>
      </c>
      <c r="BO338" s="1">
        <f t="shared" si="250"/>
        <v>0</v>
      </c>
      <c r="BP338" s="1">
        <f t="shared" si="250"/>
        <v>0</v>
      </c>
      <c r="BQ338" s="1">
        <f t="shared" si="250"/>
        <v>0</v>
      </c>
      <c r="BR338" s="1">
        <f t="shared" si="250"/>
        <v>0</v>
      </c>
    </row>
    <row r="339" spans="1:70" x14ac:dyDescent="0.2">
      <c r="A339" s="1">
        <f t="shared" si="199"/>
        <v>0</v>
      </c>
      <c r="D339" s="541">
        <f t="shared" si="200"/>
        <v>54789</v>
      </c>
      <c r="E339" s="545">
        <f>'5'!AI80</f>
        <v>0</v>
      </c>
      <c r="F339" s="545">
        <f>'5'!AK80</f>
        <v>0</v>
      </c>
      <c r="G339" s="544">
        <f>'5'!AM80</f>
        <v>0</v>
      </c>
      <c r="H339" s="543">
        <f>'5'!AH80</f>
        <v>0</v>
      </c>
      <c r="I339" s="543">
        <f>'5'!AJ80</f>
        <v>0</v>
      </c>
      <c r="J339" s="542">
        <f>'5'!AL80</f>
        <v>0</v>
      </c>
      <c r="K339" s="1">
        <f t="shared" ref="K339:AP339" si="251">IF(K276&gt;SUM($E339:$G339),0,IF(K276&gt;SUM($E339:$F339),$J339,IF(K276&gt;$E339,$I339,IF(K276&gt;0,$H339,0))))</f>
        <v>0</v>
      </c>
      <c r="L339" s="1">
        <f t="shared" si="251"/>
        <v>0</v>
      </c>
      <c r="M339" s="1">
        <f t="shared" si="251"/>
        <v>0</v>
      </c>
      <c r="N339" s="1">
        <f t="shared" si="251"/>
        <v>0</v>
      </c>
      <c r="O339" s="1">
        <f t="shared" si="251"/>
        <v>0</v>
      </c>
      <c r="P339" s="1">
        <f t="shared" si="251"/>
        <v>0</v>
      </c>
      <c r="Q339" s="1">
        <f t="shared" si="251"/>
        <v>0</v>
      </c>
      <c r="R339" s="1">
        <f t="shared" si="251"/>
        <v>0</v>
      </c>
      <c r="S339" s="1">
        <f t="shared" si="251"/>
        <v>0</v>
      </c>
      <c r="T339" s="1">
        <f t="shared" si="251"/>
        <v>0</v>
      </c>
      <c r="U339" s="1">
        <f t="shared" si="251"/>
        <v>0</v>
      </c>
      <c r="V339" s="1">
        <f t="shared" si="251"/>
        <v>0</v>
      </c>
      <c r="W339" s="1">
        <f t="shared" si="251"/>
        <v>0</v>
      </c>
      <c r="X339" s="1">
        <f t="shared" si="251"/>
        <v>0</v>
      </c>
      <c r="Y339" s="1">
        <f t="shared" si="251"/>
        <v>0</v>
      </c>
      <c r="Z339" s="1">
        <f t="shared" si="251"/>
        <v>0</v>
      </c>
      <c r="AA339" s="1">
        <f t="shared" si="251"/>
        <v>0</v>
      </c>
      <c r="AB339" s="1">
        <f t="shared" si="251"/>
        <v>0</v>
      </c>
      <c r="AC339" s="1">
        <f t="shared" si="251"/>
        <v>0</v>
      </c>
      <c r="AD339" s="1">
        <f t="shared" si="251"/>
        <v>0</v>
      </c>
      <c r="AE339" s="1">
        <f t="shared" si="251"/>
        <v>0</v>
      </c>
      <c r="AF339" s="1">
        <f t="shared" si="251"/>
        <v>0</v>
      </c>
      <c r="AG339" s="1">
        <f t="shared" si="251"/>
        <v>0</v>
      </c>
      <c r="AH339" s="1">
        <f t="shared" si="251"/>
        <v>0</v>
      </c>
      <c r="AI339" s="1">
        <f t="shared" si="251"/>
        <v>0</v>
      </c>
      <c r="AJ339" s="1">
        <f t="shared" si="251"/>
        <v>0</v>
      </c>
      <c r="AK339" s="1">
        <f t="shared" si="251"/>
        <v>0</v>
      </c>
      <c r="AL339" s="1">
        <f t="shared" si="251"/>
        <v>0</v>
      </c>
      <c r="AM339" s="1">
        <f t="shared" si="251"/>
        <v>0</v>
      </c>
      <c r="AN339" s="1">
        <f t="shared" si="251"/>
        <v>0</v>
      </c>
      <c r="AO339" s="1">
        <f t="shared" si="251"/>
        <v>0</v>
      </c>
      <c r="AP339" s="1">
        <f t="shared" si="251"/>
        <v>0</v>
      </c>
      <c r="AQ339" s="1">
        <f t="shared" ref="AQ339:BR339" si="252">IF(AQ276&gt;SUM($E339:$G339),0,IF(AQ276&gt;SUM($E339:$F339),$J339,IF(AQ276&gt;$E339,$I339,IF(AQ276&gt;0,$H339,0))))</f>
        <v>0</v>
      </c>
      <c r="AR339" s="1">
        <f t="shared" si="252"/>
        <v>0</v>
      </c>
      <c r="AS339" s="1">
        <f t="shared" si="252"/>
        <v>0</v>
      </c>
      <c r="AT339" s="1">
        <f t="shared" si="252"/>
        <v>0</v>
      </c>
      <c r="AU339" s="1">
        <f t="shared" si="252"/>
        <v>0</v>
      </c>
      <c r="AV339" s="1">
        <f t="shared" si="252"/>
        <v>0</v>
      </c>
      <c r="AW339" s="1">
        <f t="shared" si="252"/>
        <v>0</v>
      </c>
      <c r="AX339" s="1">
        <f t="shared" si="252"/>
        <v>0</v>
      </c>
      <c r="AY339" s="1">
        <f t="shared" si="252"/>
        <v>0</v>
      </c>
      <c r="AZ339" s="1">
        <f t="shared" si="252"/>
        <v>0</v>
      </c>
      <c r="BA339" s="1">
        <f t="shared" si="252"/>
        <v>0</v>
      </c>
      <c r="BB339" s="1">
        <f t="shared" si="252"/>
        <v>0</v>
      </c>
      <c r="BC339" s="1">
        <f t="shared" si="252"/>
        <v>0</v>
      </c>
      <c r="BD339" s="1">
        <f t="shared" si="252"/>
        <v>0</v>
      </c>
      <c r="BE339" s="1">
        <f t="shared" si="252"/>
        <v>0</v>
      </c>
      <c r="BF339" s="1">
        <f t="shared" si="252"/>
        <v>0</v>
      </c>
      <c r="BG339" s="1">
        <f t="shared" si="252"/>
        <v>0</v>
      </c>
      <c r="BH339" s="1">
        <f t="shared" si="252"/>
        <v>0</v>
      </c>
      <c r="BI339" s="1">
        <f t="shared" si="252"/>
        <v>0</v>
      </c>
      <c r="BJ339" s="1">
        <f t="shared" si="252"/>
        <v>0</v>
      </c>
      <c r="BK339" s="1">
        <f t="shared" si="252"/>
        <v>0</v>
      </c>
      <c r="BL339" s="1">
        <f t="shared" si="252"/>
        <v>0</v>
      </c>
      <c r="BM339" s="1">
        <f t="shared" si="252"/>
        <v>0</v>
      </c>
      <c r="BN339" s="1">
        <f t="shared" si="252"/>
        <v>0</v>
      </c>
      <c r="BO339" s="1">
        <f t="shared" si="252"/>
        <v>0</v>
      </c>
      <c r="BP339" s="1">
        <f t="shared" si="252"/>
        <v>0</v>
      </c>
      <c r="BQ339" s="1">
        <f t="shared" si="252"/>
        <v>0</v>
      </c>
      <c r="BR339" s="1">
        <f t="shared" si="252"/>
        <v>0</v>
      </c>
    </row>
    <row r="340" spans="1:70" x14ac:dyDescent="0.2">
      <c r="A340" s="1">
        <f t="shared" si="199"/>
        <v>0</v>
      </c>
      <c r="D340" s="541">
        <f t="shared" si="200"/>
        <v>54789</v>
      </c>
      <c r="E340" s="545">
        <f>'5'!AI81</f>
        <v>0</v>
      </c>
      <c r="F340" s="545">
        <f>'5'!AK81</f>
        <v>0</v>
      </c>
      <c r="G340" s="544">
        <f>'5'!AM81</f>
        <v>0</v>
      </c>
      <c r="H340" s="543">
        <f>'5'!AH81</f>
        <v>0</v>
      </c>
      <c r="I340" s="543">
        <f>'5'!AJ81</f>
        <v>0</v>
      </c>
      <c r="J340" s="542">
        <f>'5'!AL81</f>
        <v>0</v>
      </c>
      <c r="K340" s="1">
        <f t="shared" ref="K340:AP340" si="253">IF(K277&gt;SUM($E340:$G340),0,IF(K277&gt;SUM($E340:$F340),$J340,IF(K277&gt;$E340,$I340,IF(K277&gt;0,$H340,0))))</f>
        <v>0</v>
      </c>
      <c r="L340" s="1">
        <f t="shared" si="253"/>
        <v>0</v>
      </c>
      <c r="M340" s="1">
        <f t="shared" si="253"/>
        <v>0</v>
      </c>
      <c r="N340" s="1">
        <f t="shared" si="253"/>
        <v>0</v>
      </c>
      <c r="O340" s="1">
        <f t="shared" si="253"/>
        <v>0</v>
      </c>
      <c r="P340" s="1">
        <f t="shared" si="253"/>
        <v>0</v>
      </c>
      <c r="Q340" s="1">
        <f t="shared" si="253"/>
        <v>0</v>
      </c>
      <c r="R340" s="1">
        <f t="shared" si="253"/>
        <v>0</v>
      </c>
      <c r="S340" s="1">
        <f t="shared" si="253"/>
        <v>0</v>
      </c>
      <c r="T340" s="1">
        <f t="shared" si="253"/>
        <v>0</v>
      </c>
      <c r="U340" s="1">
        <f t="shared" si="253"/>
        <v>0</v>
      </c>
      <c r="V340" s="1">
        <f t="shared" si="253"/>
        <v>0</v>
      </c>
      <c r="W340" s="1">
        <f t="shared" si="253"/>
        <v>0</v>
      </c>
      <c r="X340" s="1">
        <f t="shared" si="253"/>
        <v>0</v>
      </c>
      <c r="Y340" s="1">
        <f t="shared" si="253"/>
        <v>0</v>
      </c>
      <c r="Z340" s="1">
        <f t="shared" si="253"/>
        <v>0</v>
      </c>
      <c r="AA340" s="1">
        <f t="shared" si="253"/>
        <v>0</v>
      </c>
      <c r="AB340" s="1">
        <f t="shared" si="253"/>
        <v>0</v>
      </c>
      <c r="AC340" s="1">
        <f t="shared" si="253"/>
        <v>0</v>
      </c>
      <c r="AD340" s="1">
        <f t="shared" si="253"/>
        <v>0</v>
      </c>
      <c r="AE340" s="1">
        <f t="shared" si="253"/>
        <v>0</v>
      </c>
      <c r="AF340" s="1">
        <f t="shared" si="253"/>
        <v>0</v>
      </c>
      <c r="AG340" s="1">
        <f t="shared" si="253"/>
        <v>0</v>
      </c>
      <c r="AH340" s="1">
        <f t="shared" si="253"/>
        <v>0</v>
      </c>
      <c r="AI340" s="1">
        <f t="shared" si="253"/>
        <v>0</v>
      </c>
      <c r="AJ340" s="1">
        <f t="shared" si="253"/>
        <v>0</v>
      </c>
      <c r="AK340" s="1">
        <f t="shared" si="253"/>
        <v>0</v>
      </c>
      <c r="AL340" s="1">
        <f t="shared" si="253"/>
        <v>0</v>
      </c>
      <c r="AM340" s="1">
        <f t="shared" si="253"/>
        <v>0</v>
      </c>
      <c r="AN340" s="1">
        <f t="shared" si="253"/>
        <v>0</v>
      </c>
      <c r="AO340" s="1">
        <f t="shared" si="253"/>
        <v>0</v>
      </c>
      <c r="AP340" s="1">
        <f t="shared" si="253"/>
        <v>0</v>
      </c>
      <c r="AQ340" s="1">
        <f t="shared" ref="AQ340:BR340" si="254">IF(AQ277&gt;SUM($E340:$G340),0,IF(AQ277&gt;SUM($E340:$F340),$J340,IF(AQ277&gt;$E340,$I340,IF(AQ277&gt;0,$H340,0))))</f>
        <v>0</v>
      </c>
      <c r="AR340" s="1">
        <f t="shared" si="254"/>
        <v>0</v>
      </c>
      <c r="AS340" s="1">
        <f t="shared" si="254"/>
        <v>0</v>
      </c>
      <c r="AT340" s="1">
        <f t="shared" si="254"/>
        <v>0</v>
      </c>
      <c r="AU340" s="1">
        <f t="shared" si="254"/>
        <v>0</v>
      </c>
      <c r="AV340" s="1">
        <f t="shared" si="254"/>
        <v>0</v>
      </c>
      <c r="AW340" s="1">
        <f t="shared" si="254"/>
        <v>0</v>
      </c>
      <c r="AX340" s="1">
        <f t="shared" si="254"/>
        <v>0</v>
      </c>
      <c r="AY340" s="1">
        <f t="shared" si="254"/>
        <v>0</v>
      </c>
      <c r="AZ340" s="1">
        <f t="shared" si="254"/>
        <v>0</v>
      </c>
      <c r="BA340" s="1">
        <f t="shared" si="254"/>
        <v>0</v>
      </c>
      <c r="BB340" s="1">
        <f t="shared" si="254"/>
        <v>0</v>
      </c>
      <c r="BC340" s="1">
        <f t="shared" si="254"/>
        <v>0</v>
      </c>
      <c r="BD340" s="1">
        <f t="shared" si="254"/>
        <v>0</v>
      </c>
      <c r="BE340" s="1">
        <f t="shared" si="254"/>
        <v>0</v>
      </c>
      <c r="BF340" s="1">
        <f t="shared" si="254"/>
        <v>0</v>
      </c>
      <c r="BG340" s="1">
        <f t="shared" si="254"/>
        <v>0</v>
      </c>
      <c r="BH340" s="1">
        <f t="shared" si="254"/>
        <v>0</v>
      </c>
      <c r="BI340" s="1">
        <f t="shared" si="254"/>
        <v>0</v>
      </c>
      <c r="BJ340" s="1">
        <f t="shared" si="254"/>
        <v>0</v>
      </c>
      <c r="BK340" s="1">
        <f t="shared" si="254"/>
        <v>0</v>
      </c>
      <c r="BL340" s="1">
        <f t="shared" si="254"/>
        <v>0</v>
      </c>
      <c r="BM340" s="1">
        <f t="shared" si="254"/>
        <v>0</v>
      </c>
      <c r="BN340" s="1">
        <f t="shared" si="254"/>
        <v>0</v>
      </c>
      <c r="BO340" s="1">
        <f t="shared" si="254"/>
        <v>0</v>
      </c>
      <c r="BP340" s="1">
        <f t="shared" si="254"/>
        <v>0</v>
      </c>
      <c r="BQ340" s="1">
        <f t="shared" si="254"/>
        <v>0</v>
      </c>
      <c r="BR340" s="1">
        <f t="shared" si="254"/>
        <v>0</v>
      </c>
    </row>
    <row r="341" spans="1:70" x14ac:dyDescent="0.2">
      <c r="A341" s="1" t="str">
        <f t="shared" si="199"/>
        <v>Person 60</v>
      </c>
      <c r="D341" s="541">
        <f t="shared" si="200"/>
        <v>54789</v>
      </c>
      <c r="E341" s="545">
        <f>'5'!AI82</f>
        <v>0</v>
      </c>
      <c r="F341" s="545">
        <f>'5'!AK82</f>
        <v>0</v>
      </c>
      <c r="G341" s="544">
        <f>'5'!AM82</f>
        <v>0</v>
      </c>
      <c r="H341" s="543">
        <f>'5'!AH82</f>
        <v>0</v>
      </c>
      <c r="I341" s="543">
        <f>'5'!AJ82</f>
        <v>0</v>
      </c>
      <c r="J341" s="542">
        <f>'5'!AL82</f>
        <v>0</v>
      </c>
      <c r="K341" s="1">
        <f t="shared" ref="K341:AP341" si="255">IF(K278&gt;SUM($E341:$G341),0,IF(K278&gt;SUM($E341:$F341),$J341,IF(K278&gt;$E341,$I341,IF(K278&gt;0,$H341,0))))</f>
        <v>0</v>
      </c>
      <c r="L341" s="1">
        <f t="shared" si="255"/>
        <v>0</v>
      </c>
      <c r="M341" s="1">
        <f t="shared" si="255"/>
        <v>0</v>
      </c>
      <c r="N341" s="1">
        <f t="shared" si="255"/>
        <v>0</v>
      </c>
      <c r="O341" s="1">
        <f t="shared" si="255"/>
        <v>0</v>
      </c>
      <c r="P341" s="1">
        <f t="shared" si="255"/>
        <v>0</v>
      </c>
      <c r="Q341" s="1">
        <f t="shared" si="255"/>
        <v>0</v>
      </c>
      <c r="R341" s="1">
        <f t="shared" si="255"/>
        <v>0</v>
      </c>
      <c r="S341" s="1">
        <f t="shared" si="255"/>
        <v>0</v>
      </c>
      <c r="T341" s="1">
        <f t="shared" si="255"/>
        <v>0</v>
      </c>
      <c r="U341" s="1">
        <f t="shared" si="255"/>
        <v>0</v>
      </c>
      <c r="V341" s="1">
        <f t="shared" si="255"/>
        <v>0</v>
      </c>
      <c r="W341" s="1">
        <f t="shared" si="255"/>
        <v>0</v>
      </c>
      <c r="X341" s="1">
        <f t="shared" si="255"/>
        <v>0</v>
      </c>
      <c r="Y341" s="1">
        <f t="shared" si="255"/>
        <v>0</v>
      </c>
      <c r="Z341" s="1">
        <f t="shared" si="255"/>
        <v>0</v>
      </c>
      <c r="AA341" s="1">
        <f t="shared" si="255"/>
        <v>0</v>
      </c>
      <c r="AB341" s="1">
        <f t="shared" si="255"/>
        <v>0</v>
      </c>
      <c r="AC341" s="1">
        <f t="shared" si="255"/>
        <v>0</v>
      </c>
      <c r="AD341" s="1">
        <f t="shared" si="255"/>
        <v>0</v>
      </c>
      <c r="AE341" s="1">
        <f t="shared" si="255"/>
        <v>0</v>
      </c>
      <c r="AF341" s="1">
        <f t="shared" si="255"/>
        <v>0</v>
      </c>
      <c r="AG341" s="1">
        <f t="shared" si="255"/>
        <v>0</v>
      </c>
      <c r="AH341" s="1">
        <f t="shared" si="255"/>
        <v>0</v>
      </c>
      <c r="AI341" s="1">
        <f t="shared" si="255"/>
        <v>0</v>
      </c>
      <c r="AJ341" s="1">
        <f t="shared" si="255"/>
        <v>0</v>
      </c>
      <c r="AK341" s="1">
        <f t="shared" si="255"/>
        <v>0</v>
      </c>
      <c r="AL341" s="1">
        <f t="shared" si="255"/>
        <v>0</v>
      </c>
      <c r="AM341" s="1">
        <f t="shared" si="255"/>
        <v>0</v>
      </c>
      <c r="AN341" s="1">
        <f t="shared" si="255"/>
        <v>0</v>
      </c>
      <c r="AO341" s="1">
        <f t="shared" si="255"/>
        <v>0</v>
      </c>
      <c r="AP341" s="1">
        <f t="shared" si="255"/>
        <v>0</v>
      </c>
      <c r="AQ341" s="1">
        <f t="shared" ref="AQ341:BR341" si="256">IF(AQ278&gt;SUM($E341:$G341),0,IF(AQ278&gt;SUM($E341:$F341),$J341,IF(AQ278&gt;$E341,$I341,IF(AQ278&gt;0,$H341,0))))</f>
        <v>0</v>
      </c>
      <c r="AR341" s="1">
        <f t="shared" si="256"/>
        <v>0</v>
      </c>
      <c r="AS341" s="1">
        <f t="shared" si="256"/>
        <v>0</v>
      </c>
      <c r="AT341" s="1">
        <f t="shared" si="256"/>
        <v>0</v>
      </c>
      <c r="AU341" s="1">
        <f t="shared" si="256"/>
        <v>0</v>
      </c>
      <c r="AV341" s="1">
        <f t="shared" si="256"/>
        <v>0</v>
      </c>
      <c r="AW341" s="1">
        <f t="shared" si="256"/>
        <v>0</v>
      </c>
      <c r="AX341" s="1">
        <f t="shared" si="256"/>
        <v>0</v>
      </c>
      <c r="AY341" s="1">
        <f t="shared" si="256"/>
        <v>0</v>
      </c>
      <c r="AZ341" s="1">
        <f t="shared" si="256"/>
        <v>0</v>
      </c>
      <c r="BA341" s="1">
        <f t="shared" si="256"/>
        <v>0</v>
      </c>
      <c r="BB341" s="1">
        <f t="shared" si="256"/>
        <v>0</v>
      </c>
      <c r="BC341" s="1">
        <f t="shared" si="256"/>
        <v>0</v>
      </c>
      <c r="BD341" s="1">
        <f t="shared" si="256"/>
        <v>0</v>
      </c>
      <c r="BE341" s="1">
        <f t="shared" si="256"/>
        <v>0</v>
      </c>
      <c r="BF341" s="1">
        <f t="shared" si="256"/>
        <v>0</v>
      </c>
      <c r="BG341" s="1">
        <f t="shared" si="256"/>
        <v>0</v>
      </c>
      <c r="BH341" s="1">
        <f t="shared" si="256"/>
        <v>0</v>
      </c>
      <c r="BI341" s="1">
        <f t="shared" si="256"/>
        <v>0</v>
      </c>
      <c r="BJ341" s="1">
        <f t="shared" si="256"/>
        <v>0</v>
      </c>
      <c r="BK341" s="1">
        <f t="shared" si="256"/>
        <v>0</v>
      </c>
      <c r="BL341" s="1">
        <f t="shared" si="256"/>
        <v>0</v>
      </c>
      <c r="BM341" s="1">
        <f t="shared" si="256"/>
        <v>0</v>
      </c>
      <c r="BN341" s="1">
        <f t="shared" si="256"/>
        <v>0</v>
      </c>
      <c r="BO341" s="1">
        <f t="shared" si="256"/>
        <v>0</v>
      </c>
      <c r="BP341" s="1">
        <f t="shared" si="256"/>
        <v>0</v>
      </c>
      <c r="BQ341" s="1">
        <f t="shared" si="256"/>
        <v>0</v>
      </c>
      <c r="BR341" s="1">
        <f t="shared" si="256"/>
        <v>0</v>
      </c>
    </row>
    <row r="344" spans="1:70" x14ac:dyDescent="0.2">
      <c r="A344" s="491" t="s">
        <v>285</v>
      </c>
      <c r="B344" s="491"/>
      <c r="C344" s="491"/>
    </row>
    <row r="345" spans="1:70" x14ac:dyDescent="0.2">
      <c r="A345" s="1">
        <f t="shared" ref="A345:A376" si="257">A282</f>
        <v>0</v>
      </c>
      <c r="D345" s="541"/>
      <c r="E345" s="541"/>
      <c r="F345" s="541"/>
      <c r="G345" s="541"/>
      <c r="H345" s="541"/>
      <c r="I345" s="541"/>
      <c r="J345" s="541"/>
      <c r="K345" s="1">
        <f>K282*K156</f>
        <v>0</v>
      </c>
      <c r="L345" s="1">
        <f t="shared" ref="L345:AP345" si="258">L282*L156</f>
        <v>0</v>
      </c>
      <c r="M345" s="1">
        <f t="shared" si="258"/>
        <v>0</v>
      </c>
      <c r="N345" s="1">
        <f t="shared" si="258"/>
        <v>0</v>
      </c>
      <c r="O345" s="1">
        <f t="shared" si="258"/>
        <v>0</v>
      </c>
      <c r="P345" s="1">
        <f t="shared" si="258"/>
        <v>0</v>
      </c>
      <c r="Q345" s="1">
        <f t="shared" si="258"/>
        <v>0</v>
      </c>
      <c r="R345" s="1">
        <f t="shared" si="258"/>
        <v>0</v>
      </c>
      <c r="S345" s="1">
        <f t="shared" si="258"/>
        <v>0</v>
      </c>
      <c r="T345" s="1">
        <f t="shared" si="258"/>
        <v>0</v>
      </c>
      <c r="U345" s="1">
        <f t="shared" si="258"/>
        <v>0</v>
      </c>
      <c r="V345" s="1">
        <f t="shared" si="258"/>
        <v>0</v>
      </c>
      <c r="W345" s="1">
        <f t="shared" si="258"/>
        <v>0</v>
      </c>
      <c r="X345" s="1">
        <f t="shared" si="258"/>
        <v>0</v>
      </c>
      <c r="Y345" s="1">
        <f t="shared" si="258"/>
        <v>0</v>
      </c>
      <c r="Z345" s="1">
        <f t="shared" si="258"/>
        <v>0</v>
      </c>
      <c r="AA345" s="1">
        <f t="shared" si="258"/>
        <v>0</v>
      </c>
      <c r="AB345" s="1">
        <f t="shared" si="258"/>
        <v>0</v>
      </c>
      <c r="AC345" s="1">
        <f t="shared" si="258"/>
        <v>0</v>
      </c>
      <c r="AD345" s="1">
        <f t="shared" si="258"/>
        <v>0</v>
      </c>
      <c r="AE345" s="1">
        <f t="shared" si="258"/>
        <v>0</v>
      </c>
      <c r="AF345" s="1">
        <f t="shared" si="258"/>
        <v>0</v>
      </c>
      <c r="AG345" s="1">
        <f t="shared" si="258"/>
        <v>0</v>
      </c>
      <c r="AH345" s="1">
        <f t="shared" si="258"/>
        <v>0</v>
      </c>
      <c r="AI345" s="1">
        <f t="shared" si="258"/>
        <v>0</v>
      </c>
      <c r="AJ345" s="1">
        <f t="shared" si="258"/>
        <v>0</v>
      </c>
      <c r="AK345" s="1">
        <f t="shared" si="258"/>
        <v>0</v>
      </c>
      <c r="AL345" s="1">
        <f t="shared" si="258"/>
        <v>0</v>
      </c>
      <c r="AM345" s="1">
        <f t="shared" si="258"/>
        <v>0</v>
      </c>
      <c r="AN345" s="1">
        <f t="shared" si="258"/>
        <v>0</v>
      </c>
      <c r="AO345" s="1">
        <f t="shared" si="258"/>
        <v>0</v>
      </c>
      <c r="AP345" s="1">
        <f t="shared" si="258"/>
        <v>0</v>
      </c>
      <c r="AQ345" s="1">
        <f t="shared" ref="AQ345:BR345" si="259">AQ282*AQ156</f>
        <v>0</v>
      </c>
      <c r="AR345" s="1">
        <f t="shared" si="259"/>
        <v>0</v>
      </c>
      <c r="AS345" s="1">
        <f t="shared" si="259"/>
        <v>0</v>
      </c>
      <c r="AT345" s="1">
        <f t="shared" si="259"/>
        <v>0</v>
      </c>
      <c r="AU345" s="1">
        <f t="shared" si="259"/>
        <v>0</v>
      </c>
      <c r="AV345" s="1">
        <f t="shared" si="259"/>
        <v>0</v>
      </c>
      <c r="AW345" s="1">
        <f t="shared" si="259"/>
        <v>0</v>
      </c>
      <c r="AX345" s="1">
        <f t="shared" si="259"/>
        <v>0</v>
      </c>
      <c r="AY345" s="1">
        <f t="shared" si="259"/>
        <v>0</v>
      </c>
      <c r="AZ345" s="1">
        <f t="shared" si="259"/>
        <v>0</v>
      </c>
      <c r="BA345" s="1">
        <f t="shared" si="259"/>
        <v>0</v>
      </c>
      <c r="BB345" s="1">
        <f t="shared" si="259"/>
        <v>0</v>
      </c>
      <c r="BC345" s="1">
        <f t="shared" si="259"/>
        <v>0</v>
      </c>
      <c r="BD345" s="1">
        <f t="shared" si="259"/>
        <v>0</v>
      </c>
      <c r="BE345" s="1">
        <f t="shared" si="259"/>
        <v>0</v>
      </c>
      <c r="BF345" s="1">
        <f t="shared" si="259"/>
        <v>0</v>
      </c>
      <c r="BG345" s="1">
        <f t="shared" si="259"/>
        <v>0</v>
      </c>
      <c r="BH345" s="1">
        <f t="shared" si="259"/>
        <v>0</v>
      </c>
      <c r="BI345" s="1">
        <f t="shared" si="259"/>
        <v>0</v>
      </c>
      <c r="BJ345" s="1">
        <f t="shared" si="259"/>
        <v>0</v>
      </c>
      <c r="BK345" s="1">
        <f t="shared" si="259"/>
        <v>0</v>
      </c>
      <c r="BL345" s="1">
        <f t="shared" si="259"/>
        <v>0</v>
      </c>
      <c r="BM345" s="1">
        <f t="shared" si="259"/>
        <v>0</v>
      </c>
      <c r="BN345" s="1">
        <f t="shared" si="259"/>
        <v>0</v>
      </c>
      <c r="BO345" s="1">
        <f t="shared" si="259"/>
        <v>0</v>
      </c>
      <c r="BP345" s="1">
        <f t="shared" si="259"/>
        <v>0</v>
      </c>
      <c r="BQ345" s="1">
        <f t="shared" si="259"/>
        <v>0</v>
      </c>
      <c r="BR345" s="1">
        <f t="shared" si="259"/>
        <v>0</v>
      </c>
    </row>
    <row r="346" spans="1:70" x14ac:dyDescent="0.2">
      <c r="A346" s="1">
        <f t="shared" si="257"/>
        <v>0</v>
      </c>
      <c r="D346" s="541"/>
      <c r="E346" s="541"/>
      <c r="F346" s="541"/>
      <c r="G346" s="541"/>
      <c r="H346" s="541"/>
      <c r="I346" s="541"/>
      <c r="J346" s="541"/>
      <c r="K346" s="1">
        <f t="shared" ref="K346:AP346" si="260">K283*K157</f>
        <v>0</v>
      </c>
      <c r="L346" s="1">
        <f t="shared" si="260"/>
        <v>0</v>
      </c>
      <c r="M346" s="1">
        <f t="shared" si="260"/>
        <v>0</v>
      </c>
      <c r="N346" s="1">
        <f t="shared" si="260"/>
        <v>0</v>
      </c>
      <c r="O346" s="1">
        <f t="shared" si="260"/>
        <v>0</v>
      </c>
      <c r="P346" s="1">
        <f t="shared" si="260"/>
        <v>0</v>
      </c>
      <c r="Q346" s="1">
        <f t="shared" si="260"/>
        <v>0</v>
      </c>
      <c r="R346" s="1">
        <f t="shared" si="260"/>
        <v>0</v>
      </c>
      <c r="S346" s="1">
        <f t="shared" si="260"/>
        <v>0</v>
      </c>
      <c r="T346" s="1">
        <f t="shared" si="260"/>
        <v>0</v>
      </c>
      <c r="U346" s="1">
        <f t="shared" si="260"/>
        <v>0</v>
      </c>
      <c r="V346" s="1">
        <f t="shared" si="260"/>
        <v>0</v>
      </c>
      <c r="W346" s="1">
        <f t="shared" si="260"/>
        <v>0</v>
      </c>
      <c r="X346" s="1">
        <f t="shared" si="260"/>
        <v>0</v>
      </c>
      <c r="Y346" s="1">
        <f t="shared" si="260"/>
        <v>0</v>
      </c>
      <c r="Z346" s="1">
        <f t="shared" si="260"/>
        <v>0</v>
      </c>
      <c r="AA346" s="1">
        <f t="shared" si="260"/>
        <v>0</v>
      </c>
      <c r="AB346" s="1">
        <f t="shared" si="260"/>
        <v>0</v>
      </c>
      <c r="AC346" s="1">
        <f t="shared" si="260"/>
        <v>0</v>
      </c>
      <c r="AD346" s="1">
        <f t="shared" si="260"/>
        <v>0</v>
      </c>
      <c r="AE346" s="1">
        <f t="shared" si="260"/>
        <v>0</v>
      </c>
      <c r="AF346" s="1">
        <f t="shared" si="260"/>
        <v>0</v>
      </c>
      <c r="AG346" s="1">
        <f t="shared" si="260"/>
        <v>0</v>
      </c>
      <c r="AH346" s="1">
        <f t="shared" si="260"/>
        <v>0</v>
      </c>
      <c r="AI346" s="1">
        <f t="shared" si="260"/>
        <v>0</v>
      </c>
      <c r="AJ346" s="1">
        <f t="shared" si="260"/>
        <v>0</v>
      </c>
      <c r="AK346" s="1">
        <f t="shared" si="260"/>
        <v>0</v>
      </c>
      <c r="AL346" s="1">
        <f t="shared" si="260"/>
        <v>0</v>
      </c>
      <c r="AM346" s="1">
        <f t="shared" si="260"/>
        <v>0</v>
      </c>
      <c r="AN346" s="1">
        <f t="shared" si="260"/>
        <v>0</v>
      </c>
      <c r="AO346" s="1">
        <f t="shared" si="260"/>
        <v>0</v>
      </c>
      <c r="AP346" s="1">
        <f t="shared" si="260"/>
        <v>0</v>
      </c>
      <c r="AQ346" s="1">
        <f t="shared" ref="AQ346:BR346" si="261">AQ283*AQ157</f>
        <v>0</v>
      </c>
      <c r="AR346" s="1">
        <f t="shared" si="261"/>
        <v>0</v>
      </c>
      <c r="AS346" s="1">
        <f t="shared" si="261"/>
        <v>0</v>
      </c>
      <c r="AT346" s="1">
        <f t="shared" si="261"/>
        <v>0</v>
      </c>
      <c r="AU346" s="1">
        <f t="shared" si="261"/>
        <v>0</v>
      </c>
      <c r="AV346" s="1">
        <f t="shared" si="261"/>
        <v>0</v>
      </c>
      <c r="AW346" s="1">
        <f t="shared" si="261"/>
        <v>0</v>
      </c>
      <c r="AX346" s="1">
        <f t="shared" si="261"/>
        <v>0</v>
      </c>
      <c r="AY346" s="1">
        <f t="shared" si="261"/>
        <v>0</v>
      </c>
      <c r="AZ346" s="1">
        <f t="shared" si="261"/>
        <v>0</v>
      </c>
      <c r="BA346" s="1">
        <f t="shared" si="261"/>
        <v>0</v>
      </c>
      <c r="BB346" s="1">
        <f t="shared" si="261"/>
        <v>0</v>
      </c>
      <c r="BC346" s="1">
        <f t="shared" si="261"/>
        <v>0</v>
      </c>
      <c r="BD346" s="1">
        <f t="shared" si="261"/>
        <v>0</v>
      </c>
      <c r="BE346" s="1">
        <f t="shared" si="261"/>
        <v>0</v>
      </c>
      <c r="BF346" s="1">
        <f t="shared" si="261"/>
        <v>0</v>
      </c>
      <c r="BG346" s="1">
        <f t="shared" si="261"/>
        <v>0</v>
      </c>
      <c r="BH346" s="1">
        <f t="shared" si="261"/>
        <v>0</v>
      </c>
      <c r="BI346" s="1">
        <f t="shared" si="261"/>
        <v>0</v>
      </c>
      <c r="BJ346" s="1">
        <f t="shared" si="261"/>
        <v>0</v>
      </c>
      <c r="BK346" s="1">
        <f t="shared" si="261"/>
        <v>0</v>
      </c>
      <c r="BL346" s="1">
        <f t="shared" si="261"/>
        <v>0</v>
      </c>
      <c r="BM346" s="1">
        <f t="shared" si="261"/>
        <v>0</v>
      </c>
      <c r="BN346" s="1">
        <f t="shared" si="261"/>
        <v>0</v>
      </c>
      <c r="BO346" s="1">
        <f t="shared" si="261"/>
        <v>0</v>
      </c>
      <c r="BP346" s="1">
        <f t="shared" si="261"/>
        <v>0</v>
      </c>
      <c r="BQ346" s="1">
        <f t="shared" si="261"/>
        <v>0</v>
      </c>
      <c r="BR346" s="1">
        <f t="shared" si="261"/>
        <v>0</v>
      </c>
    </row>
    <row r="347" spans="1:70" x14ac:dyDescent="0.2">
      <c r="A347" s="1">
        <f t="shared" si="257"/>
        <v>0</v>
      </c>
      <c r="D347" s="541"/>
      <c r="E347" s="541"/>
      <c r="F347" s="541"/>
      <c r="G347" s="541"/>
      <c r="H347" s="541"/>
      <c r="I347" s="541"/>
      <c r="J347" s="541"/>
      <c r="K347" s="1">
        <f t="shared" ref="K347:AP347" si="262">K284*K158</f>
        <v>0</v>
      </c>
      <c r="L347" s="1">
        <f t="shared" si="262"/>
        <v>0</v>
      </c>
      <c r="M347" s="1">
        <f t="shared" si="262"/>
        <v>0</v>
      </c>
      <c r="N347" s="1">
        <f t="shared" si="262"/>
        <v>0</v>
      </c>
      <c r="O347" s="1">
        <f t="shared" si="262"/>
        <v>0</v>
      </c>
      <c r="P347" s="1">
        <f t="shared" si="262"/>
        <v>0</v>
      </c>
      <c r="Q347" s="1">
        <f t="shared" si="262"/>
        <v>0</v>
      </c>
      <c r="R347" s="1">
        <f t="shared" si="262"/>
        <v>0</v>
      </c>
      <c r="S347" s="1">
        <f t="shared" si="262"/>
        <v>0</v>
      </c>
      <c r="T347" s="1">
        <f t="shared" si="262"/>
        <v>0</v>
      </c>
      <c r="U347" s="1">
        <f t="shared" si="262"/>
        <v>0</v>
      </c>
      <c r="V347" s="1">
        <f t="shared" si="262"/>
        <v>0</v>
      </c>
      <c r="W347" s="1">
        <f t="shared" si="262"/>
        <v>0</v>
      </c>
      <c r="X347" s="1">
        <f t="shared" si="262"/>
        <v>0</v>
      </c>
      <c r="Y347" s="1">
        <f t="shared" si="262"/>
        <v>0</v>
      </c>
      <c r="Z347" s="1">
        <f t="shared" si="262"/>
        <v>0</v>
      </c>
      <c r="AA347" s="1">
        <f t="shared" si="262"/>
        <v>0</v>
      </c>
      <c r="AB347" s="1">
        <f t="shared" si="262"/>
        <v>0</v>
      </c>
      <c r="AC347" s="1">
        <f t="shared" si="262"/>
        <v>0</v>
      </c>
      <c r="AD347" s="1">
        <f t="shared" si="262"/>
        <v>0</v>
      </c>
      <c r="AE347" s="1">
        <f t="shared" si="262"/>
        <v>0</v>
      </c>
      <c r="AF347" s="1">
        <f t="shared" si="262"/>
        <v>0</v>
      </c>
      <c r="AG347" s="1">
        <f t="shared" si="262"/>
        <v>0</v>
      </c>
      <c r="AH347" s="1">
        <f t="shared" si="262"/>
        <v>0</v>
      </c>
      <c r="AI347" s="1">
        <f t="shared" si="262"/>
        <v>0</v>
      </c>
      <c r="AJ347" s="1">
        <f t="shared" si="262"/>
        <v>0</v>
      </c>
      <c r="AK347" s="1">
        <f t="shared" si="262"/>
        <v>0</v>
      </c>
      <c r="AL347" s="1">
        <f t="shared" si="262"/>
        <v>0</v>
      </c>
      <c r="AM347" s="1">
        <f t="shared" si="262"/>
        <v>0</v>
      </c>
      <c r="AN347" s="1">
        <f t="shared" si="262"/>
        <v>0</v>
      </c>
      <c r="AO347" s="1">
        <f t="shared" si="262"/>
        <v>0</v>
      </c>
      <c r="AP347" s="1">
        <f t="shared" si="262"/>
        <v>0</v>
      </c>
      <c r="AQ347" s="1">
        <f t="shared" ref="AQ347:BR347" si="263">AQ284*AQ158</f>
        <v>0</v>
      </c>
      <c r="AR347" s="1">
        <f t="shared" si="263"/>
        <v>0</v>
      </c>
      <c r="AS347" s="1">
        <f t="shared" si="263"/>
        <v>0</v>
      </c>
      <c r="AT347" s="1">
        <f t="shared" si="263"/>
        <v>0</v>
      </c>
      <c r="AU347" s="1">
        <f t="shared" si="263"/>
        <v>0</v>
      </c>
      <c r="AV347" s="1">
        <f t="shared" si="263"/>
        <v>0</v>
      </c>
      <c r="AW347" s="1">
        <f t="shared" si="263"/>
        <v>0</v>
      </c>
      <c r="AX347" s="1">
        <f t="shared" si="263"/>
        <v>0</v>
      </c>
      <c r="AY347" s="1">
        <f t="shared" si="263"/>
        <v>0</v>
      </c>
      <c r="AZ347" s="1">
        <f t="shared" si="263"/>
        <v>0</v>
      </c>
      <c r="BA347" s="1">
        <f t="shared" si="263"/>
        <v>0</v>
      </c>
      <c r="BB347" s="1">
        <f t="shared" si="263"/>
        <v>0</v>
      </c>
      <c r="BC347" s="1">
        <f t="shared" si="263"/>
        <v>0</v>
      </c>
      <c r="BD347" s="1">
        <f t="shared" si="263"/>
        <v>0</v>
      </c>
      <c r="BE347" s="1">
        <f t="shared" si="263"/>
        <v>0</v>
      </c>
      <c r="BF347" s="1">
        <f t="shared" si="263"/>
        <v>0</v>
      </c>
      <c r="BG347" s="1">
        <f t="shared" si="263"/>
        <v>0</v>
      </c>
      <c r="BH347" s="1">
        <f t="shared" si="263"/>
        <v>0</v>
      </c>
      <c r="BI347" s="1">
        <f t="shared" si="263"/>
        <v>0</v>
      </c>
      <c r="BJ347" s="1">
        <f t="shared" si="263"/>
        <v>0</v>
      </c>
      <c r="BK347" s="1">
        <f t="shared" si="263"/>
        <v>0</v>
      </c>
      <c r="BL347" s="1">
        <f t="shared" si="263"/>
        <v>0</v>
      </c>
      <c r="BM347" s="1">
        <f t="shared" si="263"/>
        <v>0</v>
      </c>
      <c r="BN347" s="1">
        <f t="shared" si="263"/>
        <v>0</v>
      </c>
      <c r="BO347" s="1">
        <f t="shared" si="263"/>
        <v>0</v>
      </c>
      <c r="BP347" s="1">
        <f t="shared" si="263"/>
        <v>0</v>
      </c>
      <c r="BQ347" s="1">
        <f t="shared" si="263"/>
        <v>0</v>
      </c>
      <c r="BR347" s="1">
        <f t="shared" si="263"/>
        <v>0</v>
      </c>
    </row>
    <row r="348" spans="1:70" x14ac:dyDescent="0.2">
      <c r="A348" s="1">
        <f t="shared" si="257"/>
        <v>0</v>
      </c>
      <c r="D348" s="541"/>
      <c r="E348" s="541"/>
      <c r="F348" s="541"/>
      <c r="G348" s="541"/>
      <c r="H348" s="541"/>
      <c r="I348" s="541"/>
      <c r="J348" s="541"/>
      <c r="K348" s="1">
        <f t="shared" ref="K348:AP348" si="264">K285*K159</f>
        <v>0</v>
      </c>
      <c r="L348" s="1">
        <f t="shared" si="264"/>
        <v>0</v>
      </c>
      <c r="M348" s="1">
        <f t="shared" si="264"/>
        <v>0</v>
      </c>
      <c r="N348" s="1">
        <f t="shared" si="264"/>
        <v>0</v>
      </c>
      <c r="O348" s="1">
        <f t="shared" si="264"/>
        <v>0</v>
      </c>
      <c r="P348" s="1">
        <f t="shared" si="264"/>
        <v>0</v>
      </c>
      <c r="Q348" s="1">
        <f t="shared" si="264"/>
        <v>0</v>
      </c>
      <c r="R348" s="1">
        <f t="shared" si="264"/>
        <v>0</v>
      </c>
      <c r="S348" s="1">
        <f t="shared" si="264"/>
        <v>0</v>
      </c>
      <c r="T348" s="1">
        <f t="shared" si="264"/>
        <v>0</v>
      </c>
      <c r="U348" s="1">
        <f t="shared" si="264"/>
        <v>0</v>
      </c>
      <c r="V348" s="1">
        <f t="shared" si="264"/>
        <v>0</v>
      </c>
      <c r="W348" s="1">
        <f t="shared" si="264"/>
        <v>0</v>
      </c>
      <c r="X348" s="1">
        <f t="shared" si="264"/>
        <v>0</v>
      </c>
      <c r="Y348" s="1">
        <f t="shared" si="264"/>
        <v>0</v>
      </c>
      <c r="Z348" s="1">
        <f t="shared" si="264"/>
        <v>0</v>
      </c>
      <c r="AA348" s="1">
        <f t="shared" si="264"/>
        <v>0</v>
      </c>
      <c r="AB348" s="1">
        <f t="shared" si="264"/>
        <v>0</v>
      </c>
      <c r="AC348" s="1">
        <f t="shared" si="264"/>
        <v>0</v>
      </c>
      <c r="AD348" s="1">
        <f t="shared" si="264"/>
        <v>0</v>
      </c>
      <c r="AE348" s="1">
        <f t="shared" si="264"/>
        <v>0</v>
      </c>
      <c r="AF348" s="1">
        <f t="shared" si="264"/>
        <v>0</v>
      </c>
      <c r="AG348" s="1">
        <f t="shared" si="264"/>
        <v>0</v>
      </c>
      <c r="AH348" s="1">
        <f t="shared" si="264"/>
        <v>0</v>
      </c>
      <c r="AI348" s="1">
        <f t="shared" si="264"/>
        <v>0</v>
      </c>
      <c r="AJ348" s="1">
        <f t="shared" si="264"/>
        <v>0</v>
      </c>
      <c r="AK348" s="1">
        <f t="shared" si="264"/>
        <v>0</v>
      </c>
      <c r="AL348" s="1">
        <f t="shared" si="264"/>
        <v>0</v>
      </c>
      <c r="AM348" s="1">
        <f t="shared" si="264"/>
        <v>0</v>
      </c>
      <c r="AN348" s="1">
        <f t="shared" si="264"/>
        <v>0</v>
      </c>
      <c r="AO348" s="1">
        <f t="shared" si="264"/>
        <v>0</v>
      </c>
      <c r="AP348" s="1">
        <f t="shared" si="264"/>
        <v>0</v>
      </c>
      <c r="AQ348" s="1">
        <f t="shared" ref="AQ348:BR348" si="265">AQ285*AQ159</f>
        <v>0</v>
      </c>
      <c r="AR348" s="1">
        <f t="shared" si="265"/>
        <v>0</v>
      </c>
      <c r="AS348" s="1">
        <f t="shared" si="265"/>
        <v>0</v>
      </c>
      <c r="AT348" s="1">
        <f t="shared" si="265"/>
        <v>0</v>
      </c>
      <c r="AU348" s="1">
        <f t="shared" si="265"/>
        <v>0</v>
      </c>
      <c r="AV348" s="1">
        <f t="shared" si="265"/>
        <v>0</v>
      </c>
      <c r="AW348" s="1">
        <f t="shared" si="265"/>
        <v>0</v>
      </c>
      <c r="AX348" s="1">
        <f t="shared" si="265"/>
        <v>0</v>
      </c>
      <c r="AY348" s="1">
        <f t="shared" si="265"/>
        <v>0</v>
      </c>
      <c r="AZ348" s="1">
        <f t="shared" si="265"/>
        <v>0</v>
      </c>
      <c r="BA348" s="1">
        <f t="shared" si="265"/>
        <v>0</v>
      </c>
      <c r="BB348" s="1">
        <f t="shared" si="265"/>
        <v>0</v>
      </c>
      <c r="BC348" s="1">
        <f t="shared" si="265"/>
        <v>0</v>
      </c>
      <c r="BD348" s="1">
        <f t="shared" si="265"/>
        <v>0</v>
      </c>
      <c r="BE348" s="1">
        <f t="shared" si="265"/>
        <v>0</v>
      </c>
      <c r="BF348" s="1">
        <f t="shared" si="265"/>
        <v>0</v>
      </c>
      <c r="BG348" s="1">
        <f t="shared" si="265"/>
        <v>0</v>
      </c>
      <c r="BH348" s="1">
        <f t="shared" si="265"/>
        <v>0</v>
      </c>
      <c r="BI348" s="1">
        <f t="shared" si="265"/>
        <v>0</v>
      </c>
      <c r="BJ348" s="1">
        <f t="shared" si="265"/>
        <v>0</v>
      </c>
      <c r="BK348" s="1">
        <f t="shared" si="265"/>
        <v>0</v>
      </c>
      <c r="BL348" s="1">
        <f t="shared" si="265"/>
        <v>0</v>
      </c>
      <c r="BM348" s="1">
        <f t="shared" si="265"/>
        <v>0</v>
      </c>
      <c r="BN348" s="1">
        <f t="shared" si="265"/>
        <v>0</v>
      </c>
      <c r="BO348" s="1">
        <f t="shared" si="265"/>
        <v>0</v>
      </c>
      <c r="BP348" s="1">
        <f t="shared" si="265"/>
        <v>0</v>
      </c>
      <c r="BQ348" s="1">
        <f t="shared" si="265"/>
        <v>0</v>
      </c>
      <c r="BR348" s="1">
        <f t="shared" si="265"/>
        <v>0</v>
      </c>
    </row>
    <row r="349" spans="1:70" x14ac:dyDescent="0.2">
      <c r="A349" s="1">
        <f t="shared" si="257"/>
        <v>0</v>
      </c>
      <c r="D349" s="541"/>
      <c r="E349" s="541"/>
      <c r="F349" s="541"/>
      <c r="G349" s="541"/>
      <c r="H349" s="541"/>
      <c r="I349" s="541"/>
      <c r="J349" s="541"/>
      <c r="K349" s="1">
        <f t="shared" ref="K349:AP349" si="266">K286*K160</f>
        <v>0</v>
      </c>
      <c r="L349" s="1">
        <f t="shared" si="266"/>
        <v>0</v>
      </c>
      <c r="M349" s="1">
        <f t="shared" si="266"/>
        <v>0</v>
      </c>
      <c r="N349" s="1">
        <f t="shared" si="266"/>
        <v>0</v>
      </c>
      <c r="O349" s="1">
        <f t="shared" si="266"/>
        <v>0</v>
      </c>
      <c r="P349" s="1">
        <f t="shared" si="266"/>
        <v>0</v>
      </c>
      <c r="Q349" s="1">
        <f t="shared" si="266"/>
        <v>0</v>
      </c>
      <c r="R349" s="1">
        <f t="shared" si="266"/>
        <v>0</v>
      </c>
      <c r="S349" s="1">
        <f t="shared" si="266"/>
        <v>0</v>
      </c>
      <c r="T349" s="1">
        <f t="shared" si="266"/>
        <v>0</v>
      </c>
      <c r="U349" s="1">
        <f t="shared" si="266"/>
        <v>0</v>
      </c>
      <c r="V349" s="1">
        <f t="shared" si="266"/>
        <v>0</v>
      </c>
      <c r="W349" s="1">
        <f t="shared" si="266"/>
        <v>0</v>
      </c>
      <c r="X349" s="1">
        <f t="shared" si="266"/>
        <v>0</v>
      </c>
      <c r="Y349" s="1">
        <f t="shared" si="266"/>
        <v>0</v>
      </c>
      <c r="Z349" s="1">
        <f t="shared" si="266"/>
        <v>0</v>
      </c>
      <c r="AA349" s="1">
        <f t="shared" si="266"/>
        <v>0</v>
      </c>
      <c r="AB349" s="1">
        <f t="shared" si="266"/>
        <v>0</v>
      </c>
      <c r="AC349" s="1">
        <f t="shared" si="266"/>
        <v>0</v>
      </c>
      <c r="AD349" s="1">
        <f t="shared" si="266"/>
        <v>0</v>
      </c>
      <c r="AE349" s="1">
        <f t="shared" si="266"/>
        <v>0</v>
      </c>
      <c r="AF349" s="1">
        <f t="shared" si="266"/>
        <v>0</v>
      </c>
      <c r="AG349" s="1">
        <f t="shared" si="266"/>
        <v>0</v>
      </c>
      <c r="AH349" s="1">
        <f t="shared" si="266"/>
        <v>0</v>
      </c>
      <c r="AI349" s="1">
        <f t="shared" si="266"/>
        <v>0</v>
      </c>
      <c r="AJ349" s="1">
        <f t="shared" si="266"/>
        <v>0</v>
      </c>
      <c r="AK349" s="1">
        <f t="shared" si="266"/>
        <v>0</v>
      </c>
      <c r="AL349" s="1">
        <f t="shared" si="266"/>
        <v>0</v>
      </c>
      <c r="AM349" s="1">
        <f t="shared" si="266"/>
        <v>0</v>
      </c>
      <c r="AN349" s="1">
        <f t="shared" si="266"/>
        <v>0</v>
      </c>
      <c r="AO349" s="1">
        <f t="shared" si="266"/>
        <v>0</v>
      </c>
      <c r="AP349" s="1">
        <f t="shared" si="266"/>
        <v>0</v>
      </c>
      <c r="AQ349" s="1">
        <f t="shared" ref="AQ349:BR349" si="267">AQ286*AQ160</f>
        <v>0</v>
      </c>
      <c r="AR349" s="1">
        <f t="shared" si="267"/>
        <v>0</v>
      </c>
      <c r="AS349" s="1">
        <f t="shared" si="267"/>
        <v>0</v>
      </c>
      <c r="AT349" s="1">
        <f t="shared" si="267"/>
        <v>0</v>
      </c>
      <c r="AU349" s="1">
        <f t="shared" si="267"/>
        <v>0</v>
      </c>
      <c r="AV349" s="1">
        <f t="shared" si="267"/>
        <v>0</v>
      </c>
      <c r="AW349" s="1">
        <f t="shared" si="267"/>
        <v>0</v>
      </c>
      <c r="AX349" s="1">
        <f t="shared" si="267"/>
        <v>0</v>
      </c>
      <c r="AY349" s="1">
        <f t="shared" si="267"/>
        <v>0</v>
      </c>
      <c r="AZ349" s="1">
        <f t="shared" si="267"/>
        <v>0</v>
      </c>
      <c r="BA349" s="1">
        <f t="shared" si="267"/>
        <v>0</v>
      </c>
      <c r="BB349" s="1">
        <f t="shared" si="267"/>
        <v>0</v>
      </c>
      <c r="BC349" s="1">
        <f t="shared" si="267"/>
        <v>0</v>
      </c>
      <c r="BD349" s="1">
        <f t="shared" si="267"/>
        <v>0</v>
      </c>
      <c r="BE349" s="1">
        <f t="shared" si="267"/>
        <v>0</v>
      </c>
      <c r="BF349" s="1">
        <f t="shared" si="267"/>
        <v>0</v>
      </c>
      <c r="BG349" s="1">
        <f t="shared" si="267"/>
        <v>0</v>
      </c>
      <c r="BH349" s="1">
        <f t="shared" si="267"/>
        <v>0</v>
      </c>
      <c r="BI349" s="1">
        <f t="shared" si="267"/>
        <v>0</v>
      </c>
      <c r="BJ349" s="1">
        <f t="shared" si="267"/>
        <v>0</v>
      </c>
      <c r="BK349" s="1">
        <f t="shared" si="267"/>
        <v>0</v>
      </c>
      <c r="BL349" s="1">
        <f t="shared" si="267"/>
        <v>0</v>
      </c>
      <c r="BM349" s="1">
        <f t="shared" si="267"/>
        <v>0</v>
      </c>
      <c r="BN349" s="1">
        <f t="shared" si="267"/>
        <v>0</v>
      </c>
      <c r="BO349" s="1">
        <f t="shared" si="267"/>
        <v>0</v>
      </c>
      <c r="BP349" s="1">
        <f t="shared" si="267"/>
        <v>0</v>
      </c>
      <c r="BQ349" s="1">
        <f t="shared" si="267"/>
        <v>0</v>
      </c>
      <c r="BR349" s="1">
        <f t="shared" si="267"/>
        <v>0</v>
      </c>
    </row>
    <row r="350" spans="1:70" x14ac:dyDescent="0.2">
      <c r="A350" s="1">
        <f t="shared" si="257"/>
        <v>0</v>
      </c>
      <c r="D350" s="541"/>
      <c r="E350" s="541"/>
      <c r="F350" s="541"/>
      <c r="G350" s="541"/>
      <c r="H350" s="541"/>
      <c r="I350" s="541"/>
      <c r="J350" s="541"/>
      <c r="K350" s="1">
        <f t="shared" ref="K350:AP350" si="268">K287*K161</f>
        <v>0</v>
      </c>
      <c r="L350" s="1">
        <f t="shared" si="268"/>
        <v>0</v>
      </c>
      <c r="M350" s="1">
        <f t="shared" si="268"/>
        <v>0</v>
      </c>
      <c r="N350" s="1">
        <f t="shared" si="268"/>
        <v>0</v>
      </c>
      <c r="O350" s="1">
        <f t="shared" si="268"/>
        <v>0</v>
      </c>
      <c r="P350" s="1">
        <f t="shared" si="268"/>
        <v>0</v>
      </c>
      <c r="Q350" s="1">
        <f t="shared" si="268"/>
        <v>0</v>
      </c>
      <c r="R350" s="1">
        <f t="shared" si="268"/>
        <v>0</v>
      </c>
      <c r="S350" s="1">
        <f t="shared" si="268"/>
        <v>0</v>
      </c>
      <c r="T350" s="1">
        <f t="shared" si="268"/>
        <v>0</v>
      </c>
      <c r="U350" s="1">
        <f t="shared" si="268"/>
        <v>0</v>
      </c>
      <c r="V350" s="1">
        <f t="shared" si="268"/>
        <v>0</v>
      </c>
      <c r="W350" s="1">
        <f t="shared" si="268"/>
        <v>0</v>
      </c>
      <c r="X350" s="1">
        <f t="shared" si="268"/>
        <v>0</v>
      </c>
      <c r="Y350" s="1">
        <f t="shared" si="268"/>
        <v>0</v>
      </c>
      <c r="Z350" s="1">
        <f t="shared" si="268"/>
        <v>0</v>
      </c>
      <c r="AA350" s="1">
        <f t="shared" si="268"/>
        <v>0</v>
      </c>
      <c r="AB350" s="1">
        <f t="shared" si="268"/>
        <v>0</v>
      </c>
      <c r="AC350" s="1">
        <f t="shared" si="268"/>
        <v>0</v>
      </c>
      <c r="AD350" s="1">
        <f t="shared" si="268"/>
        <v>0</v>
      </c>
      <c r="AE350" s="1">
        <f t="shared" si="268"/>
        <v>0</v>
      </c>
      <c r="AF350" s="1">
        <f t="shared" si="268"/>
        <v>0</v>
      </c>
      <c r="AG350" s="1">
        <f t="shared" si="268"/>
        <v>0</v>
      </c>
      <c r="AH350" s="1">
        <f t="shared" si="268"/>
        <v>0</v>
      </c>
      <c r="AI350" s="1">
        <f t="shared" si="268"/>
        <v>0</v>
      </c>
      <c r="AJ350" s="1">
        <f t="shared" si="268"/>
        <v>0</v>
      </c>
      <c r="AK350" s="1">
        <f t="shared" si="268"/>
        <v>0</v>
      </c>
      <c r="AL350" s="1">
        <f t="shared" si="268"/>
        <v>0</v>
      </c>
      <c r="AM350" s="1">
        <f t="shared" si="268"/>
        <v>0</v>
      </c>
      <c r="AN350" s="1">
        <f t="shared" si="268"/>
        <v>0</v>
      </c>
      <c r="AO350" s="1">
        <f t="shared" si="268"/>
        <v>0</v>
      </c>
      <c r="AP350" s="1">
        <f t="shared" si="268"/>
        <v>0</v>
      </c>
      <c r="AQ350" s="1">
        <f t="shared" ref="AQ350:BR350" si="269">AQ287*AQ161</f>
        <v>0</v>
      </c>
      <c r="AR350" s="1">
        <f t="shared" si="269"/>
        <v>0</v>
      </c>
      <c r="AS350" s="1">
        <f t="shared" si="269"/>
        <v>0</v>
      </c>
      <c r="AT350" s="1">
        <f t="shared" si="269"/>
        <v>0</v>
      </c>
      <c r="AU350" s="1">
        <f t="shared" si="269"/>
        <v>0</v>
      </c>
      <c r="AV350" s="1">
        <f t="shared" si="269"/>
        <v>0</v>
      </c>
      <c r="AW350" s="1">
        <f t="shared" si="269"/>
        <v>0</v>
      </c>
      <c r="AX350" s="1">
        <f t="shared" si="269"/>
        <v>0</v>
      </c>
      <c r="AY350" s="1">
        <f t="shared" si="269"/>
        <v>0</v>
      </c>
      <c r="AZ350" s="1">
        <f t="shared" si="269"/>
        <v>0</v>
      </c>
      <c r="BA350" s="1">
        <f t="shared" si="269"/>
        <v>0</v>
      </c>
      <c r="BB350" s="1">
        <f t="shared" si="269"/>
        <v>0</v>
      </c>
      <c r="BC350" s="1">
        <f t="shared" si="269"/>
        <v>0</v>
      </c>
      <c r="BD350" s="1">
        <f t="shared" si="269"/>
        <v>0</v>
      </c>
      <c r="BE350" s="1">
        <f t="shared" si="269"/>
        <v>0</v>
      </c>
      <c r="BF350" s="1">
        <f t="shared" si="269"/>
        <v>0</v>
      </c>
      <c r="BG350" s="1">
        <f t="shared" si="269"/>
        <v>0</v>
      </c>
      <c r="BH350" s="1">
        <f t="shared" si="269"/>
        <v>0</v>
      </c>
      <c r="BI350" s="1">
        <f t="shared" si="269"/>
        <v>0</v>
      </c>
      <c r="BJ350" s="1">
        <f t="shared" si="269"/>
        <v>0</v>
      </c>
      <c r="BK350" s="1">
        <f t="shared" si="269"/>
        <v>0</v>
      </c>
      <c r="BL350" s="1">
        <f t="shared" si="269"/>
        <v>0</v>
      </c>
      <c r="BM350" s="1">
        <f t="shared" si="269"/>
        <v>0</v>
      </c>
      <c r="BN350" s="1">
        <f t="shared" si="269"/>
        <v>0</v>
      </c>
      <c r="BO350" s="1">
        <f t="shared" si="269"/>
        <v>0</v>
      </c>
      <c r="BP350" s="1">
        <f t="shared" si="269"/>
        <v>0</v>
      </c>
      <c r="BQ350" s="1">
        <f t="shared" si="269"/>
        <v>0</v>
      </c>
      <c r="BR350" s="1">
        <f t="shared" si="269"/>
        <v>0</v>
      </c>
    </row>
    <row r="351" spans="1:70" x14ac:dyDescent="0.2">
      <c r="A351" s="1">
        <f t="shared" si="257"/>
        <v>0</v>
      </c>
      <c r="D351" s="541"/>
      <c r="E351" s="541"/>
      <c r="F351" s="541"/>
      <c r="G351" s="541"/>
      <c r="H351" s="541"/>
      <c r="I351" s="541"/>
      <c r="J351" s="541"/>
      <c r="K351" s="1">
        <f t="shared" ref="K351:AP351" si="270">K288*K162</f>
        <v>0</v>
      </c>
      <c r="L351" s="1">
        <f t="shared" si="270"/>
        <v>0</v>
      </c>
      <c r="M351" s="1">
        <f t="shared" si="270"/>
        <v>0</v>
      </c>
      <c r="N351" s="1">
        <f t="shared" si="270"/>
        <v>0</v>
      </c>
      <c r="O351" s="1">
        <f t="shared" si="270"/>
        <v>0</v>
      </c>
      <c r="P351" s="1">
        <f t="shared" si="270"/>
        <v>0</v>
      </c>
      <c r="Q351" s="1">
        <f t="shared" si="270"/>
        <v>0</v>
      </c>
      <c r="R351" s="1">
        <f t="shared" si="270"/>
        <v>0</v>
      </c>
      <c r="S351" s="1">
        <f t="shared" si="270"/>
        <v>0</v>
      </c>
      <c r="T351" s="1">
        <f t="shared" si="270"/>
        <v>0</v>
      </c>
      <c r="U351" s="1">
        <f t="shared" si="270"/>
        <v>0</v>
      </c>
      <c r="V351" s="1">
        <f t="shared" si="270"/>
        <v>0</v>
      </c>
      <c r="W351" s="1">
        <f t="shared" si="270"/>
        <v>0</v>
      </c>
      <c r="X351" s="1">
        <f t="shared" si="270"/>
        <v>0</v>
      </c>
      <c r="Y351" s="1">
        <f t="shared" si="270"/>
        <v>0</v>
      </c>
      <c r="Z351" s="1">
        <f t="shared" si="270"/>
        <v>0</v>
      </c>
      <c r="AA351" s="1">
        <f t="shared" si="270"/>
        <v>0</v>
      </c>
      <c r="AB351" s="1">
        <f t="shared" si="270"/>
        <v>0</v>
      </c>
      <c r="AC351" s="1">
        <f t="shared" si="270"/>
        <v>0</v>
      </c>
      <c r="AD351" s="1">
        <f t="shared" si="270"/>
        <v>0</v>
      </c>
      <c r="AE351" s="1">
        <f t="shared" si="270"/>
        <v>0</v>
      </c>
      <c r="AF351" s="1">
        <f t="shared" si="270"/>
        <v>0</v>
      </c>
      <c r="AG351" s="1">
        <f t="shared" si="270"/>
        <v>0</v>
      </c>
      <c r="AH351" s="1">
        <f t="shared" si="270"/>
        <v>0</v>
      </c>
      <c r="AI351" s="1">
        <f t="shared" si="270"/>
        <v>0</v>
      </c>
      <c r="AJ351" s="1">
        <f t="shared" si="270"/>
        <v>0</v>
      </c>
      <c r="AK351" s="1">
        <f t="shared" si="270"/>
        <v>0</v>
      </c>
      <c r="AL351" s="1">
        <f t="shared" si="270"/>
        <v>0</v>
      </c>
      <c r="AM351" s="1">
        <f t="shared" si="270"/>
        <v>0</v>
      </c>
      <c r="AN351" s="1">
        <f t="shared" si="270"/>
        <v>0</v>
      </c>
      <c r="AO351" s="1">
        <f t="shared" si="270"/>
        <v>0</v>
      </c>
      <c r="AP351" s="1">
        <f t="shared" si="270"/>
        <v>0</v>
      </c>
      <c r="AQ351" s="1">
        <f t="shared" ref="AQ351:BR351" si="271">AQ288*AQ162</f>
        <v>0</v>
      </c>
      <c r="AR351" s="1">
        <f t="shared" si="271"/>
        <v>0</v>
      </c>
      <c r="AS351" s="1">
        <f t="shared" si="271"/>
        <v>0</v>
      </c>
      <c r="AT351" s="1">
        <f t="shared" si="271"/>
        <v>0</v>
      </c>
      <c r="AU351" s="1">
        <f t="shared" si="271"/>
        <v>0</v>
      </c>
      <c r="AV351" s="1">
        <f t="shared" si="271"/>
        <v>0</v>
      </c>
      <c r="AW351" s="1">
        <f t="shared" si="271"/>
        <v>0</v>
      </c>
      <c r="AX351" s="1">
        <f t="shared" si="271"/>
        <v>0</v>
      </c>
      <c r="AY351" s="1">
        <f t="shared" si="271"/>
        <v>0</v>
      </c>
      <c r="AZ351" s="1">
        <f t="shared" si="271"/>
        <v>0</v>
      </c>
      <c r="BA351" s="1">
        <f t="shared" si="271"/>
        <v>0</v>
      </c>
      <c r="BB351" s="1">
        <f t="shared" si="271"/>
        <v>0</v>
      </c>
      <c r="BC351" s="1">
        <f t="shared" si="271"/>
        <v>0</v>
      </c>
      <c r="BD351" s="1">
        <f t="shared" si="271"/>
        <v>0</v>
      </c>
      <c r="BE351" s="1">
        <f t="shared" si="271"/>
        <v>0</v>
      </c>
      <c r="BF351" s="1">
        <f t="shared" si="271"/>
        <v>0</v>
      </c>
      <c r="BG351" s="1">
        <f t="shared" si="271"/>
        <v>0</v>
      </c>
      <c r="BH351" s="1">
        <f t="shared" si="271"/>
        <v>0</v>
      </c>
      <c r="BI351" s="1">
        <f t="shared" si="271"/>
        <v>0</v>
      </c>
      <c r="BJ351" s="1">
        <f t="shared" si="271"/>
        <v>0</v>
      </c>
      <c r="BK351" s="1">
        <f t="shared" si="271"/>
        <v>0</v>
      </c>
      <c r="BL351" s="1">
        <f t="shared" si="271"/>
        <v>0</v>
      </c>
      <c r="BM351" s="1">
        <f t="shared" si="271"/>
        <v>0</v>
      </c>
      <c r="BN351" s="1">
        <f t="shared" si="271"/>
        <v>0</v>
      </c>
      <c r="BO351" s="1">
        <f t="shared" si="271"/>
        <v>0</v>
      </c>
      <c r="BP351" s="1">
        <f t="shared" si="271"/>
        <v>0</v>
      </c>
      <c r="BQ351" s="1">
        <f t="shared" si="271"/>
        <v>0</v>
      </c>
      <c r="BR351" s="1">
        <f t="shared" si="271"/>
        <v>0</v>
      </c>
    </row>
    <row r="352" spans="1:70" x14ac:dyDescent="0.2">
      <c r="A352" s="1">
        <f t="shared" si="257"/>
        <v>0</v>
      </c>
      <c r="D352" s="541"/>
      <c r="E352" s="541"/>
      <c r="F352" s="541"/>
      <c r="G352" s="541"/>
      <c r="H352" s="541"/>
      <c r="I352" s="541"/>
      <c r="J352" s="541"/>
      <c r="K352" s="1">
        <f t="shared" ref="K352:AP352" si="272">K289*K163</f>
        <v>0</v>
      </c>
      <c r="L352" s="1">
        <f t="shared" si="272"/>
        <v>0</v>
      </c>
      <c r="M352" s="1">
        <f t="shared" si="272"/>
        <v>0</v>
      </c>
      <c r="N352" s="1">
        <f t="shared" si="272"/>
        <v>0</v>
      </c>
      <c r="O352" s="1">
        <f t="shared" si="272"/>
        <v>0</v>
      </c>
      <c r="P352" s="1">
        <f t="shared" si="272"/>
        <v>0</v>
      </c>
      <c r="Q352" s="1">
        <f t="shared" si="272"/>
        <v>0</v>
      </c>
      <c r="R352" s="1">
        <f t="shared" si="272"/>
        <v>0</v>
      </c>
      <c r="S352" s="1">
        <f t="shared" si="272"/>
        <v>0</v>
      </c>
      <c r="T352" s="1">
        <f t="shared" si="272"/>
        <v>0</v>
      </c>
      <c r="U352" s="1">
        <f t="shared" si="272"/>
        <v>0</v>
      </c>
      <c r="V352" s="1">
        <f t="shared" si="272"/>
        <v>0</v>
      </c>
      <c r="W352" s="1">
        <f t="shared" si="272"/>
        <v>0</v>
      </c>
      <c r="X352" s="1">
        <f t="shared" si="272"/>
        <v>0</v>
      </c>
      <c r="Y352" s="1">
        <f t="shared" si="272"/>
        <v>0</v>
      </c>
      <c r="Z352" s="1">
        <f t="shared" si="272"/>
        <v>0</v>
      </c>
      <c r="AA352" s="1">
        <f t="shared" si="272"/>
        <v>0</v>
      </c>
      <c r="AB352" s="1">
        <f t="shared" si="272"/>
        <v>0</v>
      </c>
      <c r="AC352" s="1">
        <f t="shared" si="272"/>
        <v>0</v>
      </c>
      <c r="AD352" s="1">
        <f t="shared" si="272"/>
        <v>0</v>
      </c>
      <c r="AE352" s="1">
        <f t="shared" si="272"/>
        <v>0</v>
      </c>
      <c r="AF352" s="1">
        <f t="shared" si="272"/>
        <v>0</v>
      </c>
      <c r="AG352" s="1">
        <f t="shared" si="272"/>
        <v>0</v>
      </c>
      <c r="AH352" s="1">
        <f t="shared" si="272"/>
        <v>0</v>
      </c>
      <c r="AI352" s="1">
        <f t="shared" si="272"/>
        <v>0</v>
      </c>
      <c r="AJ352" s="1">
        <f t="shared" si="272"/>
        <v>0</v>
      </c>
      <c r="AK352" s="1">
        <f t="shared" si="272"/>
        <v>0</v>
      </c>
      <c r="AL352" s="1">
        <f t="shared" si="272"/>
        <v>0</v>
      </c>
      <c r="AM352" s="1">
        <f t="shared" si="272"/>
        <v>0</v>
      </c>
      <c r="AN352" s="1">
        <f t="shared" si="272"/>
        <v>0</v>
      </c>
      <c r="AO352" s="1">
        <f t="shared" si="272"/>
        <v>0</v>
      </c>
      <c r="AP352" s="1">
        <f t="shared" si="272"/>
        <v>0</v>
      </c>
      <c r="AQ352" s="1">
        <f t="shared" ref="AQ352:BR352" si="273">AQ289*AQ163</f>
        <v>0</v>
      </c>
      <c r="AR352" s="1">
        <f t="shared" si="273"/>
        <v>0</v>
      </c>
      <c r="AS352" s="1">
        <f t="shared" si="273"/>
        <v>0</v>
      </c>
      <c r="AT352" s="1">
        <f t="shared" si="273"/>
        <v>0</v>
      </c>
      <c r="AU352" s="1">
        <f t="shared" si="273"/>
        <v>0</v>
      </c>
      <c r="AV352" s="1">
        <f t="shared" si="273"/>
        <v>0</v>
      </c>
      <c r="AW352" s="1">
        <f t="shared" si="273"/>
        <v>0</v>
      </c>
      <c r="AX352" s="1">
        <f t="shared" si="273"/>
        <v>0</v>
      </c>
      <c r="AY352" s="1">
        <f t="shared" si="273"/>
        <v>0</v>
      </c>
      <c r="AZ352" s="1">
        <f t="shared" si="273"/>
        <v>0</v>
      </c>
      <c r="BA352" s="1">
        <f t="shared" si="273"/>
        <v>0</v>
      </c>
      <c r="BB352" s="1">
        <f t="shared" si="273"/>
        <v>0</v>
      </c>
      <c r="BC352" s="1">
        <f t="shared" si="273"/>
        <v>0</v>
      </c>
      <c r="BD352" s="1">
        <f t="shared" si="273"/>
        <v>0</v>
      </c>
      <c r="BE352" s="1">
        <f t="shared" si="273"/>
        <v>0</v>
      </c>
      <c r="BF352" s="1">
        <f t="shared" si="273"/>
        <v>0</v>
      </c>
      <c r="BG352" s="1">
        <f t="shared" si="273"/>
        <v>0</v>
      </c>
      <c r="BH352" s="1">
        <f t="shared" si="273"/>
        <v>0</v>
      </c>
      <c r="BI352" s="1">
        <f t="shared" si="273"/>
        <v>0</v>
      </c>
      <c r="BJ352" s="1">
        <f t="shared" si="273"/>
        <v>0</v>
      </c>
      <c r="BK352" s="1">
        <f t="shared" si="273"/>
        <v>0</v>
      </c>
      <c r="BL352" s="1">
        <f t="shared" si="273"/>
        <v>0</v>
      </c>
      <c r="BM352" s="1">
        <f t="shared" si="273"/>
        <v>0</v>
      </c>
      <c r="BN352" s="1">
        <f t="shared" si="273"/>
        <v>0</v>
      </c>
      <c r="BO352" s="1">
        <f t="shared" si="273"/>
        <v>0</v>
      </c>
      <c r="BP352" s="1">
        <f t="shared" si="273"/>
        <v>0</v>
      </c>
      <c r="BQ352" s="1">
        <f t="shared" si="273"/>
        <v>0</v>
      </c>
      <c r="BR352" s="1">
        <f t="shared" si="273"/>
        <v>0</v>
      </c>
    </row>
    <row r="353" spans="1:70" x14ac:dyDescent="0.2">
      <c r="A353" s="1">
        <f t="shared" si="257"/>
        <v>0</v>
      </c>
      <c r="D353" s="541"/>
      <c r="E353" s="541"/>
      <c r="F353" s="541"/>
      <c r="G353" s="541"/>
      <c r="H353" s="541"/>
      <c r="I353" s="541"/>
      <c r="J353" s="541"/>
      <c r="K353" s="1">
        <f t="shared" ref="K353:AP353" si="274">K290*K164</f>
        <v>0</v>
      </c>
      <c r="L353" s="1">
        <f t="shared" si="274"/>
        <v>0</v>
      </c>
      <c r="M353" s="1">
        <f t="shared" si="274"/>
        <v>0</v>
      </c>
      <c r="N353" s="1">
        <f t="shared" si="274"/>
        <v>0</v>
      </c>
      <c r="O353" s="1">
        <f t="shared" si="274"/>
        <v>0</v>
      </c>
      <c r="P353" s="1">
        <f t="shared" si="274"/>
        <v>0</v>
      </c>
      <c r="Q353" s="1">
        <f t="shared" si="274"/>
        <v>0</v>
      </c>
      <c r="R353" s="1">
        <f t="shared" si="274"/>
        <v>0</v>
      </c>
      <c r="S353" s="1">
        <f t="shared" si="274"/>
        <v>0</v>
      </c>
      <c r="T353" s="1">
        <f t="shared" si="274"/>
        <v>0</v>
      </c>
      <c r="U353" s="1">
        <f t="shared" si="274"/>
        <v>0</v>
      </c>
      <c r="V353" s="1">
        <f t="shared" si="274"/>
        <v>0</v>
      </c>
      <c r="W353" s="1">
        <f t="shared" si="274"/>
        <v>0</v>
      </c>
      <c r="X353" s="1">
        <f t="shared" si="274"/>
        <v>0</v>
      </c>
      <c r="Y353" s="1">
        <f t="shared" si="274"/>
        <v>0</v>
      </c>
      <c r="Z353" s="1">
        <f t="shared" si="274"/>
        <v>0</v>
      </c>
      <c r="AA353" s="1">
        <f t="shared" si="274"/>
        <v>0</v>
      </c>
      <c r="AB353" s="1">
        <f t="shared" si="274"/>
        <v>0</v>
      </c>
      <c r="AC353" s="1">
        <f t="shared" si="274"/>
        <v>0</v>
      </c>
      <c r="AD353" s="1">
        <f t="shared" si="274"/>
        <v>0</v>
      </c>
      <c r="AE353" s="1">
        <f t="shared" si="274"/>
        <v>0</v>
      </c>
      <c r="AF353" s="1">
        <f t="shared" si="274"/>
        <v>0</v>
      </c>
      <c r="AG353" s="1">
        <f t="shared" si="274"/>
        <v>0</v>
      </c>
      <c r="AH353" s="1">
        <f t="shared" si="274"/>
        <v>0</v>
      </c>
      <c r="AI353" s="1">
        <f t="shared" si="274"/>
        <v>0</v>
      </c>
      <c r="AJ353" s="1">
        <f t="shared" si="274"/>
        <v>0</v>
      </c>
      <c r="AK353" s="1">
        <f t="shared" si="274"/>
        <v>0</v>
      </c>
      <c r="AL353" s="1">
        <f t="shared" si="274"/>
        <v>0</v>
      </c>
      <c r="AM353" s="1">
        <f t="shared" si="274"/>
        <v>0</v>
      </c>
      <c r="AN353" s="1">
        <f t="shared" si="274"/>
        <v>0</v>
      </c>
      <c r="AO353" s="1">
        <f t="shared" si="274"/>
        <v>0</v>
      </c>
      <c r="AP353" s="1">
        <f t="shared" si="274"/>
        <v>0</v>
      </c>
      <c r="AQ353" s="1">
        <f t="shared" ref="AQ353:BR353" si="275">AQ290*AQ164</f>
        <v>0</v>
      </c>
      <c r="AR353" s="1">
        <f t="shared" si="275"/>
        <v>0</v>
      </c>
      <c r="AS353" s="1">
        <f t="shared" si="275"/>
        <v>0</v>
      </c>
      <c r="AT353" s="1">
        <f t="shared" si="275"/>
        <v>0</v>
      </c>
      <c r="AU353" s="1">
        <f t="shared" si="275"/>
        <v>0</v>
      </c>
      <c r="AV353" s="1">
        <f t="shared" si="275"/>
        <v>0</v>
      </c>
      <c r="AW353" s="1">
        <f t="shared" si="275"/>
        <v>0</v>
      </c>
      <c r="AX353" s="1">
        <f t="shared" si="275"/>
        <v>0</v>
      </c>
      <c r="AY353" s="1">
        <f t="shared" si="275"/>
        <v>0</v>
      </c>
      <c r="AZ353" s="1">
        <f t="shared" si="275"/>
        <v>0</v>
      </c>
      <c r="BA353" s="1">
        <f t="shared" si="275"/>
        <v>0</v>
      </c>
      <c r="BB353" s="1">
        <f t="shared" si="275"/>
        <v>0</v>
      </c>
      <c r="BC353" s="1">
        <f t="shared" si="275"/>
        <v>0</v>
      </c>
      <c r="BD353" s="1">
        <f t="shared" si="275"/>
        <v>0</v>
      </c>
      <c r="BE353" s="1">
        <f t="shared" si="275"/>
        <v>0</v>
      </c>
      <c r="BF353" s="1">
        <f t="shared" si="275"/>
        <v>0</v>
      </c>
      <c r="BG353" s="1">
        <f t="shared" si="275"/>
        <v>0</v>
      </c>
      <c r="BH353" s="1">
        <f t="shared" si="275"/>
        <v>0</v>
      </c>
      <c r="BI353" s="1">
        <f t="shared" si="275"/>
        <v>0</v>
      </c>
      <c r="BJ353" s="1">
        <f t="shared" si="275"/>
        <v>0</v>
      </c>
      <c r="BK353" s="1">
        <f t="shared" si="275"/>
        <v>0</v>
      </c>
      <c r="BL353" s="1">
        <f t="shared" si="275"/>
        <v>0</v>
      </c>
      <c r="BM353" s="1">
        <f t="shared" si="275"/>
        <v>0</v>
      </c>
      <c r="BN353" s="1">
        <f t="shared" si="275"/>
        <v>0</v>
      </c>
      <c r="BO353" s="1">
        <f t="shared" si="275"/>
        <v>0</v>
      </c>
      <c r="BP353" s="1">
        <f t="shared" si="275"/>
        <v>0</v>
      </c>
      <c r="BQ353" s="1">
        <f t="shared" si="275"/>
        <v>0</v>
      </c>
      <c r="BR353" s="1">
        <f t="shared" si="275"/>
        <v>0</v>
      </c>
    </row>
    <row r="354" spans="1:70" x14ac:dyDescent="0.2">
      <c r="A354" s="1">
        <f t="shared" si="257"/>
        <v>0</v>
      </c>
      <c r="D354" s="541"/>
      <c r="E354" s="541"/>
      <c r="F354" s="541"/>
      <c r="G354" s="541"/>
      <c r="H354" s="541"/>
      <c r="I354" s="541"/>
      <c r="J354" s="541"/>
      <c r="K354" s="1">
        <f t="shared" ref="K354:AP354" si="276">K291*K165</f>
        <v>0</v>
      </c>
      <c r="L354" s="1">
        <f t="shared" si="276"/>
        <v>0</v>
      </c>
      <c r="M354" s="1">
        <f t="shared" si="276"/>
        <v>0</v>
      </c>
      <c r="N354" s="1">
        <f t="shared" si="276"/>
        <v>0</v>
      </c>
      <c r="O354" s="1">
        <f t="shared" si="276"/>
        <v>0</v>
      </c>
      <c r="P354" s="1">
        <f t="shared" si="276"/>
        <v>0</v>
      </c>
      <c r="Q354" s="1">
        <f t="shared" si="276"/>
        <v>0</v>
      </c>
      <c r="R354" s="1">
        <f t="shared" si="276"/>
        <v>0</v>
      </c>
      <c r="S354" s="1">
        <f t="shared" si="276"/>
        <v>0</v>
      </c>
      <c r="T354" s="1">
        <f t="shared" si="276"/>
        <v>0</v>
      </c>
      <c r="U354" s="1">
        <f t="shared" si="276"/>
        <v>0</v>
      </c>
      <c r="V354" s="1">
        <f t="shared" si="276"/>
        <v>0</v>
      </c>
      <c r="W354" s="1">
        <f t="shared" si="276"/>
        <v>0</v>
      </c>
      <c r="X354" s="1">
        <f t="shared" si="276"/>
        <v>0</v>
      </c>
      <c r="Y354" s="1">
        <f t="shared" si="276"/>
        <v>0</v>
      </c>
      <c r="Z354" s="1">
        <f t="shared" si="276"/>
        <v>0</v>
      </c>
      <c r="AA354" s="1">
        <f t="shared" si="276"/>
        <v>0</v>
      </c>
      <c r="AB354" s="1">
        <f t="shared" si="276"/>
        <v>0</v>
      </c>
      <c r="AC354" s="1">
        <f t="shared" si="276"/>
        <v>0</v>
      </c>
      <c r="AD354" s="1">
        <f t="shared" si="276"/>
        <v>0</v>
      </c>
      <c r="AE354" s="1">
        <f t="shared" si="276"/>
        <v>0</v>
      </c>
      <c r="AF354" s="1">
        <f t="shared" si="276"/>
        <v>0</v>
      </c>
      <c r="AG354" s="1">
        <f t="shared" si="276"/>
        <v>0</v>
      </c>
      <c r="AH354" s="1">
        <f t="shared" si="276"/>
        <v>0</v>
      </c>
      <c r="AI354" s="1">
        <f t="shared" si="276"/>
        <v>0</v>
      </c>
      <c r="AJ354" s="1">
        <f t="shared" si="276"/>
        <v>0</v>
      </c>
      <c r="AK354" s="1">
        <f t="shared" si="276"/>
        <v>0</v>
      </c>
      <c r="AL354" s="1">
        <f t="shared" si="276"/>
        <v>0</v>
      </c>
      <c r="AM354" s="1">
        <f t="shared" si="276"/>
        <v>0</v>
      </c>
      <c r="AN354" s="1">
        <f t="shared" si="276"/>
        <v>0</v>
      </c>
      <c r="AO354" s="1">
        <f t="shared" si="276"/>
        <v>0</v>
      </c>
      <c r="AP354" s="1">
        <f t="shared" si="276"/>
        <v>0</v>
      </c>
      <c r="AQ354" s="1">
        <f t="shared" ref="AQ354:BR354" si="277">AQ291*AQ165</f>
        <v>0</v>
      </c>
      <c r="AR354" s="1">
        <f t="shared" si="277"/>
        <v>0</v>
      </c>
      <c r="AS354" s="1">
        <f t="shared" si="277"/>
        <v>0</v>
      </c>
      <c r="AT354" s="1">
        <f t="shared" si="277"/>
        <v>0</v>
      </c>
      <c r="AU354" s="1">
        <f t="shared" si="277"/>
        <v>0</v>
      </c>
      <c r="AV354" s="1">
        <f t="shared" si="277"/>
        <v>0</v>
      </c>
      <c r="AW354" s="1">
        <f t="shared" si="277"/>
        <v>0</v>
      </c>
      <c r="AX354" s="1">
        <f t="shared" si="277"/>
        <v>0</v>
      </c>
      <c r="AY354" s="1">
        <f t="shared" si="277"/>
        <v>0</v>
      </c>
      <c r="AZ354" s="1">
        <f t="shared" si="277"/>
        <v>0</v>
      </c>
      <c r="BA354" s="1">
        <f t="shared" si="277"/>
        <v>0</v>
      </c>
      <c r="BB354" s="1">
        <f t="shared" si="277"/>
        <v>0</v>
      </c>
      <c r="BC354" s="1">
        <f t="shared" si="277"/>
        <v>0</v>
      </c>
      <c r="BD354" s="1">
        <f t="shared" si="277"/>
        <v>0</v>
      </c>
      <c r="BE354" s="1">
        <f t="shared" si="277"/>
        <v>0</v>
      </c>
      <c r="BF354" s="1">
        <f t="shared" si="277"/>
        <v>0</v>
      </c>
      <c r="BG354" s="1">
        <f t="shared" si="277"/>
        <v>0</v>
      </c>
      <c r="BH354" s="1">
        <f t="shared" si="277"/>
        <v>0</v>
      </c>
      <c r="BI354" s="1">
        <f t="shared" si="277"/>
        <v>0</v>
      </c>
      <c r="BJ354" s="1">
        <f t="shared" si="277"/>
        <v>0</v>
      </c>
      <c r="BK354" s="1">
        <f t="shared" si="277"/>
        <v>0</v>
      </c>
      <c r="BL354" s="1">
        <f t="shared" si="277"/>
        <v>0</v>
      </c>
      <c r="BM354" s="1">
        <f t="shared" si="277"/>
        <v>0</v>
      </c>
      <c r="BN354" s="1">
        <f t="shared" si="277"/>
        <v>0</v>
      </c>
      <c r="BO354" s="1">
        <f t="shared" si="277"/>
        <v>0</v>
      </c>
      <c r="BP354" s="1">
        <f t="shared" si="277"/>
        <v>0</v>
      </c>
      <c r="BQ354" s="1">
        <f t="shared" si="277"/>
        <v>0</v>
      </c>
      <c r="BR354" s="1">
        <f t="shared" si="277"/>
        <v>0</v>
      </c>
    </row>
    <row r="355" spans="1:70" x14ac:dyDescent="0.2">
      <c r="A355" s="1">
        <f t="shared" si="257"/>
        <v>0</v>
      </c>
      <c r="D355" s="541"/>
      <c r="E355" s="541"/>
      <c r="F355" s="541"/>
      <c r="G355" s="541"/>
      <c r="H355" s="541"/>
      <c r="I355" s="541"/>
      <c r="J355" s="541"/>
      <c r="K355" s="1">
        <f t="shared" ref="K355:AP355" si="278">K292*K166</f>
        <v>0</v>
      </c>
      <c r="L355" s="1">
        <f t="shared" si="278"/>
        <v>0</v>
      </c>
      <c r="M355" s="1">
        <f t="shared" si="278"/>
        <v>0</v>
      </c>
      <c r="N355" s="1">
        <f t="shared" si="278"/>
        <v>0</v>
      </c>
      <c r="O355" s="1">
        <f t="shared" si="278"/>
        <v>0</v>
      </c>
      <c r="P355" s="1">
        <f t="shared" si="278"/>
        <v>0</v>
      </c>
      <c r="Q355" s="1">
        <f t="shared" si="278"/>
        <v>0</v>
      </c>
      <c r="R355" s="1">
        <f t="shared" si="278"/>
        <v>0</v>
      </c>
      <c r="S355" s="1">
        <f t="shared" si="278"/>
        <v>0</v>
      </c>
      <c r="T355" s="1">
        <f t="shared" si="278"/>
        <v>0</v>
      </c>
      <c r="U355" s="1">
        <f t="shared" si="278"/>
        <v>0</v>
      </c>
      <c r="V355" s="1">
        <f t="shared" si="278"/>
        <v>0</v>
      </c>
      <c r="W355" s="1">
        <f t="shared" si="278"/>
        <v>0</v>
      </c>
      <c r="X355" s="1">
        <f t="shared" si="278"/>
        <v>0</v>
      </c>
      <c r="Y355" s="1">
        <f t="shared" si="278"/>
        <v>0</v>
      </c>
      <c r="Z355" s="1">
        <f t="shared" si="278"/>
        <v>0</v>
      </c>
      <c r="AA355" s="1">
        <f t="shared" si="278"/>
        <v>0</v>
      </c>
      <c r="AB355" s="1">
        <f t="shared" si="278"/>
        <v>0</v>
      </c>
      <c r="AC355" s="1">
        <f t="shared" si="278"/>
        <v>0</v>
      </c>
      <c r="AD355" s="1">
        <f t="shared" si="278"/>
        <v>0</v>
      </c>
      <c r="AE355" s="1">
        <f t="shared" si="278"/>
        <v>0</v>
      </c>
      <c r="AF355" s="1">
        <f t="shared" si="278"/>
        <v>0</v>
      </c>
      <c r="AG355" s="1">
        <f t="shared" si="278"/>
        <v>0</v>
      </c>
      <c r="AH355" s="1">
        <f t="shared" si="278"/>
        <v>0</v>
      </c>
      <c r="AI355" s="1">
        <f t="shared" si="278"/>
        <v>0</v>
      </c>
      <c r="AJ355" s="1">
        <f t="shared" si="278"/>
        <v>0</v>
      </c>
      <c r="AK355" s="1">
        <f t="shared" si="278"/>
        <v>0</v>
      </c>
      <c r="AL355" s="1">
        <f t="shared" si="278"/>
        <v>0</v>
      </c>
      <c r="AM355" s="1">
        <f t="shared" si="278"/>
        <v>0</v>
      </c>
      <c r="AN355" s="1">
        <f t="shared" si="278"/>
        <v>0</v>
      </c>
      <c r="AO355" s="1">
        <f t="shared" si="278"/>
        <v>0</v>
      </c>
      <c r="AP355" s="1">
        <f t="shared" si="278"/>
        <v>0</v>
      </c>
      <c r="AQ355" s="1">
        <f t="shared" ref="AQ355:BR355" si="279">AQ292*AQ166</f>
        <v>0</v>
      </c>
      <c r="AR355" s="1">
        <f t="shared" si="279"/>
        <v>0</v>
      </c>
      <c r="AS355" s="1">
        <f t="shared" si="279"/>
        <v>0</v>
      </c>
      <c r="AT355" s="1">
        <f t="shared" si="279"/>
        <v>0</v>
      </c>
      <c r="AU355" s="1">
        <f t="shared" si="279"/>
        <v>0</v>
      </c>
      <c r="AV355" s="1">
        <f t="shared" si="279"/>
        <v>0</v>
      </c>
      <c r="AW355" s="1">
        <f t="shared" si="279"/>
        <v>0</v>
      </c>
      <c r="AX355" s="1">
        <f t="shared" si="279"/>
        <v>0</v>
      </c>
      <c r="AY355" s="1">
        <f t="shared" si="279"/>
        <v>0</v>
      </c>
      <c r="AZ355" s="1">
        <f t="shared" si="279"/>
        <v>0</v>
      </c>
      <c r="BA355" s="1">
        <f t="shared" si="279"/>
        <v>0</v>
      </c>
      <c r="BB355" s="1">
        <f t="shared" si="279"/>
        <v>0</v>
      </c>
      <c r="BC355" s="1">
        <f t="shared" si="279"/>
        <v>0</v>
      </c>
      <c r="BD355" s="1">
        <f t="shared" si="279"/>
        <v>0</v>
      </c>
      <c r="BE355" s="1">
        <f t="shared" si="279"/>
        <v>0</v>
      </c>
      <c r="BF355" s="1">
        <f t="shared" si="279"/>
        <v>0</v>
      </c>
      <c r="BG355" s="1">
        <f t="shared" si="279"/>
        <v>0</v>
      </c>
      <c r="BH355" s="1">
        <f t="shared" si="279"/>
        <v>0</v>
      </c>
      <c r="BI355" s="1">
        <f t="shared" si="279"/>
        <v>0</v>
      </c>
      <c r="BJ355" s="1">
        <f t="shared" si="279"/>
        <v>0</v>
      </c>
      <c r="BK355" s="1">
        <f t="shared" si="279"/>
        <v>0</v>
      </c>
      <c r="BL355" s="1">
        <f t="shared" si="279"/>
        <v>0</v>
      </c>
      <c r="BM355" s="1">
        <f t="shared" si="279"/>
        <v>0</v>
      </c>
      <c r="BN355" s="1">
        <f t="shared" si="279"/>
        <v>0</v>
      </c>
      <c r="BO355" s="1">
        <f t="shared" si="279"/>
        <v>0</v>
      </c>
      <c r="BP355" s="1">
        <f t="shared" si="279"/>
        <v>0</v>
      </c>
      <c r="BQ355" s="1">
        <f t="shared" si="279"/>
        <v>0</v>
      </c>
      <c r="BR355" s="1">
        <f t="shared" si="279"/>
        <v>0</v>
      </c>
    </row>
    <row r="356" spans="1:70" x14ac:dyDescent="0.2">
      <c r="A356" s="1">
        <f t="shared" si="257"/>
        <v>0</v>
      </c>
      <c r="D356" s="541"/>
      <c r="E356" s="541"/>
      <c r="F356" s="541"/>
      <c r="G356" s="541"/>
      <c r="H356" s="541"/>
      <c r="I356" s="541"/>
      <c r="J356" s="541"/>
      <c r="K356" s="1">
        <f t="shared" ref="K356:AP356" si="280">K293*K167</f>
        <v>0</v>
      </c>
      <c r="L356" s="1">
        <f t="shared" si="280"/>
        <v>0</v>
      </c>
      <c r="M356" s="1">
        <f t="shared" si="280"/>
        <v>0</v>
      </c>
      <c r="N356" s="1">
        <f t="shared" si="280"/>
        <v>0</v>
      </c>
      <c r="O356" s="1">
        <f t="shared" si="280"/>
        <v>0</v>
      </c>
      <c r="P356" s="1">
        <f t="shared" si="280"/>
        <v>0</v>
      </c>
      <c r="Q356" s="1">
        <f t="shared" si="280"/>
        <v>0</v>
      </c>
      <c r="R356" s="1">
        <f t="shared" si="280"/>
        <v>0</v>
      </c>
      <c r="S356" s="1">
        <f t="shared" si="280"/>
        <v>0</v>
      </c>
      <c r="T356" s="1">
        <f t="shared" si="280"/>
        <v>0</v>
      </c>
      <c r="U356" s="1">
        <f t="shared" si="280"/>
        <v>0</v>
      </c>
      <c r="V356" s="1">
        <f t="shared" si="280"/>
        <v>0</v>
      </c>
      <c r="W356" s="1">
        <f t="shared" si="280"/>
        <v>0</v>
      </c>
      <c r="X356" s="1">
        <f t="shared" si="280"/>
        <v>0</v>
      </c>
      <c r="Y356" s="1">
        <f t="shared" si="280"/>
        <v>0</v>
      </c>
      <c r="Z356" s="1">
        <f t="shared" si="280"/>
        <v>0</v>
      </c>
      <c r="AA356" s="1">
        <f t="shared" si="280"/>
        <v>0</v>
      </c>
      <c r="AB356" s="1">
        <f t="shared" si="280"/>
        <v>0</v>
      </c>
      <c r="AC356" s="1">
        <f t="shared" si="280"/>
        <v>0</v>
      </c>
      <c r="AD356" s="1">
        <f t="shared" si="280"/>
        <v>0</v>
      </c>
      <c r="AE356" s="1">
        <f t="shared" si="280"/>
        <v>0</v>
      </c>
      <c r="AF356" s="1">
        <f t="shared" si="280"/>
        <v>0</v>
      </c>
      <c r="AG356" s="1">
        <f t="shared" si="280"/>
        <v>0</v>
      </c>
      <c r="AH356" s="1">
        <f t="shared" si="280"/>
        <v>0</v>
      </c>
      <c r="AI356" s="1">
        <f t="shared" si="280"/>
        <v>0</v>
      </c>
      <c r="AJ356" s="1">
        <f t="shared" si="280"/>
        <v>0</v>
      </c>
      <c r="AK356" s="1">
        <f t="shared" si="280"/>
        <v>0</v>
      </c>
      <c r="AL356" s="1">
        <f t="shared" si="280"/>
        <v>0</v>
      </c>
      <c r="AM356" s="1">
        <f t="shared" si="280"/>
        <v>0</v>
      </c>
      <c r="AN356" s="1">
        <f t="shared" si="280"/>
        <v>0</v>
      </c>
      <c r="AO356" s="1">
        <f t="shared" si="280"/>
        <v>0</v>
      </c>
      <c r="AP356" s="1">
        <f t="shared" si="280"/>
        <v>0</v>
      </c>
      <c r="AQ356" s="1">
        <f t="shared" ref="AQ356:BR356" si="281">AQ293*AQ167</f>
        <v>0</v>
      </c>
      <c r="AR356" s="1">
        <f t="shared" si="281"/>
        <v>0</v>
      </c>
      <c r="AS356" s="1">
        <f t="shared" si="281"/>
        <v>0</v>
      </c>
      <c r="AT356" s="1">
        <f t="shared" si="281"/>
        <v>0</v>
      </c>
      <c r="AU356" s="1">
        <f t="shared" si="281"/>
        <v>0</v>
      </c>
      <c r="AV356" s="1">
        <f t="shared" si="281"/>
        <v>0</v>
      </c>
      <c r="AW356" s="1">
        <f t="shared" si="281"/>
        <v>0</v>
      </c>
      <c r="AX356" s="1">
        <f t="shared" si="281"/>
        <v>0</v>
      </c>
      <c r="AY356" s="1">
        <f t="shared" si="281"/>
        <v>0</v>
      </c>
      <c r="AZ356" s="1">
        <f t="shared" si="281"/>
        <v>0</v>
      </c>
      <c r="BA356" s="1">
        <f t="shared" si="281"/>
        <v>0</v>
      </c>
      <c r="BB356" s="1">
        <f t="shared" si="281"/>
        <v>0</v>
      </c>
      <c r="BC356" s="1">
        <f t="shared" si="281"/>
        <v>0</v>
      </c>
      <c r="BD356" s="1">
        <f t="shared" si="281"/>
        <v>0</v>
      </c>
      <c r="BE356" s="1">
        <f t="shared" si="281"/>
        <v>0</v>
      </c>
      <c r="BF356" s="1">
        <f t="shared" si="281"/>
        <v>0</v>
      </c>
      <c r="BG356" s="1">
        <f t="shared" si="281"/>
        <v>0</v>
      </c>
      <c r="BH356" s="1">
        <f t="shared" si="281"/>
        <v>0</v>
      </c>
      <c r="BI356" s="1">
        <f t="shared" si="281"/>
        <v>0</v>
      </c>
      <c r="BJ356" s="1">
        <f t="shared" si="281"/>
        <v>0</v>
      </c>
      <c r="BK356" s="1">
        <f t="shared" si="281"/>
        <v>0</v>
      </c>
      <c r="BL356" s="1">
        <f t="shared" si="281"/>
        <v>0</v>
      </c>
      <c r="BM356" s="1">
        <f t="shared" si="281"/>
        <v>0</v>
      </c>
      <c r="BN356" s="1">
        <f t="shared" si="281"/>
        <v>0</v>
      </c>
      <c r="BO356" s="1">
        <f t="shared" si="281"/>
        <v>0</v>
      </c>
      <c r="BP356" s="1">
        <f t="shared" si="281"/>
        <v>0</v>
      </c>
      <c r="BQ356" s="1">
        <f t="shared" si="281"/>
        <v>0</v>
      </c>
      <c r="BR356" s="1">
        <f t="shared" si="281"/>
        <v>0</v>
      </c>
    </row>
    <row r="357" spans="1:70" x14ac:dyDescent="0.2">
      <c r="A357" s="1">
        <f t="shared" si="257"/>
        <v>0</v>
      </c>
      <c r="D357" s="541"/>
      <c r="E357" s="541"/>
      <c r="F357" s="541"/>
      <c r="G357" s="541"/>
      <c r="H357" s="541"/>
      <c r="I357" s="541"/>
      <c r="J357" s="541"/>
      <c r="K357" s="1">
        <f t="shared" ref="K357:AP357" si="282">K294*K168</f>
        <v>0</v>
      </c>
      <c r="L357" s="1">
        <f t="shared" si="282"/>
        <v>0</v>
      </c>
      <c r="M357" s="1">
        <f t="shared" si="282"/>
        <v>0</v>
      </c>
      <c r="N357" s="1">
        <f t="shared" si="282"/>
        <v>0</v>
      </c>
      <c r="O357" s="1">
        <f t="shared" si="282"/>
        <v>0</v>
      </c>
      <c r="P357" s="1">
        <f t="shared" si="282"/>
        <v>0</v>
      </c>
      <c r="Q357" s="1">
        <f t="shared" si="282"/>
        <v>0</v>
      </c>
      <c r="R357" s="1">
        <f t="shared" si="282"/>
        <v>0</v>
      </c>
      <c r="S357" s="1">
        <f t="shared" si="282"/>
        <v>0</v>
      </c>
      <c r="T357" s="1">
        <f t="shared" si="282"/>
        <v>0</v>
      </c>
      <c r="U357" s="1">
        <f t="shared" si="282"/>
        <v>0</v>
      </c>
      <c r="V357" s="1">
        <f t="shared" si="282"/>
        <v>0</v>
      </c>
      <c r="W357" s="1">
        <f t="shared" si="282"/>
        <v>0</v>
      </c>
      <c r="X357" s="1">
        <f t="shared" si="282"/>
        <v>0</v>
      </c>
      <c r="Y357" s="1">
        <f t="shared" si="282"/>
        <v>0</v>
      </c>
      <c r="Z357" s="1">
        <f t="shared" si="282"/>
        <v>0</v>
      </c>
      <c r="AA357" s="1">
        <f t="shared" si="282"/>
        <v>0</v>
      </c>
      <c r="AB357" s="1">
        <f t="shared" si="282"/>
        <v>0</v>
      </c>
      <c r="AC357" s="1">
        <f t="shared" si="282"/>
        <v>0</v>
      </c>
      <c r="AD357" s="1">
        <f t="shared" si="282"/>
        <v>0</v>
      </c>
      <c r="AE357" s="1">
        <f t="shared" si="282"/>
        <v>0</v>
      </c>
      <c r="AF357" s="1">
        <f t="shared" si="282"/>
        <v>0</v>
      </c>
      <c r="AG357" s="1">
        <f t="shared" si="282"/>
        <v>0</v>
      </c>
      <c r="AH357" s="1">
        <f t="shared" si="282"/>
        <v>0</v>
      </c>
      <c r="AI357" s="1">
        <f t="shared" si="282"/>
        <v>0</v>
      </c>
      <c r="AJ357" s="1">
        <f t="shared" si="282"/>
        <v>0</v>
      </c>
      <c r="AK357" s="1">
        <f t="shared" si="282"/>
        <v>0</v>
      </c>
      <c r="AL357" s="1">
        <f t="shared" si="282"/>
        <v>0</v>
      </c>
      <c r="AM357" s="1">
        <f t="shared" si="282"/>
        <v>0</v>
      </c>
      <c r="AN357" s="1">
        <f t="shared" si="282"/>
        <v>0</v>
      </c>
      <c r="AO357" s="1">
        <f t="shared" si="282"/>
        <v>0</v>
      </c>
      <c r="AP357" s="1">
        <f t="shared" si="282"/>
        <v>0</v>
      </c>
      <c r="AQ357" s="1">
        <f t="shared" ref="AQ357:BR357" si="283">AQ294*AQ168</f>
        <v>0</v>
      </c>
      <c r="AR357" s="1">
        <f t="shared" si="283"/>
        <v>0</v>
      </c>
      <c r="AS357" s="1">
        <f t="shared" si="283"/>
        <v>0</v>
      </c>
      <c r="AT357" s="1">
        <f t="shared" si="283"/>
        <v>0</v>
      </c>
      <c r="AU357" s="1">
        <f t="shared" si="283"/>
        <v>0</v>
      </c>
      <c r="AV357" s="1">
        <f t="shared" si="283"/>
        <v>0</v>
      </c>
      <c r="AW357" s="1">
        <f t="shared" si="283"/>
        <v>0</v>
      </c>
      <c r="AX357" s="1">
        <f t="shared" si="283"/>
        <v>0</v>
      </c>
      <c r="AY357" s="1">
        <f t="shared" si="283"/>
        <v>0</v>
      </c>
      <c r="AZ357" s="1">
        <f t="shared" si="283"/>
        <v>0</v>
      </c>
      <c r="BA357" s="1">
        <f t="shared" si="283"/>
        <v>0</v>
      </c>
      <c r="BB357" s="1">
        <f t="shared" si="283"/>
        <v>0</v>
      </c>
      <c r="BC357" s="1">
        <f t="shared" si="283"/>
        <v>0</v>
      </c>
      <c r="BD357" s="1">
        <f t="shared" si="283"/>
        <v>0</v>
      </c>
      <c r="BE357" s="1">
        <f t="shared" si="283"/>
        <v>0</v>
      </c>
      <c r="BF357" s="1">
        <f t="shared" si="283"/>
        <v>0</v>
      </c>
      <c r="BG357" s="1">
        <f t="shared" si="283"/>
        <v>0</v>
      </c>
      <c r="BH357" s="1">
        <f t="shared" si="283"/>
        <v>0</v>
      </c>
      <c r="BI357" s="1">
        <f t="shared" si="283"/>
        <v>0</v>
      </c>
      <c r="BJ357" s="1">
        <f t="shared" si="283"/>
        <v>0</v>
      </c>
      <c r="BK357" s="1">
        <f t="shared" si="283"/>
        <v>0</v>
      </c>
      <c r="BL357" s="1">
        <f t="shared" si="283"/>
        <v>0</v>
      </c>
      <c r="BM357" s="1">
        <f t="shared" si="283"/>
        <v>0</v>
      </c>
      <c r="BN357" s="1">
        <f t="shared" si="283"/>
        <v>0</v>
      </c>
      <c r="BO357" s="1">
        <f t="shared" si="283"/>
        <v>0</v>
      </c>
      <c r="BP357" s="1">
        <f t="shared" si="283"/>
        <v>0</v>
      </c>
      <c r="BQ357" s="1">
        <f t="shared" si="283"/>
        <v>0</v>
      </c>
      <c r="BR357" s="1">
        <f t="shared" si="283"/>
        <v>0</v>
      </c>
    </row>
    <row r="358" spans="1:70" x14ac:dyDescent="0.2">
      <c r="A358" s="1">
        <f t="shared" si="257"/>
        <v>0</v>
      </c>
      <c r="D358" s="541"/>
      <c r="E358" s="541"/>
      <c r="F358" s="541"/>
      <c r="G358" s="541"/>
      <c r="H358" s="541"/>
      <c r="I358" s="541"/>
      <c r="J358" s="541"/>
      <c r="K358" s="1">
        <f t="shared" ref="K358:AP358" si="284">K295*K169</f>
        <v>0</v>
      </c>
      <c r="L358" s="1">
        <f t="shared" si="284"/>
        <v>0</v>
      </c>
      <c r="M358" s="1">
        <f t="shared" si="284"/>
        <v>0</v>
      </c>
      <c r="N358" s="1">
        <f t="shared" si="284"/>
        <v>0</v>
      </c>
      <c r="O358" s="1">
        <f t="shared" si="284"/>
        <v>0</v>
      </c>
      <c r="P358" s="1">
        <f t="shared" si="284"/>
        <v>0</v>
      </c>
      <c r="Q358" s="1">
        <f t="shared" si="284"/>
        <v>0</v>
      </c>
      <c r="R358" s="1">
        <f t="shared" si="284"/>
        <v>0</v>
      </c>
      <c r="S358" s="1">
        <f t="shared" si="284"/>
        <v>0</v>
      </c>
      <c r="T358" s="1">
        <f t="shared" si="284"/>
        <v>0</v>
      </c>
      <c r="U358" s="1">
        <f t="shared" si="284"/>
        <v>0</v>
      </c>
      <c r="V358" s="1">
        <f t="shared" si="284"/>
        <v>0</v>
      </c>
      <c r="W358" s="1">
        <f t="shared" si="284"/>
        <v>0</v>
      </c>
      <c r="X358" s="1">
        <f t="shared" si="284"/>
        <v>0</v>
      </c>
      <c r="Y358" s="1">
        <f t="shared" si="284"/>
        <v>0</v>
      </c>
      <c r="Z358" s="1">
        <f t="shared" si="284"/>
        <v>0</v>
      </c>
      <c r="AA358" s="1">
        <f t="shared" si="284"/>
        <v>0</v>
      </c>
      <c r="AB358" s="1">
        <f t="shared" si="284"/>
        <v>0</v>
      </c>
      <c r="AC358" s="1">
        <f t="shared" si="284"/>
        <v>0</v>
      </c>
      <c r="AD358" s="1">
        <f t="shared" si="284"/>
        <v>0</v>
      </c>
      <c r="AE358" s="1">
        <f t="shared" si="284"/>
        <v>0</v>
      </c>
      <c r="AF358" s="1">
        <f t="shared" si="284"/>
        <v>0</v>
      </c>
      <c r="AG358" s="1">
        <f t="shared" si="284"/>
        <v>0</v>
      </c>
      <c r="AH358" s="1">
        <f t="shared" si="284"/>
        <v>0</v>
      </c>
      <c r="AI358" s="1">
        <f t="shared" si="284"/>
        <v>0</v>
      </c>
      <c r="AJ358" s="1">
        <f t="shared" si="284"/>
        <v>0</v>
      </c>
      <c r="AK358" s="1">
        <f t="shared" si="284"/>
        <v>0</v>
      </c>
      <c r="AL358" s="1">
        <f t="shared" si="284"/>
        <v>0</v>
      </c>
      <c r="AM358" s="1">
        <f t="shared" si="284"/>
        <v>0</v>
      </c>
      <c r="AN358" s="1">
        <f t="shared" si="284"/>
        <v>0</v>
      </c>
      <c r="AO358" s="1">
        <f t="shared" si="284"/>
        <v>0</v>
      </c>
      <c r="AP358" s="1">
        <f t="shared" si="284"/>
        <v>0</v>
      </c>
      <c r="AQ358" s="1">
        <f t="shared" ref="AQ358:BR358" si="285">AQ295*AQ169</f>
        <v>0</v>
      </c>
      <c r="AR358" s="1">
        <f t="shared" si="285"/>
        <v>0</v>
      </c>
      <c r="AS358" s="1">
        <f t="shared" si="285"/>
        <v>0</v>
      </c>
      <c r="AT358" s="1">
        <f t="shared" si="285"/>
        <v>0</v>
      </c>
      <c r="AU358" s="1">
        <f t="shared" si="285"/>
        <v>0</v>
      </c>
      <c r="AV358" s="1">
        <f t="shared" si="285"/>
        <v>0</v>
      </c>
      <c r="AW358" s="1">
        <f t="shared" si="285"/>
        <v>0</v>
      </c>
      <c r="AX358" s="1">
        <f t="shared" si="285"/>
        <v>0</v>
      </c>
      <c r="AY358" s="1">
        <f t="shared" si="285"/>
        <v>0</v>
      </c>
      <c r="AZ358" s="1">
        <f t="shared" si="285"/>
        <v>0</v>
      </c>
      <c r="BA358" s="1">
        <f t="shared" si="285"/>
        <v>0</v>
      </c>
      <c r="BB358" s="1">
        <f t="shared" si="285"/>
        <v>0</v>
      </c>
      <c r="BC358" s="1">
        <f t="shared" si="285"/>
        <v>0</v>
      </c>
      <c r="BD358" s="1">
        <f t="shared" si="285"/>
        <v>0</v>
      </c>
      <c r="BE358" s="1">
        <f t="shared" si="285"/>
        <v>0</v>
      </c>
      <c r="BF358" s="1">
        <f t="shared" si="285"/>
        <v>0</v>
      </c>
      <c r="BG358" s="1">
        <f t="shared" si="285"/>
        <v>0</v>
      </c>
      <c r="BH358" s="1">
        <f t="shared" si="285"/>
        <v>0</v>
      </c>
      <c r="BI358" s="1">
        <f t="shared" si="285"/>
        <v>0</v>
      </c>
      <c r="BJ358" s="1">
        <f t="shared" si="285"/>
        <v>0</v>
      </c>
      <c r="BK358" s="1">
        <f t="shared" si="285"/>
        <v>0</v>
      </c>
      <c r="BL358" s="1">
        <f t="shared" si="285"/>
        <v>0</v>
      </c>
      <c r="BM358" s="1">
        <f t="shared" si="285"/>
        <v>0</v>
      </c>
      <c r="BN358" s="1">
        <f t="shared" si="285"/>
        <v>0</v>
      </c>
      <c r="BO358" s="1">
        <f t="shared" si="285"/>
        <v>0</v>
      </c>
      <c r="BP358" s="1">
        <f t="shared" si="285"/>
        <v>0</v>
      </c>
      <c r="BQ358" s="1">
        <f t="shared" si="285"/>
        <v>0</v>
      </c>
      <c r="BR358" s="1">
        <f t="shared" si="285"/>
        <v>0</v>
      </c>
    </row>
    <row r="359" spans="1:70" x14ac:dyDescent="0.2">
      <c r="A359" s="1">
        <f t="shared" si="257"/>
        <v>0</v>
      </c>
      <c r="D359" s="541"/>
      <c r="E359" s="541"/>
      <c r="F359" s="541"/>
      <c r="G359" s="541"/>
      <c r="H359" s="541"/>
      <c r="I359" s="541"/>
      <c r="J359" s="541"/>
      <c r="K359" s="1">
        <f t="shared" ref="K359:AP359" si="286">K296*K170</f>
        <v>0</v>
      </c>
      <c r="L359" s="1">
        <f t="shared" si="286"/>
        <v>0</v>
      </c>
      <c r="M359" s="1">
        <f t="shared" si="286"/>
        <v>0</v>
      </c>
      <c r="N359" s="1">
        <f t="shared" si="286"/>
        <v>0</v>
      </c>
      <c r="O359" s="1">
        <f t="shared" si="286"/>
        <v>0</v>
      </c>
      <c r="P359" s="1">
        <f t="shared" si="286"/>
        <v>0</v>
      </c>
      <c r="Q359" s="1">
        <f t="shared" si="286"/>
        <v>0</v>
      </c>
      <c r="R359" s="1">
        <f t="shared" si="286"/>
        <v>0</v>
      </c>
      <c r="S359" s="1">
        <f t="shared" si="286"/>
        <v>0</v>
      </c>
      <c r="T359" s="1">
        <f t="shared" si="286"/>
        <v>0</v>
      </c>
      <c r="U359" s="1">
        <f t="shared" si="286"/>
        <v>0</v>
      </c>
      <c r="V359" s="1">
        <f t="shared" si="286"/>
        <v>0</v>
      </c>
      <c r="W359" s="1">
        <f t="shared" si="286"/>
        <v>0</v>
      </c>
      <c r="X359" s="1">
        <f t="shared" si="286"/>
        <v>0</v>
      </c>
      <c r="Y359" s="1">
        <f t="shared" si="286"/>
        <v>0</v>
      </c>
      <c r="Z359" s="1">
        <f t="shared" si="286"/>
        <v>0</v>
      </c>
      <c r="AA359" s="1">
        <f t="shared" si="286"/>
        <v>0</v>
      </c>
      <c r="AB359" s="1">
        <f t="shared" si="286"/>
        <v>0</v>
      </c>
      <c r="AC359" s="1">
        <f t="shared" si="286"/>
        <v>0</v>
      </c>
      <c r="AD359" s="1">
        <f t="shared" si="286"/>
        <v>0</v>
      </c>
      <c r="AE359" s="1">
        <f t="shared" si="286"/>
        <v>0</v>
      </c>
      <c r="AF359" s="1">
        <f t="shared" si="286"/>
        <v>0</v>
      </c>
      <c r="AG359" s="1">
        <f t="shared" si="286"/>
        <v>0</v>
      </c>
      <c r="AH359" s="1">
        <f t="shared" si="286"/>
        <v>0</v>
      </c>
      <c r="AI359" s="1">
        <f t="shared" si="286"/>
        <v>0</v>
      </c>
      <c r="AJ359" s="1">
        <f t="shared" si="286"/>
        <v>0</v>
      </c>
      <c r="AK359" s="1">
        <f t="shared" si="286"/>
        <v>0</v>
      </c>
      <c r="AL359" s="1">
        <f t="shared" si="286"/>
        <v>0</v>
      </c>
      <c r="AM359" s="1">
        <f t="shared" si="286"/>
        <v>0</v>
      </c>
      <c r="AN359" s="1">
        <f t="shared" si="286"/>
        <v>0</v>
      </c>
      <c r="AO359" s="1">
        <f t="shared" si="286"/>
        <v>0</v>
      </c>
      <c r="AP359" s="1">
        <f t="shared" si="286"/>
        <v>0</v>
      </c>
      <c r="AQ359" s="1">
        <f t="shared" ref="AQ359:BR359" si="287">AQ296*AQ170</f>
        <v>0</v>
      </c>
      <c r="AR359" s="1">
        <f t="shared" si="287"/>
        <v>0</v>
      </c>
      <c r="AS359" s="1">
        <f t="shared" si="287"/>
        <v>0</v>
      </c>
      <c r="AT359" s="1">
        <f t="shared" si="287"/>
        <v>0</v>
      </c>
      <c r="AU359" s="1">
        <f t="shared" si="287"/>
        <v>0</v>
      </c>
      <c r="AV359" s="1">
        <f t="shared" si="287"/>
        <v>0</v>
      </c>
      <c r="AW359" s="1">
        <f t="shared" si="287"/>
        <v>0</v>
      </c>
      <c r="AX359" s="1">
        <f t="shared" si="287"/>
        <v>0</v>
      </c>
      <c r="AY359" s="1">
        <f t="shared" si="287"/>
        <v>0</v>
      </c>
      <c r="AZ359" s="1">
        <f t="shared" si="287"/>
        <v>0</v>
      </c>
      <c r="BA359" s="1">
        <f t="shared" si="287"/>
        <v>0</v>
      </c>
      <c r="BB359" s="1">
        <f t="shared" si="287"/>
        <v>0</v>
      </c>
      <c r="BC359" s="1">
        <f t="shared" si="287"/>
        <v>0</v>
      </c>
      <c r="BD359" s="1">
        <f t="shared" si="287"/>
        <v>0</v>
      </c>
      <c r="BE359" s="1">
        <f t="shared" si="287"/>
        <v>0</v>
      </c>
      <c r="BF359" s="1">
        <f t="shared" si="287"/>
        <v>0</v>
      </c>
      <c r="BG359" s="1">
        <f t="shared" si="287"/>
        <v>0</v>
      </c>
      <c r="BH359" s="1">
        <f t="shared" si="287"/>
        <v>0</v>
      </c>
      <c r="BI359" s="1">
        <f t="shared" si="287"/>
        <v>0</v>
      </c>
      <c r="BJ359" s="1">
        <f t="shared" si="287"/>
        <v>0</v>
      </c>
      <c r="BK359" s="1">
        <f t="shared" si="287"/>
        <v>0</v>
      </c>
      <c r="BL359" s="1">
        <f t="shared" si="287"/>
        <v>0</v>
      </c>
      <c r="BM359" s="1">
        <f t="shared" si="287"/>
        <v>0</v>
      </c>
      <c r="BN359" s="1">
        <f t="shared" si="287"/>
        <v>0</v>
      </c>
      <c r="BO359" s="1">
        <f t="shared" si="287"/>
        <v>0</v>
      </c>
      <c r="BP359" s="1">
        <f t="shared" si="287"/>
        <v>0</v>
      </c>
      <c r="BQ359" s="1">
        <f t="shared" si="287"/>
        <v>0</v>
      </c>
      <c r="BR359" s="1">
        <f t="shared" si="287"/>
        <v>0</v>
      </c>
    </row>
    <row r="360" spans="1:70" x14ac:dyDescent="0.2">
      <c r="A360" s="1">
        <f t="shared" si="257"/>
        <v>0</v>
      </c>
      <c r="D360" s="541"/>
      <c r="E360" s="541"/>
      <c r="F360" s="541"/>
      <c r="G360" s="541"/>
      <c r="H360" s="541"/>
      <c r="I360" s="541"/>
      <c r="J360" s="541"/>
      <c r="K360" s="1">
        <f t="shared" ref="K360:AP360" si="288">K297*K171</f>
        <v>0</v>
      </c>
      <c r="L360" s="1">
        <f t="shared" si="288"/>
        <v>0</v>
      </c>
      <c r="M360" s="1">
        <f t="shared" si="288"/>
        <v>0</v>
      </c>
      <c r="N360" s="1">
        <f t="shared" si="288"/>
        <v>0</v>
      </c>
      <c r="O360" s="1">
        <f t="shared" si="288"/>
        <v>0</v>
      </c>
      <c r="P360" s="1">
        <f t="shared" si="288"/>
        <v>0</v>
      </c>
      <c r="Q360" s="1">
        <f t="shared" si="288"/>
        <v>0</v>
      </c>
      <c r="R360" s="1">
        <f t="shared" si="288"/>
        <v>0</v>
      </c>
      <c r="S360" s="1">
        <f t="shared" si="288"/>
        <v>0</v>
      </c>
      <c r="T360" s="1">
        <f t="shared" si="288"/>
        <v>0</v>
      </c>
      <c r="U360" s="1">
        <f t="shared" si="288"/>
        <v>0</v>
      </c>
      <c r="V360" s="1">
        <f t="shared" si="288"/>
        <v>0</v>
      </c>
      <c r="W360" s="1">
        <f t="shared" si="288"/>
        <v>0</v>
      </c>
      <c r="X360" s="1">
        <f t="shared" si="288"/>
        <v>0</v>
      </c>
      <c r="Y360" s="1">
        <f t="shared" si="288"/>
        <v>0</v>
      </c>
      <c r="Z360" s="1">
        <f t="shared" si="288"/>
        <v>0</v>
      </c>
      <c r="AA360" s="1">
        <f t="shared" si="288"/>
        <v>0</v>
      </c>
      <c r="AB360" s="1">
        <f t="shared" si="288"/>
        <v>0</v>
      </c>
      <c r="AC360" s="1">
        <f t="shared" si="288"/>
        <v>0</v>
      </c>
      <c r="AD360" s="1">
        <f t="shared" si="288"/>
        <v>0</v>
      </c>
      <c r="AE360" s="1">
        <f t="shared" si="288"/>
        <v>0</v>
      </c>
      <c r="AF360" s="1">
        <f t="shared" si="288"/>
        <v>0</v>
      </c>
      <c r="AG360" s="1">
        <f t="shared" si="288"/>
        <v>0</v>
      </c>
      <c r="AH360" s="1">
        <f t="shared" si="288"/>
        <v>0</v>
      </c>
      <c r="AI360" s="1">
        <f t="shared" si="288"/>
        <v>0</v>
      </c>
      <c r="AJ360" s="1">
        <f t="shared" si="288"/>
        <v>0</v>
      </c>
      <c r="AK360" s="1">
        <f t="shared" si="288"/>
        <v>0</v>
      </c>
      <c r="AL360" s="1">
        <f t="shared" si="288"/>
        <v>0</v>
      </c>
      <c r="AM360" s="1">
        <f t="shared" si="288"/>
        <v>0</v>
      </c>
      <c r="AN360" s="1">
        <f t="shared" si="288"/>
        <v>0</v>
      </c>
      <c r="AO360" s="1">
        <f t="shared" si="288"/>
        <v>0</v>
      </c>
      <c r="AP360" s="1">
        <f t="shared" si="288"/>
        <v>0</v>
      </c>
      <c r="AQ360" s="1">
        <f t="shared" ref="AQ360:BR360" si="289">AQ297*AQ171</f>
        <v>0</v>
      </c>
      <c r="AR360" s="1">
        <f t="shared" si="289"/>
        <v>0</v>
      </c>
      <c r="AS360" s="1">
        <f t="shared" si="289"/>
        <v>0</v>
      </c>
      <c r="AT360" s="1">
        <f t="shared" si="289"/>
        <v>0</v>
      </c>
      <c r="AU360" s="1">
        <f t="shared" si="289"/>
        <v>0</v>
      </c>
      <c r="AV360" s="1">
        <f t="shared" si="289"/>
        <v>0</v>
      </c>
      <c r="AW360" s="1">
        <f t="shared" si="289"/>
        <v>0</v>
      </c>
      <c r="AX360" s="1">
        <f t="shared" si="289"/>
        <v>0</v>
      </c>
      <c r="AY360" s="1">
        <f t="shared" si="289"/>
        <v>0</v>
      </c>
      <c r="AZ360" s="1">
        <f t="shared" si="289"/>
        <v>0</v>
      </c>
      <c r="BA360" s="1">
        <f t="shared" si="289"/>
        <v>0</v>
      </c>
      <c r="BB360" s="1">
        <f t="shared" si="289"/>
        <v>0</v>
      </c>
      <c r="BC360" s="1">
        <f t="shared" si="289"/>
        <v>0</v>
      </c>
      <c r="BD360" s="1">
        <f t="shared" si="289"/>
        <v>0</v>
      </c>
      <c r="BE360" s="1">
        <f t="shared" si="289"/>
        <v>0</v>
      </c>
      <c r="BF360" s="1">
        <f t="shared" si="289"/>
        <v>0</v>
      </c>
      <c r="BG360" s="1">
        <f t="shared" si="289"/>
        <v>0</v>
      </c>
      <c r="BH360" s="1">
        <f t="shared" si="289"/>
        <v>0</v>
      </c>
      <c r="BI360" s="1">
        <f t="shared" si="289"/>
        <v>0</v>
      </c>
      <c r="BJ360" s="1">
        <f t="shared" si="289"/>
        <v>0</v>
      </c>
      <c r="BK360" s="1">
        <f t="shared" si="289"/>
        <v>0</v>
      </c>
      <c r="BL360" s="1">
        <f t="shared" si="289"/>
        <v>0</v>
      </c>
      <c r="BM360" s="1">
        <f t="shared" si="289"/>
        <v>0</v>
      </c>
      <c r="BN360" s="1">
        <f t="shared" si="289"/>
        <v>0</v>
      </c>
      <c r="BO360" s="1">
        <f t="shared" si="289"/>
        <v>0</v>
      </c>
      <c r="BP360" s="1">
        <f t="shared" si="289"/>
        <v>0</v>
      </c>
      <c r="BQ360" s="1">
        <f t="shared" si="289"/>
        <v>0</v>
      </c>
      <c r="BR360" s="1">
        <f t="shared" si="289"/>
        <v>0</v>
      </c>
    </row>
    <row r="361" spans="1:70" x14ac:dyDescent="0.2">
      <c r="A361" s="1">
        <f t="shared" si="257"/>
        <v>0</v>
      </c>
      <c r="D361" s="541"/>
      <c r="E361" s="541"/>
      <c r="F361" s="541"/>
      <c r="G361" s="541"/>
      <c r="H361" s="541"/>
      <c r="I361" s="541"/>
      <c r="J361" s="541"/>
      <c r="K361" s="1">
        <f t="shared" ref="K361:AP361" si="290">K298*K172</f>
        <v>0</v>
      </c>
      <c r="L361" s="1">
        <f t="shared" si="290"/>
        <v>0</v>
      </c>
      <c r="M361" s="1">
        <f t="shared" si="290"/>
        <v>0</v>
      </c>
      <c r="N361" s="1">
        <f t="shared" si="290"/>
        <v>0</v>
      </c>
      <c r="O361" s="1">
        <f t="shared" si="290"/>
        <v>0</v>
      </c>
      <c r="P361" s="1">
        <f t="shared" si="290"/>
        <v>0</v>
      </c>
      <c r="Q361" s="1">
        <f t="shared" si="290"/>
        <v>0</v>
      </c>
      <c r="R361" s="1">
        <f t="shared" si="290"/>
        <v>0</v>
      </c>
      <c r="S361" s="1">
        <f t="shared" si="290"/>
        <v>0</v>
      </c>
      <c r="T361" s="1">
        <f t="shared" si="290"/>
        <v>0</v>
      </c>
      <c r="U361" s="1">
        <f t="shared" si="290"/>
        <v>0</v>
      </c>
      <c r="V361" s="1">
        <f t="shared" si="290"/>
        <v>0</v>
      </c>
      <c r="W361" s="1">
        <f t="shared" si="290"/>
        <v>0</v>
      </c>
      <c r="X361" s="1">
        <f t="shared" si="290"/>
        <v>0</v>
      </c>
      <c r="Y361" s="1">
        <f t="shared" si="290"/>
        <v>0</v>
      </c>
      <c r="Z361" s="1">
        <f t="shared" si="290"/>
        <v>0</v>
      </c>
      <c r="AA361" s="1">
        <f t="shared" si="290"/>
        <v>0</v>
      </c>
      <c r="AB361" s="1">
        <f t="shared" si="290"/>
        <v>0</v>
      </c>
      <c r="AC361" s="1">
        <f t="shared" si="290"/>
        <v>0</v>
      </c>
      <c r="AD361" s="1">
        <f t="shared" si="290"/>
        <v>0</v>
      </c>
      <c r="AE361" s="1">
        <f t="shared" si="290"/>
        <v>0</v>
      </c>
      <c r="AF361" s="1">
        <f t="shared" si="290"/>
        <v>0</v>
      </c>
      <c r="AG361" s="1">
        <f t="shared" si="290"/>
        <v>0</v>
      </c>
      <c r="AH361" s="1">
        <f t="shared" si="290"/>
        <v>0</v>
      </c>
      <c r="AI361" s="1">
        <f t="shared" si="290"/>
        <v>0</v>
      </c>
      <c r="AJ361" s="1">
        <f t="shared" si="290"/>
        <v>0</v>
      </c>
      <c r="AK361" s="1">
        <f t="shared" si="290"/>
        <v>0</v>
      </c>
      <c r="AL361" s="1">
        <f t="shared" si="290"/>
        <v>0</v>
      </c>
      <c r="AM361" s="1">
        <f t="shared" si="290"/>
        <v>0</v>
      </c>
      <c r="AN361" s="1">
        <f t="shared" si="290"/>
        <v>0</v>
      </c>
      <c r="AO361" s="1">
        <f t="shared" si="290"/>
        <v>0</v>
      </c>
      <c r="AP361" s="1">
        <f t="shared" si="290"/>
        <v>0</v>
      </c>
      <c r="AQ361" s="1">
        <f t="shared" ref="AQ361:BR361" si="291">AQ298*AQ172</f>
        <v>0</v>
      </c>
      <c r="AR361" s="1">
        <f t="shared" si="291"/>
        <v>0</v>
      </c>
      <c r="AS361" s="1">
        <f t="shared" si="291"/>
        <v>0</v>
      </c>
      <c r="AT361" s="1">
        <f t="shared" si="291"/>
        <v>0</v>
      </c>
      <c r="AU361" s="1">
        <f t="shared" si="291"/>
        <v>0</v>
      </c>
      <c r="AV361" s="1">
        <f t="shared" si="291"/>
        <v>0</v>
      </c>
      <c r="AW361" s="1">
        <f t="shared" si="291"/>
        <v>0</v>
      </c>
      <c r="AX361" s="1">
        <f t="shared" si="291"/>
        <v>0</v>
      </c>
      <c r="AY361" s="1">
        <f t="shared" si="291"/>
        <v>0</v>
      </c>
      <c r="AZ361" s="1">
        <f t="shared" si="291"/>
        <v>0</v>
      </c>
      <c r="BA361" s="1">
        <f t="shared" si="291"/>
        <v>0</v>
      </c>
      <c r="BB361" s="1">
        <f t="shared" si="291"/>
        <v>0</v>
      </c>
      <c r="BC361" s="1">
        <f t="shared" si="291"/>
        <v>0</v>
      </c>
      <c r="BD361" s="1">
        <f t="shared" si="291"/>
        <v>0</v>
      </c>
      <c r="BE361" s="1">
        <f t="shared" si="291"/>
        <v>0</v>
      </c>
      <c r="BF361" s="1">
        <f t="shared" si="291"/>
        <v>0</v>
      </c>
      <c r="BG361" s="1">
        <f t="shared" si="291"/>
        <v>0</v>
      </c>
      <c r="BH361" s="1">
        <f t="shared" si="291"/>
        <v>0</v>
      </c>
      <c r="BI361" s="1">
        <f t="shared" si="291"/>
        <v>0</v>
      </c>
      <c r="BJ361" s="1">
        <f t="shared" si="291"/>
        <v>0</v>
      </c>
      <c r="BK361" s="1">
        <f t="shared" si="291"/>
        <v>0</v>
      </c>
      <c r="BL361" s="1">
        <f t="shared" si="291"/>
        <v>0</v>
      </c>
      <c r="BM361" s="1">
        <f t="shared" si="291"/>
        <v>0</v>
      </c>
      <c r="BN361" s="1">
        <f t="shared" si="291"/>
        <v>0</v>
      </c>
      <c r="BO361" s="1">
        <f t="shared" si="291"/>
        <v>0</v>
      </c>
      <c r="BP361" s="1">
        <f t="shared" si="291"/>
        <v>0</v>
      </c>
      <c r="BQ361" s="1">
        <f t="shared" si="291"/>
        <v>0</v>
      </c>
      <c r="BR361" s="1">
        <f t="shared" si="291"/>
        <v>0</v>
      </c>
    </row>
    <row r="362" spans="1:70" x14ac:dyDescent="0.2">
      <c r="A362" s="1">
        <f t="shared" si="257"/>
        <v>0</v>
      </c>
      <c r="D362" s="541"/>
      <c r="E362" s="541"/>
      <c r="F362" s="541"/>
      <c r="G362" s="541"/>
      <c r="H362" s="541"/>
      <c r="I362" s="541"/>
      <c r="J362" s="541"/>
      <c r="K362" s="1">
        <f t="shared" ref="K362:AP362" si="292">K299*K173</f>
        <v>0</v>
      </c>
      <c r="L362" s="1">
        <f t="shared" si="292"/>
        <v>0</v>
      </c>
      <c r="M362" s="1">
        <f t="shared" si="292"/>
        <v>0</v>
      </c>
      <c r="N362" s="1">
        <f t="shared" si="292"/>
        <v>0</v>
      </c>
      <c r="O362" s="1">
        <f t="shared" si="292"/>
        <v>0</v>
      </c>
      <c r="P362" s="1">
        <f t="shared" si="292"/>
        <v>0</v>
      </c>
      <c r="Q362" s="1">
        <f t="shared" si="292"/>
        <v>0</v>
      </c>
      <c r="R362" s="1">
        <f t="shared" si="292"/>
        <v>0</v>
      </c>
      <c r="S362" s="1">
        <f t="shared" si="292"/>
        <v>0</v>
      </c>
      <c r="T362" s="1">
        <f t="shared" si="292"/>
        <v>0</v>
      </c>
      <c r="U362" s="1">
        <f t="shared" si="292"/>
        <v>0</v>
      </c>
      <c r="V362" s="1">
        <f t="shared" si="292"/>
        <v>0</v>
      </c>
      <c r="W362" s="1">
        <f t="shared" si="292"/>
        <v>0</v>
      </c>
      <c r="X362" s="1">
        <f t="shared" si="292"/>
        <v>0</v>
      </c>
      <c r="Y362" s="1">
        <f t="shared" si="292"/>
        <v>0</v>
      </c>
      <c r="Z362" s="1">
        <f t="shared" si="292"/>
        <v>0</v>
      </c>
      <c r="AA362" s="1">
        <f t="shared" si="292"/>
        <v>0</v>
      </c>
      <c r="AB362" s="1">
        <f t="shared" si="292"/>
        <v>0</v>
      </c>
      <c r="AC362" s="1">
        <f t="shared" si="292"/>
        <v>0</v>
      </c>
      <c r="AD362" s="1">
        <f t="shared" si="292"/>
        <v>0</v>
      </c>
      <c r="AE362" s="1">
        <f t="shared" si="292"/>
        <v>0</v>
      </c>
      <c r="AF362" s="1">
        <f t="shared" si="292"/>
        <v>0</v>
      </c>
      <c r="AG362" s="1">
        <f t="shared" si="292"/>
        <v>0</v>
      </c>
      <c r="AH362" s="1">
        <f t="shared" si="292"/>
        <v>0</v>
      </c>
      <c r="AI362" s="1">
        <f t="shared" si="292"/>
        <v>0</v>
      </c>
      <c r="AJ362" s="1">
        <f t="shared" si="292"/>
        <v>0</v>
      </c>
      <c r="AK362" s="1">
        <f t="shared" si="292"/>
        <v>0</v>
      </c>
      <c r="AL362" s="1">
        <f t="shared" si="292"/>
        <v>0</v>
      </c>
      <c r="AM362" s="1">
        <f t="shared" si="292"/>
        <v>0</v>
      </c>
      <c r="AN362" s="1">
        <f t="shared" si="292"/>
        <v>0</v>
      </c>
      <c r="AO362" s="1">
        <f t="shared" si="292"/>
        <v>0</v>
      </c>
      <c r="AP362" s="1">
        <f t="shared" si="292"/>
        <v>0</v>
      </c>
      <c r="AQ362" s="1">
        <f t="shared" ref="AQ362:BR362" si="293">AQ299*AQ173</f>
        <v>0</v>
      </c>
      <c r="AR362" s="1">
        <f t="shared" si="293"/>
        <v>0</v>
      </c>
      <c r="AS362" s="1">
        <f t="shared" si="293"/>
        <v>0</v>
      </c>
      <c r="AT362" s="1">
        <f t="shared" si="293"/>
        <v>0</v>
      </c>
      <c r="AU362" s="1">
        <f t="shared" si="293"/>
        <v>0</v>
      </c>
      <c r="AV362" s="1">
        <f t="shared" si="293"/>
        <v>0</v>
      </c>
      <c r="AW362" s="1">
        <f t="shared" si="293"/>
        <v>0</v>
      </c>
      <c r="AX362" s="1">
        <f t="shared" si="293"/>
        <v>0</v>
      </c>
      <c r="AY362" s="1">
        <f t="shared" si="293"/>
        <v>0</v>
      </c>
      <c r="AZ362" s="1">
        <f t="shared" si="293"/>
        <v>0</v>
      </c>
      <c r="BA362" s="1">
        <f t="shared" si="293"/>
        <v>0</v>
      </c>
      <c r="BB362" s="1">
        <f t="shared" si="293"/>
        <v>0</v>
      </c>
      <c r="BC362" s="1">
        <f t="shared" si="293"/>
        <v>0</v>
      </c>
      <c r="BD362" s="1">
        <f t="shared" si="293"/>
        <v>0</v>
      </c>
      <c r="BE362" s="1">
        <f t="shared" si="293"/>
        <v>0</v>
      </c>
      <c r="BF362" s="1">
        <f t="shared" si="293"/>
        <v>0</v>
      </c>
      <c r="BG362" s="1">
        <f t="shared" si="293"/>
        <v>0</v>
      </c>
      <c r="BH362" s="1">
        <f t="shared" si="293"/>
        <v>0</v>
      </c>
      <c r="BI362" s="1">
        <f t="shared" si="293"/>
        <v>0</v>
      </c>
      <c r="BJ362" s="1">
        <f t="shared" si="293"/>
        <v>0</v>
      </c>
      <c r="BK362" s="1">
        <f t="shared" si="293"/>
        <v>0</v>
      </c>
      <c r="BL362" s="1">
        <f t="shared" si="293"/>
        <v>0</v>
      </c>
      <c r="BM362" s="1">
        <f t="shared" si="293"/>
        <v>0</v>
      </c>
      <c r="BN362" s="1">
        <f t="shared" si="293"/>
        <v>0</v>
      </c>
      <c r="BO362" s="1">
        <f t="shared" si="293"/>
        <v>0</v>
      </c>
      <c r="BP362" s="1">
        <f t="shared" si="293"/>
        <v>0</v>
      </c>
      <c r="BQ362" s="1">
        <f t="shared" si="293"/>
        <v>0</v>
      </c>
      <c r="BR362" s="1">
        <f t="shared" si="293"/>
        <v>0</v>
      </c>
    </row>
    <row r="363" spans="1:70" x14ac:dyDescent="0.2">
      <c r="A363" s="1">
        <f t="shared" si="257"/>
        <v>0</v>
      </c>
      <c r="D363" s="541"/>
      <c r="E363" s="541"/>
      <c r="F363" s="541"/>
      <c r="G363" s="541"/>
      <c r="H363" s="541"/>
      <c r="I363" s="541"/>
      <c r="J363" s="541"/>
      <c r="K363" s="1">
        <f t="shared" ref="K363:AP363" si="294">K300*K174</f>
        <v>0</v>
      </c>
      <c r="L363" s="1">
        <f t="shared" si="294"/>
        <v>0</v>
      </c>
      <c r="M363" s="1">
        <f t="shared" si="294"/>
        <v>0</v>
      </c>
      <c r="N363" s="1">
        <f t="shared" si="294"/>
        <v>0</v>
      </c>
      <c r="O363" s="1">
        <f t="shared" si="294"/>
        <v>0</v>
      </c>
      <c r="P363" s="1">
        <f t="shared" si="294"/>
        <v>0</v>
      </c>
      <c r="Q363" s="1">
        <f t="shared" si="294"/>
        <v>0</v>
      </c>
      <c r="R363" s="1">
        <f t="shared" si="294"/>
        <v>0</v>
      </c>
      <c r="S363" s="1">
        <f t="shared" si="294"/>
        <v>0</v>
      </c>
      <c r="T363" s="1">
        <f t="shared" si="294"/>
        <v>0</v>
      </c>
      <c r="U363" s="1">
        <f t="shared" si="294"/>
        <v>0</v>
      </c>
      <c r="V363" s="1">
        <f t="shared" si="294"/>
        <v>0</v>
      </c>
      <c r="W363" s="1">
        <f t="shared" si="294"/>
        <v>0</v>
      </c>
      <c r="X363" s="1">
        <f t="shared" si="294"/>
        <v>0</v>
      </c>
      <c r="Y363" s="1">
        <f t="shared" si="294"/>
        <v>0</v>
      </c>
      <c r="Z363" s="1">
        <f t="shared" si="294"/>
        <v>0</v>
      </c>
      <c r="AA363" s="1">
        <f t="shared" si="294"/>
        <v>0</v>
      </c>
      <c r="AB363" s="1">
        <f t="shared" si="294"/>
        <v>0</v>
      </c>
      <c r="AC363" s="1">
        <f t="shared" si="294"/>
        <v>0</v>
      </c>
      <c r="AD363" s="1">
        <f t="shared" si="294"/>
        <v>0</v>
      </c>
      <c r="AE363" s="1">
        <f t="shared" si="294"/>
        <v>0</v>
      </c>
      <c r="AF363" s="1">
        <f t="shared" si="294"/>
        <v>0</v>
      </c>
      <c r="AG363" s="1">
        <f t="shared" si="294"/>
        <v>0</v>
      </c>
      <c r="AH363" s="1">
        <f t="shared" si="294"/>
        <v>0</v>
      </c>
      <c r="AI363" s="1">
        <f t="shared" si="294"/>
        <v>0</v>
      </c>
      <c r="AJ363" s="1">
        <f t="shared" si="294"/>
        <v>0</v>
      </c>
      <c r="AK363" s="1">
        <f t="shared" si="294"/>
        <v>0</v>
      </c>
      <c r="AL363" s="1">
        <f t="shared" si="294"/>
        <v>0</v>
      </c>
      <c r="AM363" s="1">
        <f t="shared" si="294"/>
        <v>0</v>
      </c>
      <c r="AN363" s="1">
        <f t="shared" si="294"/>
        <v>0</v>
      </c>
      <c r="AO363" s="1">
        <f t="shared" si="294"/>
        <v>0</v>
      </c>
      <c r="AP363" s="1">
        <f t="shared" si="294"/>
        <v>0</v>
      </c>
      <c r="AQ363" s="1">
        <f t="shared" ref="AQ363:BR363" si="295">AQ300*AQ174</f>
        <v>0</v>
      </c>
      <c r="AR363" s="1">
        <f t="shared" si="295"/>
        <v>0</v>
      </c>
      <c r="AS363" s="1">
        <f t="shared" si="295"/>
        <v>0</v>
      </c>
      <c r="AT363" s="1">
        <f t="shared" si="295"/>
        <v>0</v>
      </c>
      <c r="AU363" s="1">
        <f t="shared" si="295"/>
        <v>0</v>
      </c>
      <c r="AV363" s="1">
        <f t="shared" si="295"/>
        <v>0</v>
      </c>
      <c r="AW363" s="1">
        <f t="shared" si="295"/>
        <v>0</v>
      </c>
      <c r="AX363" s="1">
        <f t="shared" si="295"/>
        <v>0</v>
      </c>
      <c r="AY363" s="1">
        <f t="shared" si="295"/>
        <v>0</v>
      </c>
      <c r="AZ363" s="1">
        <f t="shared" si="295"/>
        <v>0</v>
      </c>
      <c r="BA363" s="1">
        <f t="shared" si="295"/>
        <v>0</v>
      </c>
      <c r="BB363" s="1">
        <f t="shared" si="295"/>
        <v>0</v>
      </c>
      <c r="BC363" s="1">
        <f t="shared" si="295"/>
        <v>0</v>
      </c>
      <c r="BD363" s="1">
        <f t="shared" si="295"/>
        <v>0</v>
      </c>
      <c r="BE363" s="1">
        <f t="shared" si="295"/>
        <v>0</v>
      </c>
      <c r="BF363" s="1">
        <f t="shared" si="295"/>
        <v>0</v>
      </c>
      <c r="BG363" s="1">
        <f t="shared" si="295"/>
        <v>0</v>
      </c>
      <c r="BH363" s="1">
        <f t="shared" si="295"/>
        <v>0</v>
      </c>
      <c r="BI363" s="1">
        <f t="shared" si="295"/>
        <v>0</v>
      </c>
      <c r="BJ363" s="1">
        <f t="shared" si="295"/>
        <v>0</v>
      </c>
      <c r="BK363" s="1">
        <f t="shared" si="295"/>
        <v>0</v>
      </c>
      <c r="BL363" s="1">
        <f t="shared" si="295"/>
        <v>0</v>
      </c>
      <c r="BM363" s="1">
        <f t="shared" si="295"/>
        <v>0</v>
      </c>
      <c r="BN363" s="1">
        <f t="shared" si="295"/>
        <v>0</v>
      </c>
      <c r="BO363" s="1">
        <f t="shared" si="295"/>
        <v>0</v>
      </c>
      <c r="BP363" s="1">
        <f t="shared" si="295"/>
        <v>0</v>
      </c>
      <c r="BQ363" s="1">
        <f t="shared" si="295"/>
        <v>0</v>
      </c>
      <c r="BR363" s="1">
        <f t="shared" si="295"/>
        <v>0</v>
      </c>
    </row>
    <row r="364" spans="1:70" x14ac:dyDescent="0.2">
      <c r="A364" s="1">
        <f t="shared" si="257"/>
        <v>0</v>
      </c>
      <c r="D364" s="541"/>
      <c r="E364" s="541"/>
      <c r="F364" s="541"/>
      <c r="G364" s="541"/>
      <c r="H364" s="541"/>
      <c r="I364" s="541"/>
      <c r="J364" s="541"/>
      <c r="K364" s="1">
        <f t="shared" ref="K364:AP364" si="296">K301*K175</f>
        <v>0</v>
      </c>
      <c r="L364" s="1">
        <f t="shared" si="296"/>
        <v>0</v>
      </c>
      <c r="M364" s="1">
        <f t="shared" si="296"/>
        <v>0</v>
      </c>
      <c r="N364" s="1">
        <f t="shared" si="296"/>
        <v>0</v>
      </c>
      <c r="O364" s="1">
        <f t="shared" si="296"/>
        <v>0</v>
      </c>
      <c r="P364" s="1">
        <f t="shared" si="296"/>
        <v>0</v>
      </c>
      <c r="Q364" s="1">
        <f t="shared" si="296"/>
        <v>0</v>
      </c>
      <c r="R364" s="1">
        <f t="shared" si="296"/>
        <v>0</v>
      </c>
      <c r="S364" s="1">
        <f t="shared" si="296"/>
        <v>0</v>
      </c>
      <c r="T364" s="1">
        <f t="shared" si="296"/>
        <v>0</v>
      </c>
      <c r="U364" s="1">
        <f t="shared" si="296"/>
        <v>0</v>
      </c>
      <c r="V364" s="1">
        <f t="shared" si="296"/>
        <v>0</v>
      </c>
      <c r="W364" s="1">
        <f t="shared" si="296"/>
        <v>0</v>
      </c>
      <c r="X364" s="1">
        <f t="shared" si="296"/>
        <v>0</v>
      </c>
      <c r="Y364" s="1">
        <f t="shared" si="296"/>
        <v>0</v>
      </c>
      <c r="Z364" s="1">
        <f t="shared" si="296"/>
        <v>0</v>
      </c>
      <c r="AA364" s="1">
        <f t="shared" si="296"/>
        <v>0</v>
      </c>
      <c r="AB364" s="1">
        <f t="shared" si="296"/>
        <v>0</v>
      </c>
      <c r="AC364" s="1">
        <f t="shared" si="296"/>
        <v>0</v>
      </c>
      <c r="AD364" s="1">
        <f t="shared" si="296"/>
        <v>0</v>
      </c>
      <c r="AE364" s="1">
        <f t="shared" si="296"/>
        <v>0</v>
      </c>
      <c r="AF364" s="1">
        <f t="shared" si="296"/>
        <v>0</v>
      </c>
      <c r="AG364" s="1">
        <f t="shared" si="296"/>
        <v>0</v>
      </c>
      <c r="AH364" s="1">
        <f t="shared" si="296"/>
        <v>0</v>
      </c>
      <c r="AI364" s="1">
        <f t="shared" si="296"/>
        <v>0</v>
      </c>
      <c r="AJ364" s="1">
        <f t="shared" si="296"/>
        <v>0</v>
      </c>
      <c r="AK364" s="1">
        <f t="shared" si="296"/>
        <v>0</v>
      </c>
      <c r="AL364" s="1">
        <f t="shared" si="296"/>
        <v>0</v>
      </c>
      <c r="AM364" s="1">
        <f t="shared" si="296"/>
        <v>0</v>
      </c>
      <c r="AN364" s="1">
        <f t="shared" si="296"/>
        <v>0</v>
      </c>
      <c r="AO364" s="1">
        <f t="shared" si="296"/>
        <v>0</v>
      </c>
      <c r="AP364" s="1">
        <f t="shared" si="296"/>
        <v>0</v>
      </c>
      <c r="AQ364" s="1">
        <f t="shared" ref="AQ364:BR364" si="297">AQ301*AQ175</f>
        <v>0</v>
      </c>
      <c r="AR364" s="1">
        <f t="shared" si="297"/>
        <v>0</v>
      </c>
      <c r="AS364" s="1">
        <f t="shared" si="297"/>
        <v>0</v>
      </c>
      <c r="AT364" s="1">
        <f t="shared" si="297"/>
        <v>0</v>
      </c>
      <c r="AU364" s="1">
        <f t="shared" si="297"/>
        <v>0</v>
      </c>
      <c r="AV364" s="1">
        <f t="shared" si="297"/>
        <v>0</v>
      </c>
      <c r="AW364" s="1">
        <f t="shared" si="297"/>
        <v>0</v>
      </c>
      <c r="AX364" s="1">
        <f t="shared" si="297"/>
        <v>0</v>
      </c>
      <c r="AY364" s="1">
        <f t="shared" si="297"/>
        <v>0</v>
      </c>
      <c r="AZ364" s="1">
        <f t="shared" si="297"/>
        <v>0</v>
      </c>
      <c r="BA364" s="1">
        <f t="shared" si="297"/>
        <v>0</v>
      </c>
      <c r="BB364" s="1">
        <f t="shared" si="297"/>
        <v>0</v>
      </c>
      <c r="BC364" s="1">
        <f t="shared" si="297"/>
        <v>0</v>
      </c>
      <c r="BD364" s="1">
        <f t="shared" si="297"/>
        <v>0</v>
      </c>
      <c r="BE364" s="1">
        <f t="shared" si="297"/>
        <v>0</v>
      </c>
      <c r="BF364" s="1">
        <f t="shared" si="297"/>
        <v>0</v>
      </c>
      <c r="BG364" s="1">
        <f t="shared" si="297"/>
        <v>0</v>
      </c>
      <c r="BH364" s="1">
        <f t="shared" si="297"/>
        <v>0</v>
      </c>
      <c r="BI364" s="1">
        <f t="shared" si="297"/>
        <v>0</v>
      </c>
      <c r="BJ364" s="1">
        <f t="shared" si="297"/>
        <v>0</v>
      </c>
      <c r="BK364" s="1">
        <f t="shared" si="297"/>
        <v>0</v>
      </c>
      <c r="BL364" s="1">
        <f t="shared" si="297"/>
        <v>0</v>
      </c>
      <c r="BM364" s="1">
        <f t="shared" si="297"/>
        <v>0</v>
      </c>
      <c r="BN364" s="1">
        <f t="shared" si="297"/>
        <v>0</v>
      </c>
      <c r="BO364" s="1">
        <f t="shared" si="297"/>
        <v>0</v>
      </c>
      <c r="BP364" s="1">
        <f t="shared" si="297"/>
        <v>0</v>
      </c>
      <c r="BQ364" s="1">
        <f t="shared" si="297"/>
        <v>0</v>
      </c>
      <c r="BR364" s="1">
        <f t="shared" si="297"/>
        <v>0</v>
      </c>
    </row>
    <row r="365" spans="1:70" x14ac:dyDescent="0.2">
      <c r="A365" s="1">
        <f t="shared" si="257"/>
        <v>0</v>
      </c>
      <c r="D365" s="541"/>
      <c r="E365" s="541"/>
      <c r="F365" s="541"/>
      <c r="G365" s="541"/>
      <c r="H365" s="541"/>
      <c r="I365" s="541"/>
      <c r="J365" s="541"/>
      <c r="K365" s="1">
        <f t="shared" ref="K365:AP365" si="298">K302*K176</f>
        <v>0</v>
      </c>
      <c r="L365" s="1">
        <f t="shared" si="298"/>
        <v>0</v>
      </c>
      <c r="M365" s="1">
        <f t="shared" si="298"/>
        <v>0</v>
      </c>
      <c r="N365" s="1">
        <f t="shared" si="298"/>
        <v>0</v>
      </c>
      <c r="O365" s="1">
        <f t="shared" si="298"/>
        <v>0</v>
      </c>
      <c r="P365" s="1">
        <f t="shared" si="298"/>
        <v>0</v>
      </c>
      <c r="Q365" s="1">
        <f t="shared" si="298"/>
        <v>0</v>
      </c>
      <c r="R365" s="1">
        <f t="shared" si="298"/>
        <v>0</v>
      </c>
      <c r="S365" s="1">
        <f t="shared" si="298"/>
        <v>0</v>
      </c>
      <c r="T365" s="1">
        <f t="shared" si="298"/>
        <v>0</v>
      </c>
      <c r="U365" s="1">
        <f t="shared" si="298"/>
        <v>0</v>
      </c>
      <c r="V365" s="1">
        <f t="shared" si="298"/>
        <v>0</v>
      </c>
      <c r="W365" s="1">
        <f t="shared" si="298"/>
        <v>0</v>
      </c>
      <c r="X365" s="1">
        <f t="shared" si="298"/>
        <v>0</v>
      </c>
      <c r="Y365" s="1">
        <f t="shared" si="298"/>
        <v>0</v>
      </c>
      <c r="Z365" s="1">
        <f t="shared" si="298"/>
        <v>0</v>
      </c>
      <c r="AA365" s="1">
        <f t="shared" si="298"/>
        <v>0</v>
      </c>
      <c r="AB365" s="1">
        <f t="shared" si="298"/>
        <v>0</v>
      </c>
      <c r="AC365" s="1">
        <f t="shared" si="298"/>
        <v>0</v>
      </c>
      <c r="AD365" s="1">
        <f t="shared" si="298"/>
        <v>0</v>
      </c>
      <c r="AE365" s="1">
        <f t="shared" si="298"/>
        <v>0</v>
      </c>
      <c r="AF365" s="1">
        <f t="shared" si="298"/>
        <v>0</v>
      </c>
      <c r="AG365" s="1">
        <f t="shared" si="298"/>
        <v>0</v>
      </c>
      <c r="AH365" s="1">
        <f t="shared" si="298"/>
        <v>0</v>
      </c>
      <c r="AI365" s="1">
        <f t="shared" si="298"/>
        <v>0</v>
      </c>
      <c r="AJ365" s="1">
        <f t="shared" si="298"/>
        <v>0</v>
      </c>
      <c r="AK365" s="1">
        <f t="shared" si="298"/>
        <v>0</v>
      </c>
      <c r="AL365" s="1">
        <f t="shared" si="298"/>
        <v>0</v>
      </c>
      <c r="AM365" s="1">
        <f t="shared" si="298"/>
        <v>0</v>
      </c>
      <c r="AN365" s="1">
        <f t="shared" si="298"/>
        <v>0</v>
      </c>
      <c r="AO365" s="1">
        <f t="shared" si="298"/>
        <v>0</v>
      </c>
      <c r="AP365" s="1">
        <f t="shared" si="298"/>
        <v>0</v>
      </c>
      <c r="AQ365" s="1">
        <f t="shared" ref="AQ365:BR365" si="299">AQ302*AQ176</f>
        <v>0</v>
      </c>
      <c r="AR365" s="1">
        <f t="shared" si="299"/>
        <v>0</v>
      </c>
      <c r="AS365" s="1">
        <f t="shared" si="299"/>
        <v>0</v>
      </c>
      <c r="AT365" s="1">
        <f t="shared" si="299"/>
        <v>0</v>
      </c>
      <c r="AU365" s="1">
        <f t="shared" si="299"/>
        <v>0</v>
      </c>
      <c r="AV365" s="1">
        <f t="shared" si="299"/>
        <v>0</v>
      </c>
      <c r="AW365" s="1">
        <f t="shared" si="299"/>
        <v>0</v>
      </c>
      <c r="AX365" s="1">
        <f t="shared" si="299"/>
        <v>0</v>
      </c>
      <c r="AY365" s="1">
        <f t="shared" si="299"/>
        <v>0</v>
      </c>
      <c r="AZ365" s="1">
        <f t="shared" si="299"/>
        <v>0</v>
      </c>
      <c r="BA365" s="1">
        <f t="shared" si="299"/>
        <v>0</v>
      </c>
      <c r="BB365" s="1">
        <f t="shared" si="299"/>
        <v>0</v>
      </c>
      <c r="BC365" s="1">
        <f t="shared" si="299"/>
        <v>0</v>
      </c>
      <c r="BD365" s="1">
        <f t="shared" si="299"/>
        <v>0</v>
      </c>
      <c r="BE365" s="1">
        <f t="shared" si="299"/>
        <v>0</v>
      </c>
      <c r="BF365" s="1">
        <f t="shared" si="299"/>
        <v>0</v>
      </c>
      <c r="BG365" s="1">
        <f t="shared" si="299"/>
        <v>0</v>
      </c>
      <c r="BH365" s="1">
        <f t="shared" si="299"/>
        <v>0</v>
      </c>
      <c r="BI365" s="1">
        <f t="shared" si="299"/>
        <v>0</v>
      </c>
      <c r="BJ365" s="1">
        <f t="shared" si="299"/>
        <v>0</v>
      </c>
      <c r="BK365" s="1">
        <f t="shared" si="299"/>
        <v>0</v>
      </c>
      <c r="BL365" s="1">
        <f t="shared" si="299"/>
        <v>0</v>
      </c>
      <c r="BM365" s="1">
        <f t="shared" si="299"/>
        <v>0</v>
      </c>
      <c r="BN365" s="1">
        <f t="shared" si="299"/>
        <v>0</v>
      </c>
      <c r="BO365" s="1">
        <f t="shared" si="299"/>
        <v>0</v>
      </c>
      <c r="BP365" s="1">
        <f t="shared" si="299"/>
        <v>0</v>
      </c>
      <c r="BQ365" s="1">
        <f t="shared" si="299"/>
        <v>0</v>
      </c>
      <c r="BR365" s="1">
        <f t="shared" si="299"/>
        <v>0</v>
      </c>
    </row>
    <row r="366" spans="1:70" x14ac:dyDescent="0.2">
      <c r="A366" s="1">
        <f t="shared" si="257"/>
        <v>0</v>
      </c>
      <c r="D366" s="541"/>
      <c r="E366" s="541"/>
      <c r="F366" s="541"/>
      <c r="G366" s="541"/>
      <c r="H366" s="541"/>
      <c r="I366" s="541"/>
      <c r="J366" s="541"/>
      <c r="K366" s="1">
        <f t="shared" ref="K366:AP366" si="300">K303*K177</f>
        <v>0</v>
      </c>
      <c r="L366" s="1">
        <f t="shared" si="300"/>
        <v>0</v>
      </c>
      <c r="M366" s="1">
        <f t="shared" si="300"/>
        <v>0</v>
      </c>
      <c r="N366" s="1">
        <f t="shared" si="300"/>
        <v>0</v>
      </c>
      <c r="O366" s="1">
        <f t="shared" si="300"/>
        <v>0</v>
      </c>
      <c r="P366" s="1">
        <f t="shared" si="300"/>
        <v>0</v>
      </c>
      <c r="Q366" s="1">
        <f t="shared" si="300"/>
        <v>0</v>
      </c>
      <c r="R366" s="1">
        <f t="shared" si="300"/>
        <v>0</v>
      </c>
      <c r="S366" s="1">
        <f t="shared" si="300"/>
        <v>0</v>
      </c>
      <c r="T366" s="1">
        <f t="shared" si="300"/>
        <v>0</v>
      </c>
      <c r="U366" s="1">
        <f t="shared" si="300"/>
        <v>0</v>
      </c>
      <c r="V366" s="1">
        <f t="shared" si="300"/>
        <v>0</v>
      </c>
      <c r="W366" s="1">
        <f t="shared" si="300"/>
        <v>0</v>
      </c>
      <c r="X366" s="1">
        <f t="shared" si="300"/>
        <v>0</v>
      </c>
      <c r="Y366" s="1">
        <f t="shared" si="300"/>
        <v>0</v>
      </c>
      <c r="Z366" s="1">
        <f t="shared" si="300"/>
        <v>0</v>
      </c>
      <c r="AA366" s="1">
        <f t="shared" si="300"/>
        <v>0</v>
      </c>
      <c r="AB366" s="1">
        <f t="shared" si="300"/>
        <v>0</v>
      </c>
      <c r="AC366" s="1">
        <f t="shared" si="300"/>
        <v>0</v>
      </c>
      <c r="AD366" s="1">
        <f t="shared" si="300"/>
        <v>0</v>
      </c>
      <c r="AE366" s="1">
        <f t="shared" si="300"/>
        <v>0</v>
      </c>
      <c r="AF366" s="1">
        <f t="shared" si="300"/>
        <v>0</v>
      </c>
      <c r="AG366" s="1">
        <f t="shared" si="300"/>
        <v>0</v>
      </c>
      <c r="AH366" s="1">
        <f t="shared" si="300"/>
        <v>0</v>
      </c>
      <c r="AI366" s="1">
        <f t="shared" si="300"/>
        <v>0</v>
      </c>
      <c r="AJ366" s="1">
        <f t="shared" si="300"/>
        <v>0</v>
      </c>
      <c r="AK366" s="1">
        <f t="shared" si="300"/>
        <v>0</v>
      </c>
      <c r="AL366" s="1">
        <f t="shared" si="300"/>
        <v>0</v>
      </c>
      <c r="AM366" s="1">
        <f t="shared" si="300"/>
        <v>0</v>
      </c>
      <c r="AN366" s="1">
        <f t="shared" si="300"/>
        <v>0</v>
      </c>
      <c r="AO366" s="1">
        <f t="shared" si="300"/>
        <v>0</v>
      </c>
      <c r="AP366" s="1">
        <f t="shared" si="300"/>
        <v>0</v>
      </c>
      <c r="AQ366" s="1">
        <f t="shared" ref="AQ366:BR366" si="301">AQ303*AQ177</f>
        <v>0</v>
      </c>
      <c r="AR366" s="1">
        <f t="shared" si="301"/>
        <v>0</v>
      </c>
      <c r="AS366" s="1">
        <f t="shared" si="301"/>
        <v>0</v>
      </c>
      <c r="AT366" s="1">
        <f t="shared" si="301"/>
        <v>0</v>
      </c>
      <c r="AU366" s="1">
        <f t="shared" si="301"/>
        <v>0</v>
      </c>
      <c r="AV366" s="1">
        <f t="shared" si="301"/>
        <v>0</v>
      </c>
      <c r="AW366" s="1">
        <f t="shared" si="301"/>
        <v>0</v>
      </c>
      <c r="AX366" s="1">
        <f t="shared" si="301"/>
        <v>0</v>
      </c>
      <c r="AY366" s="1">
        <f t="shared" si="301"/>
        <v>0</v>
      </c>
      <c r="AZ366" s="1">
        <f t="shared" si="301"/>
        <v>0</v>
      </c>
      <c r="BA366" s="1">
        <f t="shared" si="301"/>
        <v>0</v>
      </c>
      <c r="BB366" s="1">
        <f t="shared" si="301"/>
        <v>0</v>
      </c>
      <c r="BC366" s="1">
        <f t="shared" si="301"/>
        <v>0</v>
      </c>
      <c r="BD366" s="1">
        <f t="shared" si="301"/>
        <v>0</v>
      </c>
      <c r="BE366" s="1">
        <f t="shared" si="301"/>
        <v>0</v>
      </c>
      <c r="BF366" s="1">
        <f t="shared" si="301"/>
        <v>0</v>
      </c>
      <c r="BG366" s="1">
        <f t="shared" si="301"/>
        <v>0</v>
      </c>
      <c r="BH366" s="1">
        <f t="shared" si="301"/>
        <v>0</v>
      </c>
      <c r="BI366" s="1">
        <f t="shared" si="301"/>
        <v>0</v>
      </c>
      <c r="BJ366" s="1">
        <f t="shared" si="301"/>
        <v>0</v>
      </c>
      <c r="BK366" s="1">
        <f t="shared" si="301"/>
        <v>0</v>
      </c>
      <c r="BL366" s="1">
        <f t="shared" si="301"/>
        <v>0</v>
      </c>
      <c r="BM366" s="1">
        <f t="shared" si="301"/>
        <v>0</v>
      </c>
      <c r="BN366" s="1">
        <f t="shared" si="301"/>
        <v>0</v>
      </c>
      <c r="BO366" s="1">
        <f t="shared" si="301"/>
        <v>0</v>
      </c>
      <c r="BP366" s="1">
        <f t="shared" si="301"/>
        <v>0</v>
      </c>
      <c r="BQ366" s="1">
        <f t="shared" si="301"/>
        <v>0</v>
      </c>
      <c r="BR366" s="1">
        <f t="shared" si="301"/>
        <v>0</v>
      </c>
    </row>
    <row r="367" spans="1:70" x14ac:dyDescent="0.2">
      <c r="A367" s="1">
        <f t="shared" si="257"/>
        <v>0</v>
      </c>
      <c r="D367" s="541"/>
      <c r="E367" s="541"/>
      <c r="F367" s="541"/>
      <c r="G367" s="541"/>
      <c r="H367" s="541"/>
      <c r="I367" s="541"/>
      <c r="J367" s="541"/>
      <c r="K367" s="1">
        <f t="shared" ref="K367:AP367" si="302">K304*K178</f>
        <v>0</v>
      </c>
      <c r="L367" s="1">
        <f t="shared" si="302"/>
        <v>0</v>
      </c>
      <c r="M367" s="1">
        <f t="shared" si="302"/>
        <v>0</v>
      </c>
      <c r="N367" s="1">
        <f t="shared" si="302"/>
        <v>0</v>
      </c>
      <c r="O367" s="1">
        <f t="shared" si="302"/>
        <v>0</v>
      </c>
      <c r="P367" s="1">
        <f t="shared" si="302"/>
        <v>0</v>
      </c>
      <c r="Q367" s="1">
        <f t="shared" si="302"/>
        <v>0</v>
      </c>
      <c r="R367" s="1">
        <f t="shared" si="302"/>
        <v>0</v>
      </c>
      <c r="S367" s="1">
        <f t="shared" si="302"/>
        <v>0</v>
      </c>
      <c r="T367" s="1">
        <f t="shared" si="302"/>
        <v>0</v>
      </c>
      <c r="U367" s="1">
        <f t="shared" si="302"/>
        <v>0</v>
      </c>
      <c r="V367" s="1">
        <f t="shared" si="302"/>
        <v>0</v>
      </c>
      <c r="W367" s="1">
        <f t="shared" si="302"/>
        <v>0</v>
      </c>
      <c r="X367" s="1">
        <f t="shared" si="302"/>
        <v>0</v>
      </c>
      <c r="Y367" s="1">
        <f t="shared" si="302"/>
        <v>0</v>
      </c>
      <c r="Z367" s="1">
        <f t="shared" si="302"/>
        <v>0</v>
      </c>
      <c r="AA367" s="1">
        <f t="shared" si="302"/>
        <v>0</v>
      </c>
      <c r="AB367" s="1">
        <f t="shared" si="302"/>
        <v>0</v>
      </c>
      <c r="AC367" s="1">
        <f t="shared" si="302"/>
        <v>0</v>
      </c>
      <c r="AD367" s="1">
        <f t="shared" si="302"/>
        <v>0</v>
      </c>
      <c r="AE367" s="1">
        <f t="shared" si="302"/>
        <v>0</v>
      </c>
      <c r="AF367" s="1">
        <f t="shared" si="302"/>
        <v>0</v>
      </c>
      <c r="AG367" s="1">
        <f t="shared" si="302"/>
        <v>0</v>
      </c>
      <c r="AH367" s="1">
        <f t="shared" si="302"/>
        <v>0</v>
      </c>
      <c r="AI367" s="1">
        <f t="shared" si="302"/>
        <v>0</v>
      </c>
      <c r="AJ367" s="1">
        <f t="shared" si="302"/>
        <v>0</v>
      </c>
      <c r="AK367" s="1">
        <f t="shared" si="302"/>
        <v>0</v>
      </c>
      <c r="AL367" s="1">
        <f t="shared" si="302"/>
        <v>0</v>
      </c>
      <c r="AM367" s="1">
        <f t="shared" si="302"/>
        <v>0</v>
      </c>
      <c r="AN367" s="1">
        <f t="shared" si="302"/>
        <v>0</v>
      </c>
      <c r="AO367" s="1">
        <f t="shared" si="302"/>
        <v>0</v>
      </c>
      <c r="AP367" s="1">
        <f t="shared" si="302"/>
        <v>0</v>
      </c>
      <c r="AQ367" s="1">
        <f t="shared" ref="AQ367:BR367" si="303">AQ304*AQ178</f>
        <v>0</v>
      </c>
      <c r="AR367" s="1">
        <f t="shared" si="303"/>
        <v>0</v>
      </c>
      <c r="AS367" s="1">
        <f t="shared" si="303"/>
        <v>0</v>
      </c>
      <c r="AT367" s="1">
        <f t="shared" si="303"/>
        <v>0</v>
      </c>
      <c r="AU367" s="1">
        <f t="shared" si="303"/>
        <v>0</v>
      </c>
      <c r="AV367" s="1">
        <f t="shared" si="303"/>
        <v>0</v>
      </c>
      <c r="AW367" s="1">
        <f t="shared" si="303"/>
        <v>0</v>
      </c>
      <c r="AX367" s="1">
        <f t="shared" si="303"/>
        <v>0</v>
      </c>
      <c r="AY367" s="1">
        <f t="shared" si="303"/>
        <v>0</v>
      </c>
      <c r="AZ367" s="1">
        <f t="shared" si="303"/>
        <v>0</v>
      </c>
      <c r="BA367" s="1">
        <f t="shared" si="303"/>
        <v>0</v>
      </c>
      <c r="BB367" s="1">
        <f t="shared" si="303"/>
        <v>0</v>
      </c>
      <c r="BC367" s="1">
        <f t="shared" si="303"/>
        <v>0</v>
      </c>
      <c r="BD367" s="1">
        <f t="shared" si="303"/>
        <v>0</v>
      </c>
      <c r="BE367" s="1">
        <f t="shared" si="303"/>
        <v>0</v>
      </c>
      <c r="BF367" s="1">
        <f t="shared" si="303"/>
        <v>0</v>
      </c>
      <c r="BG367" s="1">
        <f t="shared" si="303"/>
        <v>0</v>
      </c>
      <c r="BH367" s="1">
        <f t="shared" si="303"/>
        <v>0</v>
      </c>
      <c r="BI367" s="1">
        <f t="shared" si="303"/>
        <v>0</v>
      </c>
      <c r="BJ367" s="1">
        <f t="shared" si="303"/>
        <v>0</v>
      </c>
      <c r="BK367" s="1">
        <f t="shared" si="303"/>
        <v>0</v>
      </c>
      <c r="BL367" s="1">
        <f t="shared" si="303"/>
        <v>0</v>
      </c>
      <c r="BM367" s="1">
        <f t="shared" si="303"/>
        <v>0</v>
      </c>
      <c r="BN367" s="1">
        <f t="shared" si="303"/>
        <v>0</v>
      </c>
      <c r="BO367" s="1">
        <f t="shared" si="303"/>
        <v>0</v>
      </c>
      <c r="BP367" s="1">
        <f t="shared" si="303"/>
        <v>0</v>
      </c>
      <c r="BQ367" s="1">
        <f t="shared" si="303"/>
        <v>0</v>
      </c>
      <c r="BR367" s="1">
        <f t="shared" si="303"/>
        <v>0</v>
      </c>
    </row>
    <row r="368" spans="1:70" x14ac:dyDescent="0.2">
      <c r="A368" s="1">
        <f t="shared" si="257"/>
        <v>0</v>
      </c>
      <c r="D368" s="541"/>
      <c r="E368" s="541"/>
      <c r="F368" s="541"/>
      <c r="G368" s="541"/>
      <c r="H368" s="541"/>
      <c r="I368" s="541"/>
      <c r="J368" s="541"/>
      <c r="K368" s="1">
        <f t="shared" ref="K368:AP368" si="304">K305*K179</f>
        <v>0</v>
      </c>
      <c r="L368" s="1">
        <f t="shared" si="304"/>
        <v>0</v>
      </c>
      <c r="M368" s="1">
        <f t="shared" si="304"/>
        <v>0</v>
      </c>
      <c r="N368" s="1">
        <f t="shared" si="304"/>
        <v>0</v>
      </c>
      <c r="O368" s="1">
        <f t="shared" si="304"/>
        <v>0</v>
      </c>
      <c r="P368" s="1">
        <f t="shared" si="304"/>
        <v>0</v>
      </c>
      <c r="Q368" s="1">
        <f t="shared" si="304"/>
        <v>0</v>
      </c>
      <c r="R368" s="1">
        <f t="shared" si="304"/>
        <v>0</v>
      </c>
      <c r="S368" s="1">
        <f t="shared" si="304"/>
        <v>0</v>
      </c>
      <c r="T368" s="1">
        <f t="shared" si="304"/>
        <v>0</v>
      </c>
      <c r="U368" s="1">
        <f t="shared" si="304"/>
        <v>0</v>
      </c>
      <c r="V368" s="1">
        <f t="shared" si="304"/>
        <v>0</v>
      </c>
      <c r="W368" s="1">
        <f t="shared" si="304"/>
        <v>0</v>
      </c>
      <c r="X368" s="1">
        <f t="shared" si="304"/>
        <v>0</v>
      </c>
      <c r="Y368" s="1">
        <f t="shared" si="304"/>
        <v>0</v>
      </c>
      <c r="Z368" s="1">
        <f t="shared" si="304"/>
        <v>0</v>
      </c>
      <c r="AA368" s="1">
        <f t="shared" si="304"/>
        <v>0</v>
      </c>
      <c r="AB368" s="1">
        <f t="shared" si="304"/>
        <v>0</v>
      </c>
      <c r="AC368" s="1">
        <f t="shared" si="304"/>
        <v>0</v>
      </c>
      <c r="AD368" s="1">
        <f t="shared" si="304"/>
        <v>0</v>
      </c>
      <c r="AE368" s="1">
        <f t="shared" si="304"/>
        <v>0</v>
      </c>
      <c r="AF368" s="1">
        <f t="shared" si="304"/>
        <v>0</v>
      </c>
      <c r="AG368" s="1">
        <f t="shared" si="304"/>
        <v>0</v>
      </c>
      <c r="AH368" s="1">
        <f t="shared" si="304"/>
        <v>0</v>
      </c>
      <c r="AI368" s="1">
        <f t="shared" si="304"/>
        <v>0</v>
      </c>
      <c r="AJ368" s="1">
        <f t="shared" si="304"/>
        <v>0</v>
      </c>
      <c r="AK368" s="1">
        <f t="shared" si="304"/>
        <v>0</v>
      </c>
      <c r="AL368" s="1">
        <f t="shared" si="304"/>
        <v>0</v>
      </c>
      <c r="AM368" s="1">
        <f t="shared" si="304"/>
        <v>0</v>
      </c>
      <c r="AN368" s="1">
        <f t="shared" si="304"/>
        <v>0</v>
      </c>
      <c r="AO368" s="1">
        <f t="shared" si="304"/>
        <v>0</v>
      </c>
      <c r="AP368" s="1">
        <f t="shared" si="304"/>
        <v>0</v>
      </c>
      <c r="AQ368" s="1">
        <f t="shared" ref="AQ368:BR368" si="305">AQ305*AQ179</f>
        <v>0</v>
      </c>
      <c r="AR368" s="1">
        <f t="shared" si="305"/>
        <v>0</v>
      </c>
      <c r="AS368" s="1">
        <f t="shared" si="305"/>
        <v>0</v>
      </c>
      <c r="AT368" s="1">
        <f t="shared" si="305"/>
        <v>0</v>
      </c>
      <c r="AU368" s="1">
        <f t="shared" si="305"/>
        <v>0</v>
      </c>
      <c r="AV368" s="1">
        <f t="shared" si="305"/>
        <v>0</v>
      </c>
      <c r="AW368" s="1">
        <f t="shared" si="305"/>
        <v>0</v>
      </c>
      <c r="AX368" s="1">
        <f t="shared" si="305"/>
        <v>0</v>
      </c>
      <c r="AY368" s="1">
        <f t="shared" si="305"/>
        <v>0</v>
      </c>
      <c r="AZ368" s="1">
        <f t="shared" si="305"/>
        <v>0</v>
      </c>
      <c r="BA368" s="1">
        <f t="shared" si="305"/>
        <v>0</v>
      </c>
      <c r="BB368" s="1">
        <f t="shared" si="305"/>
        <v>0</v>
      </c>
      <c r="BC368" s="1">
        <f t="shared" si="305"/>
        <v>0</v>
      </c>
      <c r="BD368" s="1">
        <f t="shared" si="305"/>
        <v>0</v>
      </c>
      <c r="BE368" s="1">
        <f t="shared" si="305"/>
        <v>0</v>
      </c>
      <c r="BF368" s="1">
        <f t="shared" si="305"/>
        <v>0</v>
      </c>
      <c r="BG368" s="1">
        <f t="shared" si="305"/>
        <v>0</v>
      </c>
      <c r="BH368" s="1">
        <f t="shared" si="305"/>
        <v>0</v>
      </c>
      <c r="BI368" s="1">
        <f t="shared" si="305"/>
        <v>0</v>
      </c>
      <c r="BJ368" s="1">
        <f t="shared" si="305"/>
        <v>0</v>
      </c>
      <c r="BK368" s="1">
        <f t="shared" si="305"/>
        <v>0</v>
      </c>
      <c r="BL368" s="1">
        <f t="shared" si="305"/>
        <v>0</v>
      </c>
      <c r="BM368" s="1">
        <f t="shared" si="305"/>
        <v>0</v>
      </c>
      <c r="BN368" s="1">
        <f t="shared" si="305"/>
        <v>0</v>
      </c>
      <c r="BO368" s="1">
        <f t="shared" si="305"/>
        <v>0</v>
      </c>
      <c r="BP368" s="1">
        <f t="shared" si="305"/>
        <v>0</v>
      </c>
      <c r="BQ368" s="1">
        <f t="shared" si="305"/>
        <v>0</v>
      </c>
      <c r="BR368" s="1">
        <f t="shared" si="305"/>
        <v>0</v>
      </c>
    </row>
    <row r="369" spans="1:70" x14ac:dyDescent="0.2">
      <c r="A369" s="1">
        <f t="shared" si="257"/>
        <v>0</v>
      </c>
      <c r="D369" s="541"/>
      <c r="E369" s="541"/>
      <c r="F369" s="541"/>
      <c r="G369" s="541"/>
      <c r="H369" s="541"/>
      <c r="I369" s="541"/>
      <c r="J369" s="541"/>
      <c r="K369" s="1">
        <f t="shared" ref="K369:AP369" si="306">K306*K180</f>
        <v>0</v>
      </c>
      <c r="L369" s="1">
        <f t="shared" si="306"/>
        <v>0</v>
      </c>
      <c r="M369" s="1">
        <f t="shared" si="306"/>
        <v>0</v>
      </c>
      <c r="N369" s="1">
        <f t="shared" si="306"/>
        <v>0</v>
      </c>
      <c r="O369" s="1">
        <f t="shared" si="306"/>
        <v>0</v>
      </c>
      <c r="P369" s="1">
        <f t="shared" si="306"/>
        <v>0</v>
      </c>
      <c r="Q369" s="1">
        <f t="shared" si="306"/>
        <v>0</v>
      </c>
      <c r="R369" s="1">
        <f t="shared" si="306"/>
        <v>0</v>
      </c>
      <c r="S369" s="1">
        <f t="shared" si="306"/>
        <v>0</v>
      </c>
      <c r="T369" s="1">
        <f t="shared" si="306"/>
        <v>0</v>
      </c>
      <c r="U369" s="1">
        <f t="shared" si="306"/>
        <v>0</v>
      </c>
      <c r="V369" s="1">
        <f t="shared" si="306"/>
        <v>0</v>
      </c>
      <c r="W369" s="1">
        <f t="shared" si="306"/>
        <v>0</v>
      </c>
      <c r="X369" s="1">
        <f t="shared" si="306"/>
        <v>0</v>
      </c>
      <c r="Y369" s="1">
        <f t="shared" si="306"/>
        <v>0</v>
      </c>
      <c r="Z369" s="1">
        <f t="shared" si="306"/>
        <v>0</v>
      </c>
      <c r="AA369" s="1">
        <f t="shared" si="306"/>
        <v>0</v>
      </c>
      <c r="AB369" s="1">
        <f t="shared" si="306"/>
        <v>0</v>
      </c>
      <c r="AC369" s="1">
        <f t="shared" si="306"/>
        <v>0</v>
      </c>
      <c r="AD369" s="1">
        <f t="shared" si="306"/>
        <v>0</v>
      </c>
      <c r="AE369" s="1">
        <f t="shared" si="306"/>
        <v>0</v>
      </c>
      <c r="AF369" s="1">
        <f t="shared" si="306"/>
        <v>0</v>
      </c>
      <c r="AG369" s="1">
        <f t="shared" si="306"/>
        <v>0</v>
      </c>
      <c r="AH369" s="1">
        <f t="shared" si="306"/>
        <v>0</v>
      </c>
      <c r="AI369" s="1">
        <f t="shared" si="306"/>
        <v>0</v>
      </c>
      <c r="AJ369" s="1">
        <f t="shared" si="306"/>
        <v>0</v>
      </c>
      <c r="AK369" s="1">
        <f t="shared" si="306"/>
        <v>0</v>
      </c>
      <c r="AL369" s="1">
        <f t="shared" si="306"/>
        <v>0</v>
      </c>
      <c r="AM369" s="1">
        <f t="shared" si="306"/>
        <v>0</v>
      </c>
      <c r="AN369" s="1">
        <f t="shared" si="306"/>
        <v>0</v>
      </c>
      <c r="AO369" s="1">
        <f t="shared" si="306"/>
        <v>0</v>
      </c>
      <c r="AP369" s="1">
        <f t="shared" si="306"/>
        <v>0</v>
      </c>
      <c r="AQ369" s="1">
        <f t="shared" ref="AQ369:BR369" si="307">AQ306*AQ180</f>
        <v>0</v>
      </c>
      <c r="AR369" s="1">
        <f t="shared" si="307"/>
        <v>0</v>
      </c>
      <c r="AS369" s="1">
        <f t="shared" si="307"/>
        <v>0</v>
      </c>
      <c r="AT369" s="1">
        <f t="shared" si="307"/>
        <v>0</v>
      </c>
      <c r="AU369" s="1">
        <f t="shared" si="307"/>
        <v>0</v>
      </c>
      <c r="AV369" s="1">
        <f t="shared" si="307"/>
        <v>0</v>
      </c>
      <c r="AW369" s="1">
        <f t="shared" si="307"/>
        <v>0</v>
      </c>
      <c r="AX369" s="1">
        <f t="shared" si="307"/>
        <v>0</v>
      </c>
      <c r="AY369" s="1">
        <f t="shared" si="307"/>
        <v>0</v>
      </c>
      <c r="AZ369" s="1">
        <f t="shared" si="307"/>
        <v>0</v>
      </c>
      <c r="BA369" s="1">
        <f t="shared" si="307"/>
        <v>0</v>
      </c>
      <c r="BB369" s="1">
        <f t="shared" si="307"/>
        <v>0</v>
      </c>
      <c r="BC369" s="1">
        <f t="shared" si="307"/>
        <v>0</v>
      </c>
      <c r="BD369" s="1">
        <f t="shared" si="307"/>
        <v>0</v>
      </c>
      <c r="BE369" s="1">
        <f t="shared" si="307"/>
        <v>0</v>
      </c>
      <c r="BF369" s="1">
        <f t="shared" si="307"/>
        <v>0</v>
      </c>
      <c r="BG369" s="1">
        <f t="shared" si="307"/>
        <v>0</v>
      </c>
      <c r="BH369" s="1">
        <f t="shared" si="307"/>
        <v>0</v>
      </c>
      <c r="BI369" s="1">
        <f t="shared" si="307"/>
        <v>0</v>
      </c>
      <c r="BJ369" s="1">
        <f t="shared" si="307"/>
        <v>0</v>
      </c>
      <c r="BK369" s="1">
        <f t="shared" si="307"/>
        <v>0</v>
      </c>
      <c r="BL369" s="1">
        <f t="shared" si="307"/>
        <v>0</v>
      </c>
      <c r="BM369" s="1">
        <f t="shared" si="307"/>
        <v>0</v>
      </c>
      <c r="BN369" s="1">
        <f t="shared" si="307"/>
        <v>0</v>
      </c>
      <c r="BO369" s="1">
        <f t="shared" si="307"/>
        <v>0</v>
      </c>
      <c r="BP369" s="1">
        <f t="shared" si="307"/>
        <v>0</v>
      </c>
      <c r="BQ369" s="1">
        <f t="shared" si="307"/>
        <v>0</v>
      </c>
      <c r="BR369" s="1">
        <f t="shared" si="307"/>
        <v>0</v>
      </c>
    </row>
    <row r="370" spans="1:70" x14ac:dyDescent="0.2">
      <c r="A370" s="1">
        <f t="shared" si="257"/>
        <v>0</v>
      </c>
      <c r="D370" s="541"/>
      <c r="E370" s="541"/>
      <c r="F370" s="541"/>
      <c r="G370" s="541"/>
      <c r="H370" s="541"/>
      <c r="I370" s="541"/>
      <c r="J370" s="541"/>
      <c r="K370" s="1">
        <f t="shared" ref="K370:AP370" si="308">K307*K181</f>
        <v>0</v>
      </c>
      <c r="L370" s="1">
        <f t="shared" si="308"/>
        <v>0</v>
      </c>
      <c r="M370" s="1">
        <f t="shared" si="308"/>
        <v>0</v>
      </c>
      <c r="N370" s="1">
        <f t="shared" si="308"/>
        <v>0</v>
      </c>
      <c r="O370" s="1">
        <f t="shared" si="308"/>
        <v>0</v>
      </c>
      <c r="P370" s="1">
        <f t="shared" si="308"/>
        <v>0</v>
      </c>
      <c r="Q370" s="1">
        <f t="shared" si="308"/>
        <v>0</v>
      </c>
      <c r="R370" s="1">
        <f t="shared" si="308"/>
        <v>0</v>
      </c>
      <c r="S370" s="1">
        <f t="shared" si="308"/>
        <v>0</v>
      </c>
      <c r="T370" s="1">
        <f t="shared" si="308"/>
        <v>0</v>
      </c>
      <c r="U370" s="1">
        <f t="shared" si="308"/>
        <v>0</v>
      </c>
      <c r="V370" s="1">
        <f t="shared" si="308"/>
        <v>0</v>
      </c>
      <c r="W370" s="1">
        <f t="shared" si="308"/>
        <v>0</v>
      </c>
      <c r="X370" s="1">
        <f t="shared" si="308"/>
        <v>0</v>
      </c>
      <c r="Y370" s="1">
        <f t="shared" si="308"/>
        <v>0</v>
      </c>
      <c r="Z370" s="1">
        <f t="shared" si="308"/>
        <v>0</v>
      </c>
      <c r="AA370" s="1">
        <f t="shared" si="308"/>
        <v>0</v>
      </c>
      <c r="AB370" s="1">
        <f t="shared" si="308"/>
        <v>0</v>
      </c>
      <c r="AC370" s="1">
        <f t="shared" si="308"/>
        <v>0</v>
      </c>
      <c r="AD370" s="1">
        <f t="shared" si="308"/>
        <v>0</v>
      </c>
      <c r="AE370" s="1">
        <f t="shared" si="308"/>
        <v>0</v>
      </c>
      <c r="AF370" s="1">
        <f t="shared" si="308"/>
        <v>0</v>
      </c>
      <c r="AG370" s="1">
        <f t="shared" si="308"/>
        <v>0</v>
      </c>
      <c r="AH370" s="1">
        <f t="shared" si="308"/>
        <v>0</v>
      </c>
      <c r="AI370" s="1">
        <f t="shared" si="308"/>
        <v>0</v>
      </c>
      <c r="AJ370" s="1">
        <f t="shared" si="308"/>
        <v>0</v>
      </c>
      <c r="AK370" s="1">
        <f t="shared" si="308"/>
        <v>0</v>
      </c>
      <c r="AL370" s="1">
        <f t="shared" si="308"/>
        <v>0</v>
      </c>
      <c r="AM370" s="1">
        <f t="shared" si="308"/>
        <v>0</v>
      </c>
      <c r="AN370" s="1">
        <f t="shared" si="308"/>
        <v>0</v>
      </c>
      <c r="AO370" s="1">
        <f t="shared" si="308"/>
        <v>0</v>
      </c>
      <c r="AP370" s="1">
        <f t="shared" si="308"/>
        <v>0</v>
      </c>
      <c r="AQ370" s="1">
        <f t="shared" ref="AQ370:BR370" si="309">AQ307*AQ181</f>
        <v>0</v>
      </c>
      <c r="AR370" s="1">
        <f t="shared" si="309"/>
        <v>0</v>
      </c>
      <c r="AS370" s="1">
        <f t="shared" si="309"/>
        <v>0</v>
      </c>
      <c r="AT370" s="1">
        <f t="shared" si="309"/>
        <v>0</v>
      </c>
      <c r="AU370" s="1">
        <f t="shared" si="309"/>
        <v>0</v>
      </c>
      <c r="AV370" s="1">
        <f t="shared" si="309"/>
        <v>0</v>
      </c>
      <c r="AW370" s="1">
        <f t="shared" si="309"/>
        <v>0</v>
      </c>
      <c r="AX370" s="1">
        <f t="shared" si="309"/>
        <v>0</v>
      </c>
      <c r="AY370" s="1">
        <f t="shared" si="309"/>
        <v>0</v>
      </c>
      <c r="AZ370" s="1">
        <f t="shared" si="309"/>
        <v>0</v>
      </c>
      <c r="BA370" s="1">
        <f t="shared" si="309"/>
        <v>0</v>
      </c>
      <c r="BB370" s="1">
        <f t="shared" si="309"/>
        <v>0</v>
      </c>
      <c r="BC370" s="1">
        <f t="shared" si="309"/>
        <v>0</v>
      </c>
      <c r="BD370" s="1">
        <f t="shared" si="309"/>
        <v>0</v>
      </c>
      <c r="BE370" s="1">
        <f t="shared" si="309"/>
        <v>0</v>
      </c>
      <c r="BF370" s="1">
        <f t="shared" si="309"/>
        <v>0</v>
      </c>
      <c r="BG370" s="1">
        <f t="shared" si="309"/>
        <v>0</v>
      </c>
      <c r="BH370" s="1">
        <f t="shared" si="309"/>
        <v>0</v>
      </c>
      <c r="BI370" s="1">
        <f t="shared" si="309"/>
        <v>0</v>
      </c>
      <c r="BJ370" s="1">
        <f t="shared" si="309"/>
        <v>0</v>
      </c>
      <c r="BK370" s="1">
        <f t="shared" si="309"/>
        <v>0</v>
      </c>
      <c r="BL370" s="1">
        <f t="shared" si="309"/>
        <v>0</v>
      </c>
      <c r="BM370" s="1">
        <f t="shared" si="309"/>
        <v>0</v>
      </c>
      <c r="BN370" s="1">
        <f t="shared" si="309"/>
        <v>0</v>
      </c>
      <c r="BO370" s="1">
        <f t="shared" si="309"/>
        <v>0</v>
      </c>
      <c r="BP370" s="1">
        <f t="shared" si="309"/>
        <v>0</v>
      </c>
      <c r="BQ370" s="1">
        <f t="shared" si="309"/>
        <v>0</v>
      </c>
      <c r="BR370" s="1">
        <f t="shared" si="309"/>
        <v>0</v>
      </c>
    </row>
    <row r="371" spans="1:70" x14ac:dyDescent="0.2">
      <c r="A371" s="1">
        <f t="shared" si="257"/>
        <v>0</v>
      </c>
      <c r="D371" s="541"/>
      <c r="E371" s="541"/>
      <c r="F371" s="541"/>
      <c r="G371" s="541"/>
      <c r="H371" s="541"/>
      <c r="I371" s="541"/>
      <c r="J371" s="541"/>
      <c r="K371" s="1">
        <f t="shared" ref="K371:AP371" si="310">K308*K182</f>
        <v>0</v>
      </c>
      <c r="L371" s="1">
        <f t="shared" si="310"/>
        <v>0</v>
      </c>
      <c r="M371" s="1">
        <f t="shared" si="310"/>
        <v>0</v>
      </c>
      <c r="N371" s="1">
        <f t="shared" si="310"/>
        <v>0</v>
      </c>
      <c r="O371" s="1">
        <f t="shared" si="310"/>
        <v>0</v>
      </c>
      <c r="P371" s="1">
        <f t="shared" si="310"/>
        <v>0</v>
      </c>
      <c r="Q371" s="1">
        <f t="shared" si="310"/>
        <v>0</v>
      </c>
      <c r="R371" s="1">
        <f t="shared" si="310"/>
        <v>0</v>
      </c>
      <c r="S371" s="1">
        <f t="shared" si="310"/>
        <v>0</v>
      </c>
      <c r="T371" s="1">
        <f t="shared" si="310"/>
        <v>0</v>
      </c>
      <c r="U371" s="1">
        <f t="shared" si="310"/>
        <v>0</v>
      </c>
      <c r="V371" s="1">
        <f t="shared" si="310"/>
        <v>0</v>
      </c>
      <c r="W371" s="1">
        <f t="shared" si="310"/>
        <v>0</v>
      </c>
      <c r="X371" s="1">
        <f t="shared" si="310"/>
        <v>0</v>
      </c>
      <c r="Y371" s="1">
        <f t="shared" si="310"/>
        <v>0</v>
      </c>
      <c r="Z371" s="1">
        <f t="shared" si="310"/>
        <v>0</v>
      </c>
      <c r="AA371" s="1">
        <f t="shared" si="310"/>
        <v>0</v>
      </c>
      <c r="AB371" s="1">
        <f t="shared" si="310"/>
        <v>0</v>
      </c>
      <c r="AC371" s="1">
        <f t="shared" si="310"/>
        <v>0</v>
      </c>
      <c r="AD371" s="1">
        <f t="shared" si="310"/>
        <v>0</v>
      </c>
      <c r="AE371" s="1">
        <f t="shared" si="310"/>
        <v>0</v>
      </c>
      <c r="AF371" s="1">
        <f t="shared" si="310"/>
        <v>0</v>
      </c>
      <c r="AG371" s="1">
        <f t="shared" si="310"/>
        <v>0</v>
      </c>
      <c r="AH371" s="1">
        <f t="shared" si="310"/>
        <v>0</v>
      </c>
      <c r="AI371" s="1">
        <f t="shared" si="310"/>
        <v>0</v>
      </c>
      <c r="AJ371" s="1">
        <f t="shared" si="310"/>
        <v>0</v>
      </c>
      <c r="AK371" s="1">
        <f t="shared" si="310"/>
        <v>0</v>
      </c>
      <c r="AL371" s="1">
        <f t="shared" si="310"/>
        <v>0</v>
      </c>
      <c r="AM371" s="1">
        <f t="shared" si="310"/>
        <v>0</v>
      </c>
      <c r="AN371" s="1">
        <f t="shared" si="310"/>
        <v>0</v>
      </c>
      <c r="AO371" s="1">
        <f t="shared" si="310"/>
        <v>0</v>
      </c>
      <c r="AP371" s="1">
        <f t="shared" si="310"/>
        <v>0</v>
      </c>
      <c r="AQ371" s="1">
        <f t="shared" ref="AQ371:BR371" si="311">AQ308*AQ182</f>
        <v>0</v>
      </c>
      <c r="AR371" s="1">
        <f t="shared" si="311"/>
        <v>0</v>
      </c>
      <c r="AS371" s="1">
        <f t="shared" si="311"/>
        <v>0</v>
      </c>
      <c r="AT371" s="1">
        <f t="shared" si="311"/>
        <v>0</v>
      </c>
      <c r="AU371" s="1">
        <f t="shared" si="311"/>
        <v>0</v>
      </c>
      <c r="AV371" s="1">
        <f t="shared" si="311"/>
        <v>0</v>
      </c>
      <c r="AW371" s="1">
        <f t="shared" si="311"/>
        <v>0</v>
      </c>
      <c r="AX371" s="1">
        <f t="shared" si="311"/>
        <v>0</v>
      </c>
      <c r="AY371" s="1">
        <f t="shared" si="311"/>
        <v>0</v>
      </c>
      <c r="AZ371" s="1">
        <f t="shared" si="311"/>
        <v>0</v>
      </c>
      <c r="BA371" s="1">
        <f t="shared" si="311"/>
        <v>0</v>
      </c>
      <c r="BB371" s="1">
        <f t="shared" si="311"/>
        <v>0</v>
      </c>
      <c r="BC371" s="1">
        <f t="shared" si="311"/>
        <v>0</v>
      </c>
      <c r="BD371" s="1">
        <f t="shared" si="311"/>
        <v>0</v>
      </c>
      <c r="BE371" s="1">
        <f t="shared" si="311"/>
        <v>0</v>
      </c>
      <c r="BF371" s="1">
        <f t="shared" si="311"/>
        <v>0</v>
      </c>
      <c r="BG371" s="1">
        <f t="shared" si="311"/>
        <v>0</v>
      </c>
      <c r="BH371" s="1">
        <f t="shared" si="311"/>
        <v>0</v>
      </c>
      <c r="BI371" s="1">
        <f t="shared" si="311"/>
        <v>0</v>
      </c>
      <c r="BJ371" s="1">
        <f t="shared" si="311"/>
        <v>0</v>
      </c>
      <c r="BK371" s="1">
        <f t="shared" si="311"/>
        <v>0</v>
      </c>
      <c r="BL371" s="1">
        <f t="shared" si="311"/>
        <v>0</v>
      </c>
      <c r="BM371" s="1">
        <f t="shared" si="311"/>
        <v>0</v>
      </c>
      <c r="BN371" s="1">
        <f t="shared" si="311"/>
        <v>0</v>
      </c>
      <c r="BO371" s="1">
        <f t="shared" si="311"/>
        <v>0</v>
      </c>
      <c r="BP371" s="1">
        <f t="shared" si="311"/>
        <v>0</v>
      </c>
      <c r="BQ371" s="1">
        <f t="shared" si="311"/>
        <v>0</v>
      </c>
      <c r="BR371" s="1">
        <f t="shared" si="311"/>
        <v>0</v>
      </c>
    </row>
    <row r="372" spans="1:70" x14ac:dyDescent="0.2">
      <c r="A372" s="1">
        <f t="shared" si="257"/>
        <v>0</v>
      </c>
      <c r="D372" s="541"/>
      <c r="E372" s="541"/>
      <c r="F372" s="541"/>
      <c r="G372" s="541"/>
      <c r="H372" s="541"/>
      <c r="I372" s="541"/>
      <c r="J372" s="541"/>
      <c r="K372" s="1">
        <f t="shared" ref="K372:AP372" si="312">K309*K183</f>
        <v>0</v>
      </c>
      <c r="L372" s="1">
        <f t="shared" si="312"/>
        <v>0</v>
      </c>
      <c r="M372" s="1">
        <f t="shared" si="312"/>
        <v>0</v>
      </c>
      <c r="N372" s="1">
        <f t="shared" si="312"/>
        <v>0</v>
      </c>
      <c r="O372" s="1">
        <f t="shared" si="312"/>
        <v>0</v>
      </c>
      <c r="P372" s="1">
        <f t="shared" si="312"/>
        <v>0</v>
      </c>
      <c r="Q372" s="1">
        <f t="shared" si="312"/>
        <v>0</v>
      </c>
      <c r="R372" s="1">
        <f t="shared" si="312"/>
        <v>0</v>
      </c>
      <c r="S372" s="1">
        <f t="shared" si="312"/>
        <v>0</v>
      </c>
      <c r="T372" s="1">
        <f t="shared" si="312"/>
        <v>0</v>
      </c>
      <c r="U372" s="1">
        <f t="shared" si="312"/>
        <v>0</v>
      </c>
      <c r="V372" s="1">
        <f t="shared" si="312"/>
        <v>0</v>
      </c>
      <c r="W372" s="1">
        <f t="shared" si="312"/>
        <v>0</v>
      </c>
      <c r="X372" s="1">
        <f t="shared" si="312"/>
        <v>0</v>
      </c>
      <c r="Y372" s="1">
        <f t="shared" si="312"/>
        <v>0</v>
      </c>
      <c r="Z372" s="1">
        <f t="shared" si="312"/>
        <v>0</v>
      </c>
      <c r="AA372" s="1">
        <f t="shared" si="312"/>
        <v>0</v>
      </c>
      <c r="AB372" s="1">
        <f t="shared" si="312"/>
        <v>0</v>
      </c>
      <c r="AC372" s="1">
        <f t="shared" si="312"/>
        <v>0</v>
      </c>
      <c r="AD372" s="1">
        <f t="shared" si="312"/>
        <v>0</v>
      </c>
      <c r="AE372" s="1">
        <f t="shared" si="312"/>
        <v>0</v>
      </c>
      <c r="AF372" s="1">
        <f t="shared" si="312"/>
        <v>0</v>
      </c>
      <c r="AG372" s="1">
        <f t="shared" si="312"/>
        <v>0</v>
      </c>
      <c r="AH372" s="1">
        <f t="shared" si="312"/>
        <v>0</v>
      </c>
      <c r="AI372" s="1">
        <f t="shared" si="312"/>
        <v>0</v>
      </c>
      <c r="AJ372" s="1">
        <f t="shared" si="312"/>
        <v>0</v>
      </c>
      <c r="AK372" s="1">
        <f t="shared" si="312"/>
        <v>0</v>
      </c>
      <c r="AL372" s="1">
        <f t="shared" si="312"/>
        <v>0</v>
      </c>
      <c r="AM372" s="1">
        <f t="shared" si="312"/>
        <v>0</v>
      </c>
      <c r="AN372" s="1">
        <f t="shared" si="312"/>
        <v>0</v>
      </c>
      <c r="AO372" s="1">
        <f t="shared" si="312"/>
        <v>0</v>
      </c>
      <c r="AP372" s="1">
        <f t="shared" si="312"/>
        <v>0</v>
      </c>
      <c r="AQ372" s="1">
        <f t="shared" ref="AQ372:BR372" si="313">AQ309*AQ183</f>
        <v>0</v>
      </c>
      <c r="AR372" s="1">
        <f t="shared" si="313"/>
        <v>0</v>
      </c>
      <c r="AS372" s="1">
        <f t="shared" si="313"/>
        <v>0</v>
      </c>
      <c r="AT372" s="1">
        <f t="shared" si="313"/>
        <v>0</v>
      </c>
      <c r="AU372" s="1">
        <f t="shared" si="313"/>
        <v>0</v>
      </c>
      <c r="AV372" s="1">
        <f t="shared" si="313"/>
        <v>0</v>
      </c>
      <c r="AW372" s="1">
        <f t="shared" si="313"/>
        <v>0</v>
      </c>
      <c r="AX372" s="1">
        <f t="shared" si="313"/>
        <v>0</v>
      </c>
      <c r="AY372" s="1">
        <f t="shared" si="313"/>
        <v>0</v>
      </c>
      <c r="AZ372" s="1">
        <f t="shared" si="313"/>
        <v>0</v>
      </c>
      <c r="BA372" s="1">
        <f t="shared" si="313"/>
        <v>0</v>
      </c>
      <c r="BB372" s="1">
        <f t="shared" si="313"/>
        <v>0</v>
      </c>
      <c r="BC372" s="1">
        <f t="shared" si="313"/>
        <v>0</v>
      </c>
      <c r="BD372" s="1">
        <f t="shared" si="313"/>
        <v>0</v>
      </c>
      <c r="BE372" s="1">
        <f t="shared" si="313"/>
        <v>0</v>
      </c>
      <c r="BF372" s="1">
        <f t="shared" si="313"/>
        <v>0</v>
      </c>
      <c r="BG372" s="1">
        <f t="shared" si="313"/>
        <v>0</v>
      </c>
      <c r="BH372" s="1">
        <f t="shared" si="313"/>
        <v>0</v>
      </c>
      <c r="BI372" s="1">
        <f t="shared" si="313"/>
        <v>0</v>
      </c>
      <c r="BJ372" s="1">
        <f t="shared" si="313"/>
        <v>0</v>
      </c>
      <c r="BK372" s="1">
        <f t="shared" si="313"/>
        <v>0</v>
      </c>
      <c r="BL372" s="1">
        <f t="shared" si="313"/>
        <v>0</v>
      </c>
      <c r="BM372" s="1">
        <f t="shared" si="313"/>
        <v>0</v>
      </c>
      <c r="BN372" s="1">
        <f t="shared" si="313"/>
        <v>0</v>
      </c>
      <c r="BO372" s="1">
        <f t="shared" si="313"/>
        <v>0</v>
      </c>
      <c r="BP372" s="1">
        <f t="shared" si="313"/>
        <v>0</v>
      </c>
      <c r="BQ372" s="1">
        <f t="shared" si="313"/>
        <v>0</v>
      </c>
      <c r="BR372" s="1">
        <f t="shared" si="313"/>
        <v>0</v>
      </c>
    </row>
    <row r="373" spans="1:70" x14ac:dyDescent="0.2">
      <c r="A373" s="1">
        <f t="shared" si="257"/>
        <v>0</v>
      </c>
      <c r="D373" s="541"/>
      <c r="E373" s="541"/>
      <c r="F373" s="541"/>
      <c r="G373" s="541"/>
      <c r="H373" s="541"/>
      <c r="I373" s="541"/>
      <c r="J373" s="541"/>
      <c r="K373" s="1">
        <f t="shared" ref="K373:AP373" si="314">K310*K184</f>
        <v>0</v>
      </c>
      <c r="L373" s="1">
        <f t="shared" si="314"/>
        <v>0</v>
      </c>
      <c r="M373" s="1">
        <f t="shared" si="314"/>
        <v>0</v>
      </c>
      <c r="N373" s="1">
        <f t="shared" si="314"/>
        <v>0</v>
      </c>
      <c r="O373" s="1">
        <f t="shared" si="314"/>
        <v>0</v>
      </c>
      <c r="P373" s="1">
        <f t="shared" si="314"/>
        <v>0</v>
      </c>
      <c r="Q373" s="1">
        <f t="shared" si="314"/>
        <v>0</v>
      </c>
      <c r="R373" s="1">
        <f t="shared" si="314"/>
        <v>0</v>
      </c>
      <c r="S373" s="1">
        <f t="shared" si="314"/>
        <v>0</v>
      </c>
      <c r="T373" s="1">
        <f t="shared" si="314"/>
        <v>0</v>
      </c>
      <c r="U373" s="1">
        <f t="shared" si="314"/>
        <v>0</v>
      </c>
      <c r="V373" s="1">
        <f t="shared" si="314"/>
        <v>0</v>
      </c>
      <c r="W373" s="1">
        <f t="shared" si="314"/>
        <v>0</v>
      </c>
      <c r="X373" s="1">
        <f t="shared" si="314"/>
        <v>0</v>
      </c>
      <c r="Y373" s="1">
        <f t="shared" si="314"/>
        <v>0</v>
      </c>
      <c r="Z373" s="1">
        <f t="shared" si="314"/>
        <v>0</v>
      </c>
      <c r="AA373" s="1">
        <f t="shared" si="314"/>
        <v>0</v>
      </c>
      <c r="AB373" s="1">
        <f t="shared" si="314"/>
        <v>0</v>
      </c>
      <c r="AC373" s="1">
        <f t="shared" si="314"/>
        <v>0</v>
      </c>
      <c r="AD373" s="1">
        <f t="shared" si="314"/>
        <v>0</v>
      </c>
      <c r="AE373" s="1">
        <f t="shared" si="314"/>
        <v>0</v>
      </c>
      <c r="AF373" s="1">
        <f t="shared" si="314"/>
        <v>0</v>
      </c>
      <c r="AG373" s="1">
        <f t="shared" si="314"/>
        <v>0</v>
      </c>
      <c r="AH373" s="1">
        <f t="shared" si="314"/>
        <v>0</v>
      </c>
      <c r="AI373" s="1">
        <f t="shared" si="314"/>
        <v>0</v>
      </c>
      <c r="AJ373" s="1">
        <f t="shared" si="314"/>
        <v>0</v>
      </c>
      <c r="AK373" s="1">
        <f t="shared" si="314"/>
        <v>0</v>
      </c>
      <c r="AL373" s="1">
        <f t="shared" si="314"/>
        <v>0</v>
      </c>
      <c r="AM373" s="1">
        <f t="shared" si="314"/>
        <v>0</v>
      </c>
      <c r="AN373" s="1">
        <f t="shared" si="314"/>
        <v>0</v>
      </c>
      <c r="AO373" s="1">
        <f t="shared" si="314"/>
        <v>0</v>
      </c>
      <c r="AP373" s="1">
        <f t="shared" si="314"/>
        <v>0</v>
      </c>
      <c r="AQ373" s="1">
        <f t="shared" ref="AQ373:BR373" si="315">AQ310*AQ184</f>
        <v>0</v>
      </c>
      <c r="AR373" s="1">
        <f t="shared" si="315"/>
        <v>0</v>
      </c>
      <c r="AS373" s="1">
        <f t="shared" si="315"/>
        <v>0</v>
      </c>
      <c r="AT373" s="1">
        <f t="shared" si="315"/>
        <v>0</v>
      </c>
      <c r="AU373" s="1">
        <f t="shared" si="315"/>
        <v>0</v>
      </c>
      <c r="AV373" s="1">
        <f t="shared" si="315"/>
        <v>0</v>
      </c>
      <c r="AW373" s="1">
        <f t="shared" si="315"/>
        <v>0</v>
      </c>
      <c r="AX373" s="1">
        <f t="shared" si="315"/>
        <v>0</v>
      </c>
      <c r="AY373" s="1">
        <f t="shared" si="315"/>
        <v>0</v>
      </c>
      <c r="AZ373" s="1">
        <f t="shared" si="315"/>
        <v>0</v>
      </c>
      <c r="BA373" s="1">
        <f t="shared" si="315"/>
        <v>0</v>
      </c>
      <c r="BB373" s="1">
        <f t="shared" si="315"/>
        <v>0</v>
      </c>
      <c r="BC373" s="1">
        <f t="shared" si="315"/>
        <v>0</v>
      </c>
      <c r="BD373" s="1">
        <f t="shared" si="315"/>
        <v>0</v>
      </c>
      <c r="BE373" s="1">
        <f t="shared" si="315"/>
        <v>0</v>
      </c>
      <c r="BF373" s="1">
        <f t="shared" si="315"/>
        <v>0</v>
      </c>
      <c r="BG373" s="1">
        <f t="shared" si="315"/>
        <v>0</v>
      </c>
      <c r="BH373" s="1">
        <f t="shared" si="315"/>
        <v>0</v>
      </c>
      <c r="BI373" s="1">
        <f t="shared" si="315"/>
        <v>0</v>
      </c>
      <c r="BJ373" s="1">
        <f t="shared" si="315"/>
        <v>0</v>
      </c>
      <c r="BK373" s="1">
        <f t="shared" si="315"/>
        <v>0</v>
      </c>
      <c r="BL373" s="1">
        <f t="shared" si="315"/>
        <v>0</v>
      </c>
      <c r="BM373" s="1">
        <f t="shared" si="315"/>
        <v>0</v>
      </c>
      <c r="BN373" s="1">
        <f t="shared" si="315"/>
        <v>0</v>
      </c>
      <c r="BO373" s="1">
        <f t="shared" si="315"/>
        <v>0</v>
      </c>
      <c r="BP373" s="1">
        <f t="shared" si="315"/>
        <v>0</v>
      </c>
      <c r="BQ373" s="1">
        <f t="shared" si="315"/>
        <v>0</v>
      </c>
      <c r="BR373" s="1">
        <f t="shared" si="315"/>
        <v>0</v>
      </c>
    </row>
    <row r="374" spans="1:70" x14ac:dyDescent="0.2">
      <c r="A374" s="1">
        <f t="shared" si="257"/>
        <v>0</v>
      </c>
      <c r="D374" s="541"/>
      <c r="E374" s="541"/>
      <c r="F374" s="541"/>
      <c r="G374" s="541"/>
      <c r="H374" s="541"/>
      <c r="I374" s="541"/>
      <c r="J374" s="541"/>
      <c r="K374" s="1">
        <f t="shared" ref="K374:AP374" si="316">K311*K185</f>
        <v>0</v>
      </c>
      <c r="L374" s="1">
        <f t="shared" si="316"/>
        <v>0</v>
      </c>
      <c r="M374" s="1">
        <f t="shared" si="316"/>
        <v>0</v>
      </c>
      <c r="N374" s="1">
        <f t="shared" si="316"/>
        <v>0</v>
      </c>
      <c r="O374" s="1">
        <f t="shared" si="316"/>
        <v>0</v>
      </c>
      <c r="P374" s="1">
        <f t="shared" si="316"/>
        <v>0</v>
      </c>
      <c r="Q374" s="1">
        <f t="shared" si="316"/>
        <v>0</v>
      </c>
      <c r="R374" s="1">
        <f t="shared" si="316"/>
        <v>0</v>
      </c>
      <c r="S374" s="1">
        <f t="shared" si="316"/>
        <v>0</v>
      </c>
      <c r="T374" s="1">
        <f t="shared" si="316"/>
        <v>0</v>
      </c>
      <c r="U374" s="1">
        <f t="shared" si="316"/>
        <v>0</v>
      </c>
      <c r="V374" s="1">
        <f t="shared" si="316"/>
        <v>0</v>
      </c>
      <c r="W374" s="1">
        <f t="shared" si="316"/>
        <v>0</v>
      </c>
      <c r="X374" s="1">
        <f t="shared" si="316"/>
        <v>0</v>
      </c>
      <c r="Y374" s="1">
        <f t="shared" si="316"/>
        <v>0</v>
      </c>
      <c r="Z374" s="1">
        <f t="shared" si="316"/>
        <v>0</v>
      </c>
      <c r="AA374" s="1">
        <f t="shared" si="316"/>
        <v>0</v>
      </c>
      <c r="AB374" s="1">
        <f t="shared" si="316"/>
        <v>0</v>
      </c>
      <c r="AC374" s="1">
        <f t="shared" si="316"/>
        <v>0</v>
      </c>
      <c r="AD374" s="1">
        <f t="shared" si="316"/>
        <v>0</v>
      </c>
      <c r="AE374" s="1">
        <f t="shared" si="316"/>
        <v>0</v>
      </c>
      <c r="AF374" s="1">
        <f t="shared" si="316"/>
        <v>0</v>
      </c>
      <c r="AG374" s="1">
        <f t="shared" si="316"/>
        <v>0</v>
      </c>
      <c r="AH374" s="1">
        <f t="shared" si="316"/>
        <v>0</v>
      </c>
      <c r="AI374" s="1">
        <f t="shared" si="316"/>
        <v>0</v>
      </c>
      <c r="AJ374" s="1">
        <f t="shared" si="316"/>
        <v>0</v>
      </c>
      <c r="AK374" s="1">
        <f t="shared" si="316"/>
        <v>0</v>
      </c>
      <c r="AL374" s="1">
        <f t="shared" si="316"/>
        <v>0</v>
      </c>
      <c r="AM374" s="1">
        <f t="shared" si="316"/>
        <v>0</v>
      </c>
      <c r="AN374" s="1">
        <f t="shared" si="316"/>
        <v>0</v>
      </c>
      <c r="AO374" s="1">
        <f t="shared" si="316"/>
        <v>0</v>
      </c>
      <c r="AP374" s="1">
        <f t="shared" si="316"/>
        <v>0</v>
      </c>
      <c r="AQ374" s="1">
        <f t="shared" ref="AQ374:BR374" si="317">AQ311*AQ185</f>
        <v>0</v>
      </c>
      <c r="AR374" s="1">
        <f t="shared" si="317"/>
        <v>0</v>
      </c>
      <c r="AS374" s="1">
        <f t="shared" si="317"/>
        <v>0</v>
      </c>
      <c r="AT374" s="1">
        <f t="shared" si="317"/>
        <v>0</v>
      </c>
      <c r="AU374" s="1">
        <f t="shared" si="317"/>
        <v>0</v>
      </c>
      <c r="AV374" s="1">
        <f t="shared" si="317"/>
        <v>0</v>
      </c>
      <c r="AW374" s="1">
        <f t="shared" si="317"/>
        <v>0</v>
      </c>
      <c r="AX374" s="1">
        <f t="shared" si="317"/>
        <v>0</v>
      </c>
      <c r="AY374" s="1">
        <f t="shared" si="317"/>
        <v>0</v>
      </c>
      <c r="AZ374" s="1">
        <f t="shared" si="317"/>
        <v>0</v>
      </c>
      <c r="BA374" s="1">
        <f t="shared" si="317"/>
        <v>0</v>
      </c>
      <c r="BB374" s="1">
        <f t="shared" si="317"/>
        <v>0</v>
      </c>
      <c r="BC374" s="1">
        <f t="shared" si="317"/>
        <v>0</v>
      </c>
      <c r="BD374" s="1">
        <f t="shared" si="317"/>
        <v>0</v>
      </c>
      <c r="BE374" s="1">
        <f t="shared" si="317"/>
        <v>0</v>
      </c>
      <c r="BF374" s="1">
        <f t="shared" si="317"/>
        <v>0</v>
      </c>
      <c r="BG374" s="1">
        <f t="shared" si="317"/>
        <v>0</v>
      </c>
      <c r="BH374" s="1">
        <f t="shared" si="317"/>
        <v>0</v>
      </c>
      <c r="BI374" s="1">
        <f t="shared" si="317"/>
        <v>0</v>
      </c>
      <c r="BJ374" s="1">
        <f t="shared" si="317"/>
        <v>0</v>
      </c>
      <c r="BK374" s="1">
        <f t="shared" si="317"/>
        <v>0</v>
      </c>
      <c r="BL374" s="1">
        <f t="shared" si="317"/>
        <v>0</v>
      </c>
      <c r="BM374" s="1">
        <f t="shared" si="317"/>
        <v>0</v>
      </c>
      <c r="BN374" s="1">
        <f t="shared" si="317"/>
        <v>0</v>
      </c>
      <c r="BO374" s="1">
        <f t="shared" si="317"/>
        <v>0</v>
      </c>
      <c r="BP374" s="1">
        <f t="shared" si="317"/>
        <v>0</v>
      </c>
      <c r="BQ374" s="1">
        <f t="shared" si="317"/>
        <v>0</v>
      </c>
      <c r="BR374" s="1">
        <f t="shared" si="317"/>
        <v>0</v>
      </c>
    </row>
    <row r="375" spans="1:70" x14ac:dyDescent="0.2">
      <c r="A375" s="1">
        <f t="shared" si="257"/>
        <v>0</v>
      </c>
      <c r="D375" s="541"/>
      <c r="E375" s="541"/>
      <c r="F375" s="541"/>
      <c r="G375" s="541"/>
      <c r="H375" s="541"/>
      <c r="I375" s="541"/>
      <c r="J375" s="541"/>
      <c r="K375" s="1">
        <f t="shared" ref="K375:AP375" si="318">K312*K186</f>
        <v>0</v>
      </c>
      <c r="L375" s="1">
        <f t="shared" si="318"/>
        <v>0</v>
      </c>
      <c r="M375" s="1">
        <f t="shared" si="318"/>
        <v>0</v>
      </c>
      <c r="N375" s="1">
        <f t="shared" si="318"/>
        <v>0</v>
      </c>
      <c r="O375" s="1">
        <f t="shared" si="318"/>
        <v>0</v>
      </c>
      <c r="P375" s="1">
        <f t="shared" si="318"/>
        <v>0</v>
      </c>
      <c r="Q375" s="1">
        <f t="shared" si="318"/>
        <v>0</v>
      </c>
      <c r="R375" s="1">
        <f t="shared" si="318"/>
        <v>0</v>
      </c>
      <c r="S375" s="1">
        <f t="shared" si="318"/>
        <v>0</v>
      </c>
      <c r="T375" s="1">
        <f t="shared" si="318"/>
        <v>0</v>
      </c>
      <c r="U375" s="1">
        <f t="shared" si="318"/>
        <v>0</v>
      </c>
      <c r="V375" s="1">
        <f t="shared" si="318"/>
        <v>0</v>
      </c>
      <c r="W375" s="1">
        <f t="shared" si="318"/>
        <v>0</v>
      </c>
      <c r="X375" s="1">
        <f t="shared" si="318"/>
        <v>0</v>
      </c>
      <c r="Y375" s="1">
        <f t="shared" si="318"/>
        <v>0</v>
      </c>
      <c r="Z375" s="1">
        <f t="shared" si="318"/>
        <v>0</v>
      </c>
      <c r="AA375" s="1">
        <f t="shared" si="318"/>
        <v>0</v>
      </c>
      <c r="AB375" s="1">
        <f t="shared" si="318"/>
        <v>0</v>
      </c>
      <c r="AC375" s="1">
        <f t="shared" si="318"/>
        <v>0</v>
      </c>
      <c r="AD375" s="1">
        <f t="shared" si="318"/>
        <v>0</v>
      </c>
      <c r="AE375" s="1">
        <f t="shared" si="318"/>
        <v>0</v>
      </c>
      <c r="AF375" s="1">
        <f t="shared" si="318"/>
        <v>0</v>
      </c>
      <c r="AG375" s="1">
        <f t="shared" si="318"/>
        <v>0</v>
      </c>
      <c r="AH375" s="1">
        <f t="shared" si="318"/>
        <v>0</v>
      </c>
      <c r="AI375" s="1">
        <f t="shared" si="318"/>
        <v>0</v>
      </c>
      <c r="AJ375" s="1">
        <f t="shared" si="318"/>
        <v>0</v>
      </c>
      <c r="AK375" s="1">
        <f t="shared" si="318"/>
        <v>0</v>
      </c>
      <c r="AL375" s="1">
        <f t="shared" si="318"/>
        <v>0</v>
      </c>
      <c r="AM375" s="1">
        <f t="shared" si="318"/>
        <v>0</v>
      </c>
      <c r="AN375" s="1">
        <f t="shared" si="318"/>
        <v>0</v>
      </c>
      <c r="AO375" s="1">
        <f t="shared" si="318"/>
        <v>0</v>
      </c>
      <c r="AP375" s="1">
        <f t="shared" si="318"/>
        <v>0</v>
      </c>
      <c r="AQ375" s="1">
        <f t="shared" ref="AQ375:BR375" si="319">AQ312*AQ186</f>
        <v>0</v>
      </c>
      <c r="AR375" s="1">
        <f t="shared" si="319"/>
        <v>0</v>
      </c>
      <c r="AS375" s="1">
        <f t="shared" si="319"/>
        <v>0</v>
      </c>
      <c r="AT375" s="1">
        <f t="shared" si="319"/>
        <v>0</v>
      </c>
      <c r="AU375" s="1">
        <f t="shared" si="319"/>
        <v>0</v>
      </c>
      <c r="AV375" s="1">
        <f t="shared" si="319"/>
        <v>0</v>
      </c>
      <c r="AW375" s="1">
        <f t="shared" si="319"/>
        <v>0</v>
      </c>
      <c r="AX375" s="1">
        <f t="shared" si="319"/>
        <v>0</v>
      </c>
      <c r="AY375" s="1">
        <f t="shared" si="319"/>
        <v>0</v>
      </c>
      <c r="AZ375" s="1">
        <f t="shared" si="319"/>
        <v>0</v>
      </c>
      <c r="BA375" s="1">
        <f t="shared" si="319"/>
        <v>0</v>
      </c>
      <c r="BB375" s="1">
        <f t="shared" si="319"/>
        <v>0</v>
      </c>
      <c r="BC375" s="1">
        <f t="shared" si="319"/>
        <v>0</v>
      </c>
      <c r="BD375" s="1">
        <f t="shared" si="319"/>
        <v>0</v>
      </c>
      <c r="BE375" s="1">
        <f t="shared" si="319"/>
        <v>0</v>
      </c>
      <c r="BF375" s="1">
        <f t="shared" si="319"/>
        <v>0</v>
      </c>
      <c r="BG375" s="1">
        <f t="shared" si="319"/>
        <v>0</v>
      </c>
      <c r="BH375" s="1">
        <f t="shared" si="319"/>
        <v>0</v>
      </c>
      <c r="BI375" s="1">
        <f t="shared" si="319"/>
        <v>0</v>
      </c>
      <c r="BJ375" s="1">
        <f t="shared" si="319"/>
        <v>0</v>
      </c>
      <c r="BK375" s="1">
        <f t="shared" si="319"/>
        <v>0</v>
      </c>
      <c r="BL375" s="1">
        <f t="shared" si="319"/>
        <v>0</v>
      </c>
      <c r="BM375" s="1">
        <f t="shared" si="319"/>
        <v>0</v>
      </c>
      <c r="BN375" s="1">
        <f t="shared" si="319"/>
        <v>0</v>
      </c>
      <c r="BO375" s="1">
        <f t="shared" si="319"/>
        <v>0</v>
      </c>
      <c r="BP375" s="1">
        <f t="shared" si="319"/>
        <v>0</v>
      </c>
      <c r="BQ375" s="1">
        <f t="shared" si="319"/>
        <v>0</v>
      </c>
      <c r="BR375" s="1">
        <f t="shared" si="319"/>
        <v>0</v>
      </c>
    </row>
    <row r="376" spans="1:70" x14ac:dyDescent="0.2">
      <c r="A376" s="1">
        <f t="shared" si="257"/>
        <v>0</v>
      </c>
      <c r="D376" s="541"/>
      <c r="E376" s="541"/>
      <c r="F376" s="541"/>
      <c r="G376" s="541"/>
      <c r="H376" s="541"/>
      <c r="I376" s="541"/>
      <c r="J376" s="541"/>
      <c r="K376" s="1">
        <f t="shared" ref="K376:AP376" si="320">K313*K187</f>
        <v>0</v>
      </c>
      <c r="L376" s="1">
        <f t="shared" si="320"/>
        <v>0</v>
      </c>
      <c r="M376" s="1">
        <f t="shared" si="320"/>
        <v>0</v>
      </c>
      <c r="N376" s="1">
        <f t="shared" si="320"/>
        <v>0</v>
      </c>
      <c r="O376" s="1">
        <f t="shared" si="320"/>
        <v>0</v>
      </c>
      <c r="P376" s="1">
        <f t="shared" si="320"/>
        <v>0</v>
      </c>
      <c r="Q376" s="1">
        <f t="shared" si="320"/>
        <v>0</v>
      </c>
      <c r="R376" s="1">
        <f t="shared" si="320"/>
        <v>0</v>
      </c>
      <c r="S376" s="1">
        <f t="shared" si="320"/>
        <v>0</v>
      </c>
      <c r="T376" s="1">
        <f t="shared" si="320"/>
        <v>0</v>
      </c>
      <c r="U376" s="1">
        <f t="shared" si="320"/>
        <v>0</v>
      </c>
      <c r="V376" s="1">
        <f t="shared" si="320"/>
        <v>0</v>
      </c>
      <c r="W376" s="1">
        <f t="shared" si="320"/>
        <v>0</v>
      </c>
      <c r="X376" s="1">
        <f t="shared" si="320"/>
        <v>0</v>
      </c>
      <c r="Y376" s="1">
        <f t="shared" si="320"/>
        <v>0</v>
      </c>
      <c r="Z376" s="1">
        <f t="shared" si="320"/>
        <v>0</v>
      </c>
      <c r="AA376" s="1">
        <f t="shared" si="320"/>
        <v>0</v>
      </c>
      <c r="AB376" s="1">
        <f t="shared" si="320"/>
        <v>0</v>
      </c>
      <c r="AC376" s="1">
        <f t="shared" si="320"/>
        <v>0</v>
      </c>
      <c r="AD376" s="1">
        <f t="shared" si="320"/>
        <v>0</v>
      </c>
      <c r="AE376" s="1">
        <f t="shared" si="320"/>
        <v>0</v>
      </c>
      <c r="AF376" s="1">
        <f t="shared" si="320"/>
        <v>0</v>
      </c>
      <c r="AG376" s="1">
        <f t="shared" si="320"/>
        <v>0</v>
      </c>
      <c r="AH376" s="1">
        <f t="shared" si="320"/>
        <v>0</v>
      </c>
      <c r="AI376" s="1">
        <f t="shared" si="320"/>
        <v>0</v>
      </c>
      <c r="AJ376" s="1">
        <f t="shared" si="320"/>
        <v>0</v>
      </c>
      <c r="AK376" s="1">
        <f t="shared" si="320"/>
        <v>0</v>
      </c>
      <c r="AL376" s="1">
        <f t="shared" si="320"/>
        <v>0</v>
      </c>
      <c r="AM376" s="1">
        <f t="shared" si="320"/>
        <v>0</v>
      </c>
      <c r="AN376" s="1">
        <f t="shared" si="320"/>
        <v>0</v>
      </c>
      <c r="AO376" s="1">
        <f t="shared" si="320"/>
        <v>0</v>
      </c>
      <c r="AP376" s="1">
        <f t="shared" si="320"/>
        <v>0</v>
      </c>
      <c r="AQ376" s="1">
        <f t="shared" ref="AQ376:BR376" si="321">AQ313*AQ187</f>
        <v>0</v>
      </c>
      <c r="AR376" s="1">
        <f t="shared" si="321"/>
        <v>0</v>
      </c>
      <c r="AS376" s="1">
        <f t="shared" si="321"/>
        <v>0</v>
      </c>
      <c r="AT376" s="1">
        <f t="shared" si="321"/>
        <v>0</v>
      </c>
      <c r="AU376" s="1">
        <f t="shared" si="321"/>
        <v>0</v>
      </c>
      <c r="AV376" s="1">
        <f t="shared" si="321"/>
        <v>0</v>
      </c>
      <c r="AW376" s="1">
        <f t="shared" si="321"/>
        <v>0</v>
      </c>
      <c r="AX376" s="1">
        <f t="shared" si="321"/>
        <v>0</v>
      </c>
      <c r="AY376" s="1">
        <f t="shared" si="321"/>
        <v>0</v>
      </c>
      <c r="AZ376" s="1">
        <f t="shared" si="321"/>
        <v>0</v>
      </c>
      <c r="BA376" s="1">
        <f t="shared" si="321"/>
        <v>0</v>
      </c>
      <c r="BB376" s="1">
        <f t="shared" si="321"/>
        <v>0</v>
      </c>
      <c r="BC376" s="1">
        <f t="shared" si="321"/>
        <v>0</v>
      </c>
      <c r="BD376" s="1">
        <f t="shared" si="321"/>
        <v>0</v>
      </c>
      <c r="BE376" s="1">
        <f t="shared" si="321"/>
        <v>0</v>
      </c>
      <c r="BF376" s="1">
        <f t="shared" si="321"/>
        <v>0</v>
      </c>
      <c r="BG376" s="1">
        <f t="shared" si="321"/>
        <v>0</v>
      </c>
      <c r="BH376" s="1">
        <f t="shared" si="321"/>
        <v>0</v>
      </c>
      <c r="BI376" s="1">
        <f t="shared" si="321"/>
        <v>0</v>
      </c>
      <c r="BJ376" s="1">
        <f t="shared" si="321"/>
        <v>0</v>
      </c>
      <c r="BK376" s="1">
        <f t="shared" si="321"/>
        <v>0</v>
      </c>
      <c r="BL376" s="1">
        <f t="shared" si="321"/>
        <v>0</v>
      </c>
      <c r="BM376" s="1">
        <f t="shared" si="321"/>
        <v>0</v>
      </c>
      <c r="BN376" s="1">
        <f t="shared" si="321"/>
        <v>0</v>
      </c>
      <c r="BO376" s="1">
        <f t="shared" si="321"/>
        <v>0</v>
      </c>
      <c r="BP376" s="1">
        <f t="shared" si="321"/>
        <v>0</v>
      </c>
      <c r="BQ376" s="1">
        <f t="shared" si="321"/>
        <v>0</v>
      </c>
      <c r="BR376" s="1">
        <f t="shared" si="321"/>
        <v>0</v>
      </c>
    </row>
    <row r="377" spans="1:70" x14ac:dyDescent="0.2">
      <c r="A377" s="1">
        <f t="shared" ref="A377:A404" si="322">A314</f>
        <v>0</v>
      </c>
      <c r="D377" s="541"/>
      <c r="E377" s="541"/>
      <c r="F377" s="541"/>
      <c r="G377" s="541"/>
      <c r="H377" s="541"/>
      <c r="I377" s="541"/>
      <c r="J377" s="541"/>
      <c r="K377" s="1">
        <f t="shared" ref="K377:AP377" si="323">K314*K188</f>
        <v>0</v>
      </c>
      <c r="L377" s="1">
        <f t="shared" si="323"/>
        <v>0</v>
      </c>
      <c r="M377" s="1">
        <f t="shared" si="323"/>
        <v>0</v>
      </c>
      <c r="N377" s="1">
        <f t="shared" si="323"/>
        <v>0</v>
      </c>
      <c r="O377" s="1">
        <f t="shared" si="323"/>
        <v>0</v>
      </c>
      <c r="P377" s="1">
        <f t="shared" si="323"/>
        <v>0</v>
      </c>
      <c r="Q377" s="1">
        <f t="shared" si="323"/>
        <v>0</v>
      </c>
      <c r="R377" s="1">
        <f t="shared" si="323"/>
        <v>0</v>
      </c>
      <c r="S377" s="1">
        <f t="shared" si="323"/>
        <v>0</v>
      </c>
      <c r="T377" s="1">
        <f t="shared" si="323"/>
        <v>0</v>
      </c>
      <c r="U377" s="1">
        <f t="shared" si="323"/>
        <v>0</v>
      </c>
      <c r="V377" s="1">
        <f t="shared" si="323"/>
        <v>0</v>
      </c>
      <c r="W377" s="1">
        <f t="shared" si="323"/>
        <v>0</v>
      </c>
      <c r="X377" s="1">
        <f t="shared" si="323"/>
        <v>0</v>
      </c>
      <c r="Y377" s="1">
        <f t="shared" si="323"/>
        <v>0</v>
      </c>
      <c r="Z377" s="1">
        <f t="shared" si="323"/>
        <v>0</v>
      </c>
      <c r="AA377" s="1">
        <f t="shared" si="323"/>
        <v>0</v>
      </c>
      <c r="AB377" s="1">
        <f t="shared" si="323"/>
        <v>0</v>
      </c>
      <c r="AC377" s="1">
        <f t="shared" si="323"/>
        <v>0</v>
      </c>
      <c r="AD377" s="1">
        <f t="shared" si="323"/>
        <v>0</v>
      </c>
      <c r="AE377" s="1">
        <f t="shared" si="323"/>
        <v>0</v>
      </c>
      <c r="AF377" s="1">
        <f t="shared" si="323"/>
        <v>0</v>
      </c>
      <c r="AG377" s="1">
        <f t="shared" si="323"/>
        <v>0</v>
      </c>
      <c r="AH377" s="1">
        <f t="shared" si="323"/>
        <v>0</v>
      </c>
      <c r="AI377" s="1">
        <f t="shared" si="323"/>
        <v>0</v>
      </c>
      <c r="AJ377" s="1">
        <f t="shared" si="323"/>
        <v>0</v>
      </c>
      <c r="AK377" s="1">
        <f t="shared" si="323"/>
        <v>0</v>
      </c>
      <c r="AL377" s="1">
        <f t="shared" si="323"/>
        <v>0</v>
      </c>
      <c r="AM377" s="1">
        <f t="shared" si="323"/>
        <v>0</v>
      </c>
      <c r="AN377" s="1">
        <f t="shared" si="323"/>
        <v>0</v>
      </c>
      <c r="AO377" s="1">
        <f t="shared" si="323"/>
        <v>0</v>
      </c>
      <c r="AP377" s="1">
        <f t="shared" si="323"/>
        <v>0</v>
      </c>
      <c r="AQ377" s="1">
        <f t="shared" ref="AQ377:BR377" si="324">AQ314*AQ188</f>
        <v>0</v>
      </c>
      <c r="AR377" s="1">
        <f t="shared" si="324"/>
        <v>0</v>
      </c>
      <c r="AS377" s="1">
        <f t="shared" si="324"/>
        <v>0</v>
      </c>
      <c r="AT377" s="1">
        <f t="shared" si="324"/>
        <v>0</v>
      </c>
      <c r="AU377" s="1">
        <f t="shared" si="324"/>
        <v>0</v>
      </c>
      <c r="AV377" s="1">
        <f t="shared" si="324"/>
        <v>0</v>
      </c>
      <c r="AW377" s="1">
        <f t="shared" si="324"/>
        <v>0</v>
      </c>
      <c r="AX377" s="1">
        <f t="shared" si="324"/>
        <v>0</v>
      </c>
      <c r="AY377" s="1">
        <f t="shared" si="324"/>
        <v>0</v>
      </c>
      <c r="AZ377" s="1">
        <f t="shared" si="324"/>
        <v>0</v>
      </c>
      <c r="BA377" s="1">
        <f t="shared" si="324"/>
        <v>0</v>
      </c>
      <c r="BB377" s="1">
        <f t="shared" si="324"/>
        <v>0</v>
      </c>
      <c r="BC377" s="1">
        <f t="shared" si="324"/>
        <v>0</v>
      </c>
      <c r="BD377" s="1">
        <f t="shared" si="324"/>
        <v>0</v>
      </c>
      <c r="BE377" s="1">
        <f t="shared" si="324"/>
        <v>0</v>
      </c>
      <c r="BF377" s="1">
        <f t="shared" si="324"/>
        <v>0</v>
      </c>
      <c r="BG377" s="1">
        <f t="shared" si="324"/>
        <v>0</v>
      </c>
      <c r="BH377" s="1">
        <f t="shared" si="324"/>
        <v>0</v>
      </c>
      <c r="BI377" s="1">
        <f t="shared" si="324"/>
        <v>0</v>
      </c>
      <c r="BJ377" s="1">
        <f t="shared" si="324"/>
        <v>0</v>
      </c>
      <c r="BK377" s="1">
        <f t="shared" si="324"/>
        <v>0</v>
      </c>
      <c r="BL377" s="1">
        <f t="shared" si="324"/>
        <v>0</v>
      </c>
      <c r="BM377" s="1">
        <f t="shared" si="324"/>
        <v>0</v>
      </c>
      <c r="BN377" s="1">
        <f t="shared" si="324"/>
        <v>0</v>
      </c>
      <c r="BO377" s="1">
        <f t="shared" si="324"/>
        <v>0</v>
      </c>
      <c r="BP377" s="1">
        <f t="shared" si="324"/>
        <v>0</v>
      </c>
      <c r="BQ377" s="1">
        <f t="shared" si="324"/>
        <v>0</v>
      </c>
      <c r="BR377" s="1">
        <f t="shared" si="324"/>
        <v>0</v>
      </c>
    </row>
    <row r="378" spans="1:70" x14ac:dyDescent="0.2">
      <c r="A378" s="1">
        <f t="shared" si="322"/>
        <v>0</v>
      </c>
      <c r="D378" s="541"/>
      <c r="E378" s="541"/>
      <c r="F378" s="541"/>
      <c r="G378" s="541"/>
      <c r="H378" s="541"/>
      <c r="I378" s="541"/>
      <c r="J378" s="541"/>
      <c r="K378" s="1">
        <f t="shared" ref="K378:AP378" si="325">K315*K189</f>
        <v>0</v>
      </c>
      <c r="L378" s="1">
        <f t="shared" si="325"/>
        <v>0</v>
      </c>
      <c r="M378" s="1">
        <f t="shared" si="325"/>
        <v>0</v>
      </c>
      <c r="N378" s="1">
        <f t="shared" si="325"/>
        <v>0</v>
      </c>
      <c r="O378" s="1">
        <f t="shared" si="325"/>
        <v>0</v>
      </c>
      <c r="P378" s="1">
        <f t="shared" si="325"/>
        <v>0</v>
      </c>
      <c r="Q378" s="1">
        <f t="shared" si="325"/>
        <v>0</v>
      </c>
      <c r="R378" s="1">
        <f t="shared" si="325"/>
        <v>0</v>
      </c>
      <c r="S378" s="1">
        <f t="shared" si="325"/>
        <v>0</v>
      </c>
      <c r="T378" s="1">
        <f t="shared" si="325"/>
        <v>0</v>
      </c>
      <c r="U378" s="1">
        <f t="shared" si="325"/>
        <v>0</v>
      </c>
      <c r="V378" s="1">
        <f t="shared" si="325"/>
        <v>0</v>
      </c>
      <c r="W378" s="1">
        <f t="shared" si="325"/>
        <v>0</v>
      </c>
      <c r="X378" s="1">
        <f t="shared" si="325"/>
        <v>0</v>
      </c>
      <c r="Y378" s="1">
        <f t="shared" si="325"/>
        <v>0</v>
      </c>
      <c r="Z378" s="1">
        <f t="shared" si="325"/>
        <v>0</v>
      </c>
      <c r="AA378" s="1">
        <f t="shared" si="325"/>
        <v>0</v>
      </c>
      <c r="AB378" s="1">
        <f t="shared" si="325"/>
        <v>0</v>
      </c>
      <c r="AC378" s="1">
        <f t="shared" si="325"/>
        <v>0</v>
      </c>
      <c r="AD378" s="1">
        <f t="shared" si="325"/>
        <v>0</v>
      </c>
      <c r="AE378" s="1">
        <f t="shared" si="325"/>
        <v>0</v>
      </c>
      <c r="AF378" s="1">
        <f t="shared" si="325"/>
        <v>0</v>
      </c>
      <c r="AG378" s="1">
        <f t="shared" si="325"/>
        <v>0</v>
      </c>
      <c r="AH378" s="1">
        <f t="shared" si="325"/>
        <v>0</v>
      </c>
      <c r="AI378" s="1">
        <f t="shared" si="325"/>
        <v>0</v>
      </c>
      <c r="AJ378" s="1">
        <f t="shared" si="325"/>
        <v>0</v>
      </c>
      <c r="AK378" s="1">
        <f t="shared" si="325"/>
        <v>0</v>
      </c>
      <c r="AL378" s="1">
        <f t="shared" si="325"/>
        <v>0</v>
      </c>
      <c r="AM378" s="1">
        <f t="shared" si="325"/>
        <v>0</v>
      </c>
      <c r="AN378" s="1">
        <f t="shared" si="325"/>
        <v>0</v>
      </c>
      <c r="AO378" s="1">
        <f t="shared" si="325"/>
        <v>0</v>
      </c>
      <c r="AP378" s="1">
        <f t="shared" si="325"/>
        <v>0</v>
      </c>
      <c r="AQ378" s="1">
        <f t="shared" ref="AQ378:BR378" si="326">AQ315*AQ189</f>
        <v>0</v>
      </c>
      <c r="AR378" s="1">
        <f t="shared" si="326"/>
        <v>0</v>
      </c>
      <c r="AS378" s="1">
        <f t="shared" si="326"/>
        <v>0</v>
      </c>
      <c r="AT378" s="1">
        <f t="shared" si="326"/>
        <v>0</v>
      </c>
      <c r="AU378" s="1">
        <f t="shared" si="326"/>
        <v>0</v>
      </c>
      <c r="AV378" s="1">
        <f t="shared" si="326"/>
        <v>0</v>
      </c>
      <c r="AW378" s="1">
        <f t="shared" si="326"/>
        <v>0</v>
      </c>
      <c r="AX378" s="1">
        <f t="shared" si="326"/>
        <v>0</v>
      </c>
      <c r="AY378" s="1">
        <f t="shared" si="326"/>
        <v>0</v>
      </c>
      <c r="AZ378" s="1">
        <f t="shared" si="326"/>
        <v>0</v>
      </c>
      <c r="BA378" s="1">
        <f t="shared" si="326"/>
        <v>0</v>
      </c>
      <c r="BB378" s="1">
        <f t="shared" si="326"/>
        <v>0</v>
      </c>
      <c r="BC378" s="1">
        <f t="shared" si="326"/>
        <v>0</v>
      </c>
      <c r="BD378" s="1">
        <f t="shared" si="326"/>
        <v>0</v>
      </c>
      <c r="BE378" s="1">
        <f t="shared" si="326"/>
        <v>0</v>
      </c>
      <c r="BF378" s="1">
        <f t="shared" si="326"/>
        <v>0</v>
      </c>
      <c r="BG378" s="1">
        <f t="shared" si="326"/>
        <v>0</v>
      </c>
      <c r="BH378" s="1">
        <f t="shared" si="326"/>
        <v>0</v>
      </c>
      <c r="BI378" s="1">
        <f t="shared" si="326"/>
        <v>0</v>
      </c>
      <c r="BJ378" s="1">
        <f t="shared" si="326"/>
        <v>0</v>
      </c>
      <c r="BK378" s="1">
        <f t="shared" si="326"/>
        <v>0</v>
      </c>
      <c r="BL378" s="1">
        <f t="shared" si="326"/>
        <v>0</v>
      </c>
      <c r="BM378" s="1">
        <f t="shared" si="326"/>
        <v>0</v>
      </c>
      <c r="BN378" s="1">
        <f t="shared" si="326"/>
        <v>0</v>
      </c>
      <c r="BO378" s="1">
        <f t="shared" si="326"/>
        <v>0</v>
      </c>
      <c r="BP378" s="1">
        <f t="shared" si="326"/>
        <v>0</v>
      </c>
      <c r="BQ378" s="1">
        <f t="shared" si="326"/>
        <v>0</v>
      </c>
      <c r="BR378" s="1">
        <f t="shared" si="326"/>
        <v>0</v>
      </c>
    </row>
    <row r="379" spans="1:70" x14ac:dyDescent="0.2">
      <c r="A379" s="1">
        <f t="shared" si="322"/>
        <v>0</v>
      </c>
      <c r="D379" s="541"/>
      <c r="E379" s="541"/>
      <c r="F379" s="541"/>
      <c r="G379" s="541"/>
      <c r="H379" s="541"/>
      <c r="I379" s="541"/>
      <c r="J379" s="541"/>
      <c r="K379" s="1">
        <f t="shared" ref="K379:AP379" si="327">K316*K190</f>
        <v>0</v>
      </c>
      <c r="L379" s="1">
        <f t="shared" si="327"/>
        <v>0</v>
      </c>
      <c r="M379" s="1">
        <f t="shared" si="327"/>
        <v>0</v>
      </c>
      <c r="N379" s="1">
        <f t="shared" si="327"/>
        <v>0</v>
      </c>
      <c r="O379" s="1">
        <f t="shared" si="327"/>
        <v>0</v>
      </c>
      <c r="P379" s="1">
        <f t="shared" si="327"/>
        <v>0</v>
      </c>
      <c r="Q379" s="1">
        <f t="shared" si="327"/>
        <v>0</v>
      </c>
      <c r="R379" s="1">
        <f t="shared" si="327"/>
        <v>0</v>
      </c>
      <c r="S379" s="1">
        <f t="shared" si="327"/>
        <v>0</v>
      </c>
      <c r="T379" s="1">
        <f t="shared" si="327"/>
        <v>0</v>
      </c>
      <c r="U379" s="1">
        <f t="shared" si="327"/>
        <v>0</v>
      </c>
      <c r="V379" s="1">
        <f t="shared" si="327"/>
        <v>0</v>
      </c>
      <c r="W379" s="1">
        <f t="shared" si="327"/>
        <v>0</v>
      </c>
      <c r="X379" s="1">
        <f t="shared" si="327"/>
        <v>0</v>
      </c>
      <c r="Y379" s="1">
        <f t="shared" si="327"/>
        <v>0</v>
      </c>
      <c r="Z379" s="1">
        <f t="shared" si="327"/>
        <v>0</v>
      </c>
      <c r="AA379" s="1">
        <f t="shared" si="327"/>
        <v>0</v>
      </c>
      <c r="AB379" s="1">
        <f t="shared" si="327"/>
        <v>0</v>
      </c>
      <c r="AC379" s="1">
        <f t="shared" si="327"/>
        <v>0</v>
      </c>
      <c r="AD379" s="1">
        <f t="shared" si="327"/>
        <v>0</v>
      </c>
      <c r="AE379" s="1">
        <f t="shared" si="327"/>
        <v>0</v>
      </c>
      <c r="AF379" s="1">
        <f t="shared" si="327"/>
        <v>0</v>
      </c>
      <c r="AG379" s="1">
        <f t="shared" si="327"/>
        <v>0</v>
      </c>
      <c r="AH379" s="1">
        <f t="shared" si="327"/>
        <v>0</v>
      </c>
      <c r="AI379" s="1">
        <f t="shared" si="327"/>
        <v>0</v>
      </c>
      <c r="AJ379" s="1">
        <f t="shared" si="327"/>
        <v>0</v>
      </c>
      <c r="AK379" s="1">
        <f t="shared" si="327"/>
        <v>0</v>
      </c>
      <c r="AL379" s="1">
        <f t="shared" si="327"/>
        <v>0</v>
      </c>
      <c r="AM379" s="1">
        <f t="shared" si="327"/>
        <v>0</v>
      </c>
      <c r="AN379" s="1">
        <f t="shared" si="327"/>
        <v>0</v>
      </c>
      <c r="AO379" s="1">
        <f t="shared" si="327"/>
        <v>0</v>
      </c>
      <c r="AP379" s="1">
        <f t="shared" si="327"/>
        <v>0</v>
      </c>
      <c r="AQ379" s="1">
        <f t="shared" ref="AQ379:BR379" si="328">AQ316*AQ190</f>
        <v>0</v>
      </c>
      <c r="AR379" s="1">
        <f t="shared" si="328"/>
        <v>0</v>
      </c>
      <c r="AS379" s="1">
        <f t="shared" si="328"/>
        <v>0</v>
      </c>
      <c r="AT379" s="1">
        <f t="shared" si="328"/>
        <v>0</v>
      </c>
      <c r="AU379" s="1">
        <f t="shared" si="328"/>
        <v>0</v>
      </c>
      <c r="AV379" s="1">
        <f t="shared" si="328"/>
        <v>0</v>
      </c>
      <c r="AW379" s="1">
        <f t="shared" si="328"/>
        <v>0</v>
      </c>
      <c r="AX379" s="1">
        <f t="shared" si="328"/>
        <v>0</v>
      </c>
      <c r="AY379" s="1">
        <f t="shared" si="328"/>
        <v>0</v>
      </c>
      <c r="AZ379" s="1">
        <f t="shared" si="328"/>
        <v>0</v>
      </c>
      <c r="BA379" s="1">
        <f t="shared" si="328"/>
        <v>0</v>
      </c>
      <c r="BB379" s="1">
        <f t="shared" si="328"/>
        <v>0</v>
      </c>
      <c r="BC379" s="1">
        <f t="shared" si="328"/>
        <v>0</v>
      </c>
      <c r="BD379" s="1">
        <f t="shared" si="328"/>
        <v>0</v>
      </c>
      <c r="BE379" s="1">
        <f t="shared" si="328"/>
        <v>0</v>
      </c>
      <c r="BF379" s="1">
        <f t="shared" si="328"/>
        <v>0</v>
      </c>
      <c r="BG379" s="1">
        <f t="shared" si="328"/>
        <v>0</v>
      </c>
      <c r="BH379" s="1">
        <f t="shared" si="328"/>
        <v>0</v>
      </c>
      <c r="BI379" s="1">
        <f t="shared" si="328"/>
        <v>0</v>
      </c>
      <c r="BJ379" s="1">
        <f t="shared" si="328"/>
        <v>0</v>
      </c>
      <c r="BK379" s="1">
        <f t="shared" si="328"/>
        <v>0</v>
      </c>
      <c r="BL379" s="1">
        <f t="shared" si="328"/>
        <v>0</v>
      </c>
      <c r="BM379" s="1">
        <f t="shared" si="328"/>
        <v>0</v>
      </c>
      <c r="BN379" s="1">
        <f t="shared" si="328"/>
        <v>0</v>
      </c>
      <c r="BO379" s="1">
        <f t="shared" si="328"/>
        <v>0</v>
      </c>
      <c r="BP379" s="1">
        <f t="shared" si="328"/>
        <v>0</v>
      </c>
      <c r="BQ379" s="1">
        <f t="shared" si="328"/>
        <v>0</v>
      </c>
      <c r="BR379" s="1">
        <f t="shared" si="328"/>
        <v>0</v>
      </c>
    </row>
    <row r="380" spans="1:70" x14ac:dyDescent="0.2">
      <c r="A380" s="1">
        <f t="shared" si="322"/>
        <v>0</v>
      </c>
      <c r="D380" s="541"/>
      <c r="E380" s="541"/>
      <c r="F380" s="541"/>
      <c r="G380" s="541"/>
      <c r="H380" s="541"/>
      <c r="I380" s="541"/>
      <c r="J380" s="541"/>
      <c r="K380" s="1">
        <f t="shared" ref="K380:AP380" si="329">K317*K191</f>
        <v>0</v>
      </c>
      <c r="L380" s="1">
        <f t="shared" si="329"/>
        <v>0</v>
      </c>
      <c r="M380" s="1">
        <f t="shared" si="329"/>
        <v>0</v>
      </c>
      <c r="N380" s="1">
        <f t="shared" si="329"/>
        <v>0</v>
      </c>
      <c r="O380" s="1">
        <f t="shared" si="329"/>
        <v>0</v>
      </c>
      <c r="P380" s="1">
        <f t="shared" si="329"/>
        <v>0</v>
      </c>
      <c r="Q380" s="1">
        <f t="shared" si="329"/>
        <v>0</v>
      </c>
      <c r="R380" s="1">
        <f t="shared" si="329"/>
        <v>0</v>
      </c>
      <c r="S380" s="1">
        <f t="shared" si="329"/>
        <v>0</v>
      </c>
      <c r="T380" s="1">
        <f t="shared" si="329"/>
        <v>0</v>
      </c>
      <c r="U380" s="1">
        <f t="shared" si="329"/>
        <v>0</v>
      </c>
      <c r="V380" s="1">
        <f t="shared" si="329"/>
        <v>0</v>
      </c>
      <c r="W380" s="1">
        <f t="shared" si="329"/>
        <v>0</v>
      </c>
      <c r="X380" s="1">
        <f t="shared" si="329"/>
        <v>0</v>
      </c>
      <c r="Y380" s="1">
        <f t="shared" si="329"/>
        <v>0</v>
      </c>
      <c r="Z380" s="1">
        <f t="shared" si="329"/>
        <v>0</v>
      </c>
      <c r="AA380" s="1">
        <f t="shared" si="329"/>
        <v>0</v>
      </c>
      <c r="AB380" s="1">
        <f t="shared" si="329"/>
        <v>0</v>
      </c>
      <c r="AC380" s="1">
        <f t="shared" si="329"/>
        <v>0</v>
      </c>
      <c r="AD380" s="1">
        <f t="shared" si="329"/>
        <v>0</v>
      </c>
      <c r="AE380" s="1">
        <f t="shared" si="329"/>
        <v>0</v>
      </c>
      <c r="AF380" s="1">
        <f t="shared" si="329"/>
        <v>0</v>
      </c>
      <c r="AG380" s="1">
        <f t="shared" si="329"/>
        <v>0</v>
      </c>
      <c r="AH380" s="1">
        <f t="shared" si="329"/>
        <v>0</v>
      </c>
      <c r="AI380" s="1">
        <f t="shared" si="329"/>
        <v>0</v>
      </c>
      <c r="AJ380" s="1">
        <f t="shared" si="329"/>
        <v>0</v>
      </c>
      <c r="AK380" s="1">
        <f t="shared" si="329"/>
        <v>0</v>
      </c>
      <c r="AL380" s="1">
        <f t="shared" si="329"/>
        <v>0</v>
      </c>
      <c r="AM380" s="1">
        <f t="shared" si="329"/>
        <v>0</v>
      </c>
      <c r="AN380" s="1">
        <f t="shared" si="329"/>
        <v>0</v>
      </c>
      <c r="AO380" s="1">
        <f t="shared" si="329"/>
        <v>0</v>
      </c>
      <c r="AP380" s="1">
        <f t="shared" si="329"/>
        <v>0</v>
      </c>
      <c r="AQ380" s="1">
        <f t="shared" ref="AQ380:BR380" si="330">AQ317*AQ191</f>
        <v>0</v>
      </c>
      <c r="AR380" s="1">
        <f t="shared" si="330"/>
        <v>0</v>
      </c>
      <c r="AS380" s="1">
        <f t="shared" si="330"/>
        <v>0</v>
      </c>
      <c r="AT380" s="1">
        <f t="shared" si="330"/>
        <v>0</v>
      </c>
      <c r="AU380" s="1">
        <f t="shared" si="330"/>
        <v>0</v>
      </c>
      <c r="AV380" s="1">
        <f t="shared" si="330"/>
        <v>0</v>
      </c>
      <c r="AW380" s="1">
        <f t="shared" si="330"/>
        <v>0</v>
      </c>
      <c r="AX380" s="1">
        <f t="shared" si="330"/>
        <v>0</v>
      </c>
      <c r="AY380" s="1">
        <f t="shared" si="330"/>
        <v>0</v>
      </c>
      <c r="AZ380" s="1">
        <f t="shared" si="330"/>
        <v>0</v>
      </c>
      <c r="BA380" s="1">
        <f t="shared" si="330"/>
        <v>0</v>
      </c>
      <c r="BB380" s="1">
        <f t="shared" si="330"/>
        <v>0</v>
      </c>
      <c r="BC380" s="1">
        <f t="shared" si="330"/>
        <v>0</v>
      </c>
      <c r="BD380" s="1">
        <f t="shared" si="330"/>
        <v>0</v>
      </c>
      <c r="BE380" s="1">
        <f t="shared" si="330"/>
        <v>0</v>
      </c>
      <c r="BF380" s="1">
        <f t="shared" si="330"/>
        <v>0</v>
      </c>
      <c r="BG380" s="1">
        <f t="shared" si="330"/>
        <v>0</v>
      </c>
      <c r="BH380" s="1">
        <f t="shared" si="330"/>
        <v>0</v>
      </c>
      <c r="BI380" s="1">
        <f t="shared" si="330"/>
        <v>0</v>
      </c>
      <c r="BJ380" s="1">
        <f t="shared" si="330"/>
        <v>0</v>
      </c>
      <c r="BK380" s="1">
        <f t="shared" si="330"/>
        <v>0</v>
      </c>
      <c r="BL380" s="1">
        <f t="shared" si="330"/>
        <v>0</v>
      </c>
      <c r="BM380" s="1">
        <f t="shared" si="330"/>
        <v>0</v>
      </c>
      <c r="BN380" s="1">
        <f t="shared" si="330"/>
        <v>0</v>
      </c>
      <c r="BO380" s="1">
        <f t="shared" si="330"/>
        <v>0</v>
      </c>
      <c r="BP380" s="1">
        <f t="shared" si="330"/>
        <v>0</v>
      </c>
      <c r="BQ380" s="1">
        <f t="shared" si="330"/>
        <v>0</v>
      </c>
      <c r="BR380" s="1">
        <f t="shared" si="330"/>
        <v>0</v>
      </c>
    </row>
    <row r="381" spans="1:70" x14ac:dyDescent="0.2">
      <c r="A381" s="1">
        <f t="shared" si="322"/>
        <v>0</v>
      </c>
      <c r="D381" s="541"/>
      <c r="E381" s="541"/>
      <c r="F381" s="541"/>
      <c r="G381" s="541"/>
      <c r="H381" s="541"/>
      <c r="I381" s="541"/>
      <c r="J381" s="541"/>
      <c r="K381" s="1">
        <f t="shared" ref="K381:AP381" si="331">K318*K192</f>
        <v>0</v>
      </c>
      <c r="L381" s="1">
        <f t="shared" si="331"/>
        <v>0</v>
      </c>
      <c r="M381" s="1">
        <f t="shared" si="331"/>
        <v>0</v>
      </c>
      <c r="N381" s="1">
        <f t="shared" si="331"/>
        <v>0</v>
      </c>
      <c r="O381" s="1">
        <f t="shared" si="331"/>
        <v>0</v>
      </c>
      <c r="P381" s="1">
        <f t="shared" si="331"/>
        <v>0</v>
      </c>
      <c r="Q381" s="1">
        <f t="shared" si="331"/>
        <v>0</v>
      </c>
      <c r="R381" s="1">
        <f t="shared" si="331"/>
        <v>0</v>
      </c>
      <c r="S381" s="1">
        <f t="shared" si="331"/>
        <v>0</v>
      </c>
      <c r="T381" s="1">
        <f t="shared" si="331"/>
        <v>0</v>
      </c>
      <c r="U381" s="1">
        <f t="shared" si="331"/>
        <v>0</v>
      </c>
      <c r="V381" s="1">
        <f t="shared" si="331"/>
        <v>0</v>
      </c>
      <c r="W381" s="1">
        <f t="shared" si="331"/>
        <v>0</v>
      </c>
      <c r="X381" s="1">
        <f t="shared" si="331"/>
        <v>0</v>
      </c>
      <c r="Y381" s="1">
        <f t="shared" si="331"/>
        <v>0</v>
      </c>
      <c r="Z381" s="1">
        <f t="shared" si="331"/>
        <v>0</v>
      </c>
      <c r="AA381" s="1">
        <f t="shared" si="331"/>
        <v>0</v>
      </c>
      <c r="AB381" s="1">
        <f t="shared" si="331"/>
        <v>0</v>
      </c>
      <c r="AC381" s="1">
        <f t="shared" si="331"/>
        <v>0</v>
      </c>
      <c r="AD381" s="1">
        <f t="shared" si="331"/>
        <v>0</v>
      </c>
      <c r="AE381" s="1">
        <f t="shared" si="331"/>
        <v>0</v>
      </c>
      <c r="AF381" s="1">
        <f t="shared" si="331"/>
        <v>0</v>
      </c>
      <c r="AG381" s="1">
        <f t="shared" si="331"/>
        <v>0</v>
      </c>
      <c r="AH381" s="1">
        <f t="shared" si="331"/>
        <v>0</v>
      </c>
      <c r="AI381" s="1">
        <f t="shared" si="331"/>
        <v>0</v>
      </c>
      <c r="AJ381" s="1">
        <f t="shared" si="331"/>
        <v>0</v>
      </c>
      <c r="AK381" s="1">
        <f t="shared" si="331"/>
        <v>0</v>
      </c>
      <c r="AL381" s="1">
        <f t="shared" si="331"/>
        <v>0</v>
      </c>
      <c r="AM381" s="1">
        <f t="shared" si="331"/>
        <v>0</v>
      </c>
      <c r="AN381" s="1">
        <f t="shared" si="331"/>
        <v>0</v>
      </c>
      <c r="AO381" s="1">
        <f t="shared" si="331"/>
        <v>0</v>
      </c>
      <c r="AP381" s="1">
        <f t="shared" si="331"/>
        <v>0</v>
      </c>
      <c r="AQ381" s="1">
        <f t="shared" ref="AQ381:BR381" si="332">AQ318*AQ192</f>
        <v>0</v>
      </c>
      <c r="AR381" s="1">
        <f t="shared" si="332"/>
        <v>0</v>
      </c>
      <c r="AS381" s="1">
        <f t="shared" si="332"/>
        <v>0</v>
      </c>
      <c r="AT381" s="1">
        <f t="shared" si="332"/>
        <v>0</v>
      </c>
      <c r="AU381" s="1">
        <f t="shared" si="332"/>
        <v>0</v>
      </c>
      <c r="AV381" s="1">
        <f t="shared" si="332"/>
        <v>0</v>
      </c>
      <c r="AW381" s="1">
        <f t="shared" si="332"/>
        <v>0</v>
      </c>
      <c r="AX381" s="1">
        <f t="shared" si="332"/>
        <v>0</v>
      </c>
      <c r="AY381" s="1">
        <f t="shared" si="332"/>
        <v>0</v>
      </c>
      <c r="AZ381" s="1">
        <f t="shared" si="332"/>
        <v>0</v>
      </c>
      <c r="BA381" s="1">
        <f t="shared" si="332"/>
        <v>0</v>
      </c>
      <c r="BB381" s="1">
        <f t="shared" si="332"/>
        <v>0</v>
      </c>
      <c r="BC381" s="1">
        <f t="shared" si="332"/>
        <v>0</v>
      </c>
      <c r="BD381" s="1">
        <f t="shared" si="332"/>
        <v>0</v>
      </c>
      <c r="BE381" s="1">
        <f t="shared" si="332"/>
        <v>0</v>
      </c>
      <c r="BF381" s="1">
        <f t="shared" si="332"/>
        <v>0</v>
      </c>
      <c r="BG381" s="1">
        <f t="shared" si="332"/>
        <v>0</v>
      </c>
      <c r="BH381" s="1">
        <f t="shared" si="332"/>
        <v>0</v>
      </c>
      <c r="BI381" s="1">
        <f t="shared" si="332"/>
        <v>0</v>
      </c>
      <c r="BJ381" s="1">
        <f t="shared" si="332"/>
        <v>0</v>
      </c>
      <c r="BK381" s="1">
        <f t="shared" si="332"/>
        <v>0</v>
      </c>
      <c r="BL381" s="1">
        <f t="shared" si="332"/>
        <v>0</v>
      </c>
      <c r="BM381" s="1">
        <f t="shared" si="332"/>
        <v>0</v>
      </c>
      <c r="BN381" s="1">
        <f t="shared" si="332"/>
        <v>0</v>
      </c>
      <c r="BO381" s="1">
        <f t="shared" si="332"/>
        <v>0</v>
      </c>
      <c r="BP381" s="1">
        <f t="shared" si="332"/>
        <v>0</v>
      </c>
      <c r="BQ381" s="1">
        <f t="shared" si="332"/>
        <v>0</v>
      </c>
      <c r="BR381" s="1">
        <f t="shared" si="332"/>
        <v>0</v>
      </c>
    </row>
    <row r="382" spans="1:70" x14ac:dyDescent="0.2">
      <c r="A382" s="1">
        <f t="shared" si="322"/>
        <v>0</v>
      </c>
      <c r="D382" s="541"/>
      <c r="E382" s="541"/>
      <c r="F382" s="541"/>
      <c r="G382" s="541"/>
      <c r="H382" s="541"/>
      <c r="I382" s="541"/>
      <c r="J382" s="541"/>
      <c r="K382" s="1">
        <f t="shared" ref="K382:AP382" si="333">K319*K193</f>
        <v>0</v>
      </c>
      <c r="L382" s="1">
        <f t="shared" si="333"/>
        <v>0</v>
      </c>
      <c r="M382" s="1">
        <f t="shared" si="333"/>
        <v>0</v>
      </c>
      <c r="N382" s="1">
        <f t="shared" si="333"/>
        <v>0</v>
      </c>
      <c r="O382" s="1">
        <f t="shared" si="333"/>
        <v>0</v>
      </c>
      <c r="P382" s="1">
        <f t="shared" si="333"/>
        <v>0</v>
      </c>
      <c r="Q382" s="1">
        <f t="shared" si="333"/>
        <v>0</v>
      </c>
      <c r="R382" s="1">
        <f t="shared" si="333"/>
        <v>0</v>
      </c>
      <c r="S382" s="1">
        <f t="shared" si="333"/>
        <v>0</v>
      </c>
      <c r="T382" s="1">
        <f t="shared" si="333"/>
        <v>0</v>
      </c>
      <c r="U382" s="1">
        <f t="shared" si="333"/>
        <v>0</v>
      </c>
      <c r="V382" s="1">
        <f t="shared" si="333"/>
        <v>0</v>
      </c>
      <c r="W382" s="1">
        <f t="shared" si="333"/>
        <v>0</v>
      </c>
      <c r="X382" s="1">
        <f t="shared" si="333"/>
        <v>0</v>
      </c>
      <c r="Y382" s="1">
        <f t="shared" si="333"/>
        <v>0</v>
      </c>
      <c r="Z382" s="1">
        <f t="shared" si="333"/>
        <v>0</v>
      </c>
      <c r="AA382" s="1">
        <f t="shared" si="333"/>
        <v>0</v>
      </c>
      <c r="AB382" s="1">
        <f t="shared" si="333"/>
        <v>0</v>
      </c>
      <c r="AC382" s="1">
        <f t="shared" si="333"/>
        <v>0</v>
      </c>
      <c r="AD382" s="1">
        <f t="shared" si="333"/>
        <v>0</v>
      </c>
      <c r="AE382" s="1">
        <f t="shared" si="333"/>
        <v>0</v>
      </c>
      <c r="AF382" s="1">
        <f t="shared" si="333"/>
        <v>0</v>
      </c>
      <c r="AG382" s="1">
        <f t="shared" si="333"/>
        <v>0</v>
      </c>
      <c r="AH382" s="1">
        <f t="shared" si="333"/>
        <v>0</v>
      </c>
      <c r="AI382" s="1">
        <f t="shared" si="333"/>
        <v>0</v>
      </c>
      <c r="AJ382" s="1">
        <f t="shared" si="333"/>
        <v>0</v>
      </c>
      <c r="AK382" s="1">
        <f t="shared" si="333"/>
        <v>0</v>
      </c>
      <c r="AL382" s="1">
        <f t="shared" si="333"/>
        <v>0</v>
      </c>
      <c r="AM382" s="1">
        <f t="shared" si="333"/>
        <v>0</v>
      </c>
      <c r="AN382" s="1">
        <f t="shared" si="333"/>
        <v>0</v>
      </c>
      <c r="AO382" s="1">
        <f t="shared" si="333"/>
        <v>0</v>
      </c>
      <c r="AP382" s="1">
        <f t="shared" si="333"/>
        <v>0</v>
      </c>
      <c r="AQ382" s="1">
        <f t="shared" ref="AQ382:BR382" si="334">AQ319*AQ193</f>
        <v>0</v>
      </c>
      <c r="AR382" s="1">
        <f t="shared" si="334"/>
        <v>0</v>
      </c>
      <c r="AS382" s="1">
        <f t="shared" si="334"/>
        <v>0</v>
      </c>
      <c r="AT382" s="1">
        <f t="shared" si="334"/>
        <v>0</v>
      </c>
      <c r="AU382" s="1">
        <f t="shared" si="334"/>
        <v>0</v>
      </c>
      <c r="AV382" s="1">
        <f t="shared" si="334"/>
        <v>0</v>
      </c>
      <c r="AW382" s="1">
        <f t="shared" si="334"/>
        <v>0</v>
      </c>
      <c r="AX382" s="1">
        <f t="shared" si="334"/>
        <v>0</v>
      </c>
      <c r="AY382" s="1">
        <f t="shared" si="334"/>
        <v>0</v>
      </c>
      <c r="AZ382" s="1">
        <f t="shared" si="334"/>
        <v>0</v>
      </c>
      <c r="BA382" s="1">
        <f t="shared" si="334"/>
        <v>0</v>
      </c>
      <c r="BB382" s="1">
        <f t="shared" si="334"/>
        <v>0</v>
      </c>
      <c r="BC382" s="1">
        <f t="shared" si="334"/>
        <v>0</v>
      </c>
      <c r="BD382" s="1">
        <f t="shared" si="334"/>
        <v>0</v>
      </c>
      <c r="BE382" s="1">
        <f t="shared" si="334"/>
        <v>0</v>
      </c>
      <c r="BF382" s="1">
        <f t="shared" si="334"/>
        <v>0</v>
      </c>
      <c r="BG382" s="1">
        <f t="shared" si="334"/>
        <v>0</v>
      </c>
      <c r="BH382" s="1">
        <f t="shared" si="334"/>
        <v>0</v>
      </c>
      <c r="BI382" s="1">
        <f t="shared" si="334"/>
        <v>0</v>
      </c>
      <c r="BJ382" s="1">
        <f t="shared" si="334"/>
        <v>0</v>
      </c>
      <c r="BK382" s="1">
        <f t="shared" si="334"/>
        <v>0</v>
      </c>
      <c r="BL382" s="1">
        <f t="shared" si="334"/>
        <v>0</v>
      </c>
      <c r="BM382" s="1">
        <f t="shared" si="334"/>
        <v>0</v>
      </c>
      <c r="BN382" s="1">
        <f t="shared" si="334"/>
        <v>0</v>
      </c>
      <c r="BO382" s="1">
        <f t="shared" si="334"/>
        <v>0</v>
      </c>
      <c r="BP382" s="1">
        <f t="shared" si="334"/>
        <v>0</v>
      </c>
      <c r="BQ382" s="1">
        <f t="shared" si="334"/>
        <v>0</v>
      </c>
      <c r="BR382" s="1">
        <f t="shared" si="334"/>
        <v>0</v>
      </c>
    </row>
    <row r="383" spans="1:70" x14ac:dyDescent="0.2">
      <c r="A383" s="1">
        <f t="shared" si="322"/>
        <v>0</v>
      </c>
      <c r="D383" s="541"/>
      <c r="E383" s="541"/>
      <c r="F383" s="541"/>
      <c r="G383" s="541"/>
      <c r="H383" s="541"/>
      <c r="I383" s="541"/>
      <c r="J383" s="541"/>
      <c r="K383" s="1">
        <f t="shared" ref="K383:AP383" si="335">K320*K194</f>
        <v>0</v>
      </c>
      <c r="L383" s="1">
        <f t="shared" si="335"/>
        <v>0</v>
      </c>
      <c r="M383" s="1">
        <f t="shared" si="335"/>
        <v>0</v>
      </c>
      <c r="N383" s="1">
        <f t="shared" si="335"/>
        <v>0</v>
      </c>
      <c r="O383" s="1">
        <f t="shared" si="335"/>
        <v>0</v>
      </c>
      <c r="P383" s="1">
        <f t="shared" si="335"/>
        <v>0</v>
      </c>
      <c r="Q383" s="1">
        <f t="shared" si="335"/>
        <v>0</v>
      </c>
      <c r="R383" s="1">
        <f t="shared" si="335"/>
        <v>0</v>
      </c>
      <c r="S383" s="1">
        <f t="shared" si="335"/>
        <v>0</v>
      </c>
      <c r="T383" s="1">
        <f t="shared" si="335"/>
        <v>0</v>
      </c>
      <c r="U383" s="1">
        <f t="shared" si="335"/>
        <v>0</v>
      </c>
      <c r="V383" s="1">
        <f t="shared" si="335"/>
        <v>0</v>
      </c>
      <c r="W383" s="1">
        <f t="shared" si="335"/>
        <v>0</v>
      </c>
      <c r="X383" s="1">
        <f t="shared" si="335"/>
        <v>0</v>
      </c>
      <c r="Y383" s="1">
        <f t="shared" si="335"/>
        <v>0</v>
      </c>
      <c r="Z383" s="1">
        <f t="shared" si="335"/>
        <v>0</v>
      </c>
      <c r="AA383" s="1">
        <f t="shared" si="335"/>
        <v>0</v>
      </c>
      <c r="AB383" s="1">
        <f t="shared" si="335"/>
        <v>0</v>
      </c>
      <c r="AC383" s="1">
        <f t="shared" si="335"/>
        <v>0</v>
      </c>
      <c r="AD383" s="1">
        <f t="shared" si="335"/>
        <v>0</v>
      </c>
      <c r="AE383" s="1">
        <f t="shared" si="335"/>
        <v>0</v>
      </c>
      <c r="AF383" s="1">
        <f t="shared" si="335"/>
        <v>0</v>
      </c>
      <c r="AG383" s="1">
        <f t="shared" si="335"/>
        <v>0</v>
      </c>
      <c r="AH383" s="1">
        <f t="shared" si="335"/>
        <v>0</v>
      </c>
      <c r="AI383" s="1">
        <f t="shared" si="335"/>
        <v>0</v>
      </c>
      <c r="AJ383" s="1">
        <f t="shared" si="335"/>
        <v>0</v>
      </c>
      <c r="AK383" s="1">
        <f t="shared" si="335"/>
        <v>0</v>
      </c>
      <c r="AL383" s="1">
        <f t="shared" si="335"/>
        <v>0</v>
      </c>
      <c r="AM383" s="1">
        <f t="shared" si="335"/>
        <v>0</v>
      </c>
      <c r="AN383" s="1">
        <f t="shared" si="335"/>
        <v>0</v>
      </c>
      <c r="AO383" s="1">
        <f t="shared" si="335"/>
        <v>0</v>
      </c>
      <c r="AP383" s="1">
        <f t="shared" si="335"/>
        <v>0</v>
      </c>
      <c r="AQ383" s="1">
        <f t="shared" ref="AQ383:BR383" si="336">AQ320*AQ194</f>
        <v>0</v>
      </c>
      <c r="AR383" s="1">
        <f t="shared" si="336"/>
        <v>0</v>
      </c>
      <c r="AS383" s="1">
        <f t="shared" si="336"/>
        <v>0</v>
      </c>
      <c r="AT383" s="1">
        <f t="shared" si="336"/>
        <v>0</v>
      </c>
      <c r="AU383" s="1">
        <f t="shared" si="336"/>
        <v>0</v>
      </c>
      <c r="AV383" s="1">
        <f t="shared" si="336"/>
        <v>0</v>
      </c>
      <c r="AW383" s="1">
        <f t="shared" si="336"/>
        <v>0</v>
      </c>
      <c r="AX383" s="1">
        <f t="shared" si="336"/>
        <v>0</v>
      </c>
      <c r="AY383" s="1">
        <f t="shared" si="336"/>
        <v>0</v>
      </c>
      <c r="AZ383" s="1">
        <f t="shared" si="336"/>
        <v>0</v>
      </c>
      <c r="BA383" s="1">
        <f t="shared" si="336"/>
        <v>0</v>
      </c>
      <c r="BB383" s="1">
        <f t="shared" si="336"/>
        <v>0</v>
      </c>
      <c r="BC383" s="1">
        <f t="shared" si="336"/>
        <v>0</v>
      </c>
      <c r="BD383" s="1">
        <f t="shared" si="336"/>
        <v>0</v>
      </c>
      <c r="BE383" s="1">
        <f t="shared" si="336"/>
        <v>0</v>
      </c>
      <c r="BF383" s="1">
        <f t="shared" si="336"/>
        <v>0</v>
      </c>
      <c r="BG383" s="1">
        <f t="shared" si="336"/>
        <v>0</v>
      </c>
      <c r="BH383" s="1">
        <f t="shared" si="336"/>
        <v>0</v>
      </c>
      <c r="BI383" s="1">
        <f t="shared" si="336"/>
        <v>0</v>
      </c>
      <c r="BJ383" s="1">
        <f t="shared" si="336"/>
        <v>0</v>
      </c>
      <c r="BK383" s="1">
        <f t="shared" si="336"/>
        <v>0</v>
      </c>
      <c r="BL383" s="1">
        <f t="shared" si="336"/>
        <v>0</v>
      </c>
      <c r="BM383" s="1">
        <f t="shared" si="336"/>
        <v>0</v>
      </c>
      <c r="BN383" s="1">
        <f t="shared" si="336"/>
        <v>0</v>
      </c>
      <c r="BO383" s="1">
        <f t="shared" si="336"/>
        <v>0</v>
      </c>
      <c r="BP383" s="1">
        <f t="shared" si="336"/>
        <v>0</v>
      </c>
      <c r="BQ383" s="1">
        <f t="shared" si="336"/>
        <v>0</v>
      </c>
      <c r="BR383" s="1">
        <f t="shared" si="336"/>
        <v>0</v>
      </c>
    </row>
    <row r="384" spans="1:70" x14ac:dyDescent="0.2">
      <c r="A384" s="1">
        <f t="shared" si="322"/>
        <v>0</v>
      </c>
      <c r="D384" s="541"/>
      <c r="E384" s="541"/>
      <c r="F384" s="541"/>
      <c r="G384" s="541"/>
      <c r="H384" s="541"/>
      <c r="I384" s="541"/>
      <c r="J384" s="541"/>
      <c r="K384" s="1">
        <f t="shared" ref="K384:AP384" si="337">K321*K195</f>
        <v>0</v>
      </c>
      <c r="L384" s="1">
        <f t="shared" si="337"/>
        <v>0</v>
      </c>
      <c r="M384" s="1">
        <f t="shared" si="337"/>
        <v>0</v>
      </c>
      <c r="N384" s="1">
        <f t="shared" si="337"/>
        <v>0</v>
      </c>
      <c r="O384" s="1">
        <f t="shared" si="337"/>
        <v>0</v>
      </c>
      <c r="P384" s="1">
        <f t="shared" si="337"/>
        <v>0</v>
      </c>
      <c r="Q384" s="1">
        <f t="shared" si="337"/>
        <v>0</v>
      </c>
      <c r="R384" s="1">
        <f t="shared" si="337"/>
        <v>0</v>
      </c>
      <c r="S384" s="1">
        <f t="shared" si="337"/>
        <v>0</v>
      </c>
      <c r="T384" s="1">
        <f t="shared" si="337"/>
        <v>0</v>
      </c>
      <c r="U384" s="1">
        <f t="shared" si="337"/>
        <v>0</v>
      </c>
      <c r="V384" s="1">
        <f t="shared" si="337"/>
        <v>0</v>
      </c>
      <c r="W384" s="1">
        <f t="shared" si="337"/>
        <v>0</v>
      </c>
      <c r="X384" s="1">
        <f t="shared" si="337"/>
        <v>0</v>
      </c>
      <c r="Y384" s="1">
        <f t="shared" si="337"/>
        <v>0</v>
      </c>
      <c r="Z384" s="1">
        <f t="shared" si="337"/>
        <v>0</v>
      </c>
      <c r="AA384" s="1">
        <f t="shared" si="337"/>
        <v>0</v>
      </c>
      <c r="AB384" s="1">
        <f t="shared" si="337"/>
        <v>0</v>
      </c>
      <c r="AC384" s="1">
        <f t="shared" si="337"/>
        <v>0</v>
      </c>
      <c r="AD384" s="1">
        <f t="shared" si="337"/>
        <v>0</v>
      </c>
      <c r="AE384" s="1">
        <f t="shared" si="337"/>
        <v>0</v>
      </c>
      <c r="AF384" s="1">
        <f t="shared" si="337"/>
        <v>0</v>
      </c>
      <c r="AG384" s="1">
        <f t="shared" si="337"/>
        <v>0</v>
      </c>
      <c r="AH384" s="1">
        <f t="shared" si="337"/>
        <v>0</v>
      </c>
      <c r="AI384" s="1">
        <f t="shared" si="337"/>
        <v>0</v>
      </c>
      <c r="AJ384" s="1">
        <f t="shared" si="337"/>
        <v>0</v>
      </c>
      <c r="AK384" s="1">
        <f t="shared" si="337"/>
        <v>0</v>
      </c>
      <c r="AL384" s="1">
        <f t="shared" si="337"/>
        <v>0</v>
      </c>
      <c r="AM384" s="1">
        <f t="shared" si="337"/>
        <v>0</v>
      </c>
      <c r="AN384" s="1">
        <f t="shared" si="337"/>
        <v>0</v>
      </c>
      <c r="AO384" s="1">
        <f t="shared" si="337"/>
        <v>0</v>
      </c>
      <c r="AP384" s="1">
        <f t="shared" si="337"/>
        <v>0</v>
      </c>
      <c r="AQ384" s="1">
        <f t="shared" ref="AQ384:BR384" si="338">AQ321*AQ195</f>
        <v>0</v>
      </c>
      <c r="AR384" s="1">
        <f t="shared" si="338"/>
        <v>0</v>
      </c>
      <c r="AS384" s="1">
        <f t="shared" si="338"/>
        <v>0</v>
      </c>
      <c r="AT384" s="1">
        <f t="shared" si="338"/>
        <v>0</v>
      </c>
      <c r="AU384" s="1">
        <f t="shared" si="338"/>
        <v>0</v>
      </c>
      <c r="AV384" s="1">
        <f t="shared" si="338"/>
        <v>0</v>
      </c>
      <c r="AW384" s="1">
        <f t="shared" si="338"/>
        <v>0</v>
      </c>
      <c r="AX384" s="1">
        <f t="shared" si="338"/>
        <v>0</v>
      </c>
      <c r="AY384" s="1">
        <f t="shared" si="338"/>
        <v>0</v>
      </c>
      <c r="AZ384" s="1">
        <f t="shared" si="338"/>
        <v>0</v>
      </c>
      <c r="BA384" s="1">
        <f t="shared" si="338"/>
        <v>0</v>
      </c>
      <c r="BB384" s="1">
        <f t="shared" si="338"/>
        <v>0</v>
      </c>
      <c r="BC384" s="1">
        <f t="shared" si="338"/>
        <v>0</v>
      </c>
      <c r="BD384" s="1">
        <f t="shared" si="338"/>
        <v>0</v>
      </c>
      <c r="BE384" s="1">
        <f t="shared" si="338"/>
        <v>0</v>
      </c>
      <c r="BF384" s="1">
        <f t="shared" si="338"/>
        <v>0</v>
      </c>
      <c r="BG384" s="1">
        <f t="shared" si="338"/>
        <v>0</v>
      </c>
      <c r="BH384" s="1">
        <f t="shared" si="338"/>
        <v>0</v>
      </c>
      <c r="BI384" s="1">
        <f t="shared" si="338"/>
        <v>0</v>
      </c>
      <c r="BJ384" s="1">
        <f t="shared" si="338"/>
        <v>0</v>
      </c>
      <c r="BK384" s="1">
        <f t="shared" si="338"/>
        <v>0</v>
      </c>
      <c r="BL384" s="1">
        <f t="shared" si="338"/>
        <v>0</v>
      </c>
      <c r="BM384" s="1">
        <f t="shared" si="338"/>
        <v>0</v>
      </c>
      <c r="BN384" s="1">
        <f t="shared" si="338"/>
        <v>0</v>
      </c>
      <c r="BO384" s="1">
        <f t="shared" si="338"/>
        <v>0</v>
      </c>
      <c r="BP384" s="1">
        <f t="shared" si="338"/>
        <v>0</v>
      </c>
      <c r="BQ384" s="1">
        <f t="shared" si="338"/>
        <v>0</v>
      </c>
      <c r="BR384" s="1">
        <f t="shared" si="338"/>
        <v>0</v>
      </c>
    </row>
    <row r="385" spans="1:70" x14ac:dyDescent="0.2">
      <c r="A385" s="1">
        <f t="shared" si="322"/>
        <v>0</v>
      </c>
      <c r="D385" s="541"/>
      <c r="E385" s="541"/>
      <c r="F385" s="541"/>
      <c r="G385" s="541"/>
      <c r="H385" s="541"/>
      <c r="I385" s="541"/>
      <c r="J385" s="541"/>
      <c r="K385" s="1">
        <f t="shared" ref="K385:AP385" si="339">K322*K196</f>
        <v>0</v>
      </c>
      <c r="L385" s="1">
        <f t="shared" si="339"/>
        <v>0</v>
      </c>
      <c r="M385" s="1">
        <f t="shared" si="339"/>
        <v>0</v>
      </c>
      <c r="N385" s="1">
        <f t="shared" si="339"/>
        <v>0</v>
      </c>
      <c r="O385" s="1">
        <f t="shared" si="339"/>
        <v>0</v>
      </c>
      <c r="P385" s="1">
        <f t="shared" si="339"/>
        <v>0</v>
      </c>
      <c r="Q385" s="1">
        <f t="shared" si="339"/>
        <v>0</v>
      </c>
      <c r="R385" s="1">
        <f t="shared" si="339"/>
        <v>0</v>
      </c>
      <c r="S385" s="1">
        <f t="shared" si="339"/>
        <v>0</v>
      </c>
      <c r="T385" s="1">
        <f t="shared" si="339"/>
        <v>0</v>
      </c>
      <c r="U385" s="1">
        <f t="shared" si="339"/>
        <v>0</v>
      </c>
      <c r="V385" s="1">
        <f t="shared" si="339"/>
        <v>0</v>
      </c>
      <c r="W385" s="1">
        <f t="shared" si="339"/>
        <v>0</v>
      </c>
      <c r="X385" s="1">
        <f t="shared" si="339"/>
        <v>0</v>
      </c>
      <c r="Y385" s="1">
        <f t="shared" si="339"/>
        <v>0</v>
      </c>
      <c r="Z385" s="1">
        <f t="shared" si="339"/>
        <v>0</v>
      </c>
      <c r="AA385" s="1">
        <f t="shared" si="339"/>
        <v>0</v>
      </c>
      <c r="AB385" s="1">
        <f t="shared" si="339"/>
        <v>0</v>
      </c>
      <c r="AC385" s="1">
        <f t="shared" si="339"/>
        <v>0</v>
      </c>
      <c r="AD385" s="1">
        <f t="shared" si="339"/>
        <v>0</v>
      </c>
      <c r="AE385" s="1">
        <f t="shared" si="339"/>
        <v>0</v>
      </c>
      <c r="AF385" s="1">
        <f t="shared" si="339"/>
        <v>0</v>
      </c>
      <c r="AG385" s="1">
        <f t="shared" si="339"/>
        <v>0</v>
      </c>
      <c r="AH385" s="1">
        <f t="shared" si="339"/>
        <v>0</v>
      </c>
      <c r="AI385" s="1">
        <f t="shared" si="339"/>
        <v>0</v>
      </c>
      <c r="AJ385" s="1">
        <f t="shared" si="339"/>
        <v>0</v>
      </c>
      <c r="AK385" s="1">
        <f t="shared" si="339"/>
        <v>0</v>
      </c>
      <c r="AL385" s="1">
        <f t="shared" si="339"/>
        <v>0</v>
      </c>
      <c r="AM385" s="1">
        <f t="shared" si="339"/>
        <v>0</v>
      </c>
      <c r="AN385" s="1">
        <f t="shared" si="339"/>
        <v>0</v>
      </c>
      <c r="AO385" s="1">
        <f t="shared" si="339"/>
        <v>0</v>
      </c>
      <c r="AP385" s="1">
        <f t="shared" si="339"/>
        <v>0</v>
      </c>
      <c r="AQ385" s="1">
        <f t="shared" ref="AQ385:BR385" si="340">AQ322*AQ196</f>
        <v>0</v>
      </c>
      <c r="AR385" s="1">
        <f t="shared" si="340"/>
        <v>0</v>
      </c>
      <c r="AS385" s="1">
        <f t="shared" si="340"/>
        <v>0</v>
      </c>
      <c r="AT385" s="1">
        <f t="shared" si="340"/>
        <v>0</v>
      </c>
      <c r="AU385" s="1">
        <f t="shared" si="340"/>
        <v>0</v>
      </c>
      <c r="AV385" s="1">
        <f t="shared" si="340"/>
        <v>0</v>
      </c>
      <c r="AW385" s="1">
        <f t="shared" si="340"/>
        <v>0</v>
      </c>
      <c r="AX385" s="1">
        <f t="shared" si="340"/>
        <v>0</v>
      </c>
      <c r="AY385" s="1">
        <f t="shared" si="340"/>
        <v>0</v>
      </c>
      <c r="AZ385" s="1">
        <f t="shared" si="340"/>
        <v>0</v>
      </c>
      <c r="BA385" s="1">
        <f t="shared" si="340"/>
        <v>0</v>
      </c>
      <c r="BB385" s="1">
        <f t="shared" si="340"/>
        <v>0</v>
      </c>
      <c r="BC385" s="1">
        <f t="shared" si="340"/>
        <v>0</v>
      </c>
      <c r="BD385" s="1">
        <f t="shared" si="340"/>
        <v>0</v>
      </c>
      <c r="BE385" s="1">
        <f t="shared" si="340"/>
        <v>0</v>
      </c>
      <c r="BF385" s="1">
        <f t="shared" si="340"/>
        <v>0</v>
      </c>
      <c r="BG385" s="1">
        <f t="shared" si="340"/>
        <v>0</v>
      </c>
      <c r="BH385" s="1">
        <f t="shared" si="340"/>
        <v>0</v>
      </c>
      <c r="BI385" s="1">
        <f t="shared" si="340"/>
        <v>0</v>
      </c>
      <c r="BJ385" s="1">
        <f t="shared" si="340"/>
        <v>0</v>
      </c>
      <c r="BK385" s="1">
        <f t="shared" si="340"/>
        <v>0</v>
      </c>
      <c r="BL385" s="1">
        <f t="shared" si="340"/>
        <v>0</v>
      </c>
      <c r="BM385" s="1">
        <f t="shared" si="340"/>
        <v>0</v>
      </c>
      <c r="BN385" s="1">
        <f t="shared" si="340"/>
        <v>0</v>
      </c>
      <c r="BO385" s="1">
        <f t="shared" si="340"/>
        <v>0</v>
      </c>
      <c r="BP385" s="1">
        <f t="shared" si="340"/>
        <v>0</v>
      </c>
      <c r="BQ385" s="1">
        <f t="shared" si="340"/>
        <v>0</v>
      </c>
      <c r="BR385" s="1">
        <f t="shared" si="340"/>
        <v>0</v>
      </c>
    </row>
    <row r="386" spans="1:70" x14ac:dyDescent="0.2">
      <c r="A386" s="1">
        <f t="shared" si="322"/>
        <v>0</v>
      </c>
      <c r="D386" s="541"/>
      <c r="E386" s="541"/>
      <c r="F386" s="541"/>
      <c r="G386" s="541"/>
      <c r="H386" s="541"/>
      <c r="I386" s="541"/>
      <c r="J386" s="541"/>
      <c r="K386" s="1">
        <f t="shared" ref="K386:AP386" si="341">K323*K197</f>
        <v>0</v>
      </c>
      <c r="L386" s="1">
        <f t="shared" si="341"/>
        <v>0</v>
      </c>
      <c r="M386" s="1">
        <f t="shared" si="341"/>
        <v>0</v>
      </c>
      <c r="N386" s="1">
        <f t="shared" si="341"/>
        <v>0</v>
      </c>
      <c r="O386" s="1">
        <f t="shared" si="341"/>
        <v>0</v>
      </c>
      <c r="P386" s="1">
        <f t="shared" si="341"/>
        <v>0</v>
      </c>
      <c r="Q386" s="1">
        <f t="shared" si="341"/>
        <v>0</v>
      </c>
      <c r="R386" s="1">
        <f t="shared" si="341"/>
        <v>0</v>
      </c>
      <c r="S386" s="1">
        <f t="shared" si="341"/>
        <v>0</v>
      </c>
      <c r="T386" s="1">
        <f t="shared" si="341"/>
        <v>0</v>
      </c>
      <c r="U386" s="1">
        <f t="shared" si="341"/>
        <v>0</v>
      </c>
      <c r="V386" s="1">
        <f t="shared" si="341"/>
        <v>0</v>
      </c>
      <c r="W386" s="1">
        <f t="shared" si="341"/>
        <v>0</v>
      </c>
      <c r="X386" s="1">
        <f t="shared" si="341"/>
        <v>0</v>
      </c>
      <c r="Y386" s="1">
        <f t="shared" si="341"/>
        <v>0</v>
      </c>
      <c r="Z386" s="1">
        <f t="shared" si="341"/>
        <v>0</v>
      </c>
      <c r="AA386" s="1">
        <f t="shared" si="341"/>
        <v>0</v>
      </c>
      <c r="AB386" s="1">
        <f t="shared" si="341"/>
        <v>0</v>
      </c>
      <c r="AC386" s="1">
        <f t="shared" si="341"/>
        <v>0</v>
      </c>
      <c r="AD386" s="1">
        <f t="shared" si="341"/>
        <v>0</v>
      </c>
      <c r="AE386" s="1">
        <f t="shared" si="341"/>
        <v>0</v>
      </c>
      <c r="AF386" s="1">
        <f t="shared" si="341"/>
        <v>0</v>
      </c>
      <c r="AG386" s="1">
        <f t="shared" si="341"/>
        <v>0</v>
      </c>
      <c r="AH386" s="1">
        <f t="shared" si="341"/>
        <v>0</v>
      </c>
      <c r="AI386" s="1">
        <f t="shared" si="341"/>
        <v>0</v>
      </c>
      <c r="AJ386" s="1">
        <f t="shared" si="341"/>
        <v>0</v>
      </c>
      <c r="AK386" s="1">
        <f t="shared" si="341"/>
        <v>0</v>
      </c>
      <c r="AL386" s="1">
        <f t="shared" si="341"/>
        <v>0</v>
      </c>
      <c r="AM386" s="1">
        <f t="shared" si="341"/>
        <v>0</v>
      </c>
      <c r="AN386" s="1">
        <f t="shared" si="341"/>
        <v>0</v>
      </c>
      <c r="AO386" s="1">
        <f t="shared" si="341"/>
        <v>0</v>
      </c>
      <c r="AP386" s="1">
        <f t="shared" si="341"/>
        <v>0</v>
      </c>
      <c r="AQ386" s="1">
        <f t="shared" ref="AQ386:BR386" si="342">AQ323*AQ197</f>
        <v>0</v>
      </c>
      <c r="AR386" s="1">
        <f t="shared" si="342"/>
        <v>0</v>
      </c>
      <c r="AS386" s="1">
        <f t="shared" si="342"/>
        <v>0</v>
      </c>
      <c r="AT386" s="1">
        <f t="shared" si="342"/>
        <v>0</v>
      </c>
      <c r="AU386" s="1">
        <f t="shared" si="342"/>
        <v>0</v>
      </c>
      <c r="AV386" s="1">
        <f t="shared" si="342"/>
        <v>0</v>
      </c>
      <c r="AW386" s="1">
        <f t="shared" si="342"/>
        <v>0</v>
      </c>
      <c r="AX386" s="1">
        <f t="shared" si="342"/>
        <v>0</v>
      </c>
      <c r="AY386" s="1">
        <f t="shared" si="342"/>
        <v>0</v>
      </c>
      <c r="AZ386" s="1">
        <f t="shared" si="342"/>
        <v>0</v>
      </c>
      <c r="BA386" s="1">
        <f t="shared" si="342"/>
        <v>0</v>
      </c>
      <c r="BB386" s="1">
        <f t="shared" si="342"/>
        <v>0</v>
      </c>
      <c r="BC386" s="1">
        <f t="shared" si="342"/>
        <v>0</v>
      </c>
      <c r="BD386" s="1">
        <f t="shared" si="342"/>
        <v>0</v>
      </c>
      <c r="BE386" s="1">
        <f t="shared" si="342"/>
        <v>0</v>
      </c>
      <c r="BF386" s="1">
        <f t="shared" si="342"/>
        <v>0</v>
      </c>
      <c r="BG386" s="1">
        <f t="shared" si="342"/>
        <v>0</v>
      </c>
      <c r="BH386" s="1">
        <f t="shared" si="342"/>
        <v>0</v>
      </c>
      <c r="BI386" s="1">
        <f t="shared" si="342"/>
        <v>0</v>
      </c>
      <c r="BJ386" s="1">
        <f t="shared" si="342"/>
        <v>0</v>
      </c>
      <c r="BK386" s="1">
        <f t="shared" si="342"/>
        <v>0</v>
      </c>
      <c r="BL386" s="1">
        <f t="shared" si="342"/>
        <v>0</v>
      </c>
      <c r="BM386" s="1">
        <f t="shared" si="342"/>
        <v>0</v>
      </c>
      <c r="BN386" s="1">
        <f t="shared" si="342"/>
        <v>0</v>
      </c>
      <c r="BO386" s="1">
        <f t="shared" si="342"/>
        <v>0</v>
      </c>
      <c r="BP386" s="1">
        <f t="shared" si="342"/>
        <v>0</v>
      </c>
      <c r="BQ386" s="1">
        <f t="shared" si="342"/>
        <v>0</v>
      </c>
      <c r="BR386" s="1">
        <f t="shared" si="342"/>
        <v>0</v>
      </c>
    </row>
    <row r="387" spans="1:70" x14ac:dyDescent="0.2">
      <c r="A387" s="1">
        <f t="shared" si="322"/>
        <v>0</v>
      </c>
      <c r="D387" s="541"/>
      <c r="E387" s="541"/>
      <c r="F387" s="541"/>
      <c r="G387" s="541"/>
      <c r="H387" s="541"/>
      <c r="I387" s="541"/>
      <c r="J387" s="541"/>
      <c r="K387" s="1">
        <f t="shared" ref="K387:AP387" si="343">K324*K198</f>
        <v>0</v>
      </c>
      <c r="L387" s="1">
        <f t="shared" si="343"/>
        <v>0</v>
      </c>
      <c r="M387" s="1">
        <f t="shared" si="343"/>
        <v>0</v>
      </c>
      <c r="N387" s="1">
        <f t="shared" si="343"/>
        <v>0</v>
      </c>
      <c r="O387" s="1">
        <f t="shared" si="343"/>
        <v>0</v>
      </c>
      <c r="P387" s="1">
        <f t="shared" si="343"/>
        <v>0</v>
      </c>
      <c r="Q387" s="1">
        <f t="shared" si="343"/>
        <v>0</v>
      </c>
      <c r="R387" s="1">
        <f t="shared" si="343"/>
        <v>0</v>
      </c>
      <c r="S387" s="1">
        <f t="shared" si="343"/>
        <v>0</v>
      </c>
      <c r="T387" s="1">
        <f t="shared" si="343"/>
        <v>0</v>
      </c>
      <c r="U387" s="1">
        <f t="shared" si="343"/>
        <v>0</v>
      </c>
      <c r="V387" s="1">
        <f t="shared" si="343"/>
        <v>0</v>
      </c>
      <c r="W387" s="1">
        <f t="shared" si="343"/>
        <v>0</v>
      </c>
      <c r="X387" s="1">
        <f t="shared" si="343"/>
        <v>0</v>
      </c>
      <c r="Y387" s="1">
        <f t="shared" si="343"/>
        <v>0</v>
      </c>
      <c r="Z387" s="1">
        <f t="shared" si="343"/>
        <v>0</v>
      </c>
      <c r="AA387" s="1">
        <f t="shared" si="343"/>
        <v>0</v>
      </c>
      <c r="AB387" s="1">
        <f t="shared" si="343"/>
        <v>0</v>
      </c>
      <c r="AC387" s="1">
        <f t="shared" si="343"/>
        <v>0</v>
      </c>
      <c r="AD387" s="1">
        <f t="shared" si="343"/>
        <v>0</v>
      </c>
      <c r="AE387" s="1">
        <f t="shared" si="343"/>
        <v>0</v>
      </c>
      <c r="AF387" s="1">
        <f t="shared" si="343"/>
        <v>0</v>
      </c>
      <c r="AG387" s="1">
        <f t="shared" si="343"/>
        <v>0</v>
      </c>
      <c r="AH387" s="1">
        <f t="shared" si="343"/>
        <v>0</v>
      </c>
      <c r="AI387" s="1">
        <f t="shared" si="343"/>
        <v>0</v>
      </c>
      <c r="AJ387" s="1">
        <f t="shared" si="343"/>
        <v>0</v>
      </c>
      <c r="AK387" s="1">
        <f t="shared" si="343"/>
        <v>0</v>
      </c>
      <c r="AL387" s="1">
        <f t="shared" si="343"/>
        <v>0</v>
      </c>
      <c r="AM387" s="1">
        <f t="shared" si="343"/>
        <v>0</v>
      </c>
      <c r="AN387" s="1">
        <f t="shared" si="343"/>
        <v>0</v>
      </c>
      <c r="AO387" s="1">
        <f t="shared" si="343"/>
        <v>0</v>
      </c>
      <c r="AP387" s="1">
        <f t="shared" si="343"/>
        <v>0</v>
      </c>
      <c r="AQ387" s="1">
        <f t="shared" ref="AQ387:BR387" si="344">AQ324*AQ198</f>
        <v>0</v>
      </c>
      <c r="AR387" s="1">
        <f t="shared" si="344"/>
        <v>0</v>
      </c>
      <c r="AS387" s="1">
        <f t="shared" si="344"/>
        <v>0</v>
      </c>
      <c r="AT387" s="1">
        <f t="shared" si="344"/>
        <v>0</v>
      </c>
      <c r="AU387" s="1">
        <f t="shared" si="344"/>
        <v>0</v>
      </c>
      <c r="AV387" s="1">
        <f t="shared" si="344"/>
        <v>0</v>
      </c>
      <c r="AW387" s="1">
        <f t="shared" si="344"/>
        <v>0</v>
      </c>
      <c r="AX387" s="1">
        <f t="shared" si="344"/>
        <v>0</v>
      </c>
      <c r="AY387" s="1">
        <f t="shared" si="344"/>
        <v>0</v>
      </c>
      <c r="AZ387" s="1">
        <f t="shared" si="344"/>
        <v>0</v>
      </c>
      <c r="BA387" s="1">
        <f t="shared" si="344"/>
        <v>0</v>
      </c>
      <c r="BB387" s="1">
        <f t="shared" si="344"/>
        <v>0</v>
      </c>
      <c r="BC387" s="1">
        <f t="shared" si="344"/>
        <v>0</v>
      </c>
      <c r="BD387" s="1">
        <f t="shared" si="344"/>
        <v>0</v>
      </c>
      <c r="BE387" s="1">
        <f t="shared" si="344"/>
        <v>0</v>
      </c>
      <c r="BF387" s="1">
        <f t="shared" si="344"/>
        <v>0</v>
      </c>
      <c r="BG387" s="1">
        <f t="shared" si="344"/>
        <v>0</v>
      </c>
      <c r="BH387" s="1">
        <f t="shared" si="344"/>
        <v>0</v>
      </c>
      <c r="BI387" s="1">
        <f t="shared" si="344"/>
        <v>0</v>
      </c>
      <c r="BJ387" s="1">
        <f t="shared" si="344"/>
        <v>0</v>
      </c>
      <c r="BK387" s="1">
        <f t="shared" si="344"/>
        <v>0</v>
      </c>
      <c r="BL387" s="1">
        <f t="shared" si="344"/>
        <v>0</v>
      </c>
      <c r="BM387" s="1">
        <f t="shared" si="344"/>
        <v>0</v>
      </c>
      <c r="BN387" s="1">
        <f t="shared" si="344"/>
        <v>0</v>
      </c>
      <c r="BO387" s="1">
        <f t="shared" si="344"/>
        <v>0</v>
      </c>
      <c r="BP387" s="1">
        <f t="shared" si="344"/>
        <v>0</v>
      </c>
      <c r="BQ387" s="1">
        <f t="shared" si="344"/>
        <v>0</v>
      </c>
      <c r="BR387" s="1">
        <f t="shared" si="344"/>
        <v>0</v>
      </c>
    </row>
    <row r="388" spans="1:70" x14ac:dyDescent="0.2">
      <c r="A388" s="1">
        <f t="shared" si="322"/>
        <v>0</v>
      </c>
      <c r="D388" s="541"/>
      <c r="E388" s="541"/>
      <c r="F388" s="541"/>
      <c r="G388" s="541"/>
      <c r="H388" s="541"/>
      <c r="I388" s="541"/>
      <c r="J388" s="541"/>
      <c r="K388" s="1">
        <f t="shared" ref="K388:AP388" si="345">K325*K199</f>
        <v>0</v>
      </c>
      <c r="L388" s="1">
        <f t="shared" si="345"/>
        <v>0</v>
      </c>
      <c r="M388" s="1">
        <f t="shared" si="345"/>
        <v>0</v>
      </c>
      <c r="N388" s="1">
        <f t="shared" si="345"/>
        <v>0</v>
      </c>
      <c r="O388" s="1">
        <f t="shared" si="345"/>
        <v>0</v>
      </c>
      <c r="P388" s="1">
        <f t="shared" si="345"/>
        <v>0</v>
      </c>
      <c r="Q388" s="1">
        <f t="shared" si="345"/>
        <v>0</v>
      </c>
      <c r="R388" s="1">
        <f t="shared" si="345"/>
        <v>0</v>
      </c>
      <c r="S388" s="1">
        <f t="shared" si="345"/>
        <v>0</v>
      </c>
      <c r="T388" s="1">
        <f t="shared" si="345"/>
        <v>0</v>
      </c>
      <c r="U388" s="1">
        <f t="shared" si="345"/>
        <v>0</v>
      </c>
      <c r="V388" s="1">
        <f t="shared" si="345"/>
        <v>0</v>
      </c>
      <c r="W388" s="1">
        <f t="shared" si="345"/>
        <v>0</v>
      </c>
      <c r="X388" s="1">
        <f t="shared" si="345"/>
        <v>0</v>
      </c>
      <c r="Y388" s="1">
        <f t="shared" si="345"/>
        <v>0</v>
      </c>
      <c r="Z388" s="1">
        <f t="shared" si="345"/>
        <v>0</v>
      </c>
      <c r="AA388" s="1">
        <f t="shared" si="345"/>
        <v>0</v>
      </c>
      <c r="AB388" s="1">
        <f t="shared" si="345"/>
        <v>0</v>
      </c>
      <c r="AC388" s="1">
        <f t="shared" si="345"/>
        <v>0</v>
      </c>
      <c r="AD388" s="1">
        <f t="shared" si="345"/>
        <v>0</v>
      </c>
      <c r="AE388" s="1">
        <f t="shared" si="345"/>
        <v>0</v>
      </c>
      <c r="AF388" s="1">
        <f t="shared" si="345"/>
        <v>0</v>
      </c>
      <c r="AG388" s="1">
        <f t="shared" si="345"/>
        <v>0</v>
      </c>
      <c r="AH388" s="1">
        <f t="shared" si="345"/>
        <v>0</v>
      </c>
      <c r="AI388" s="1">
        <f t="shared" si="345"/>
        <v>0</v>
      </c>
      <c r="AJ388" s="1">
        <f t="shared" si="345"/>
        <v>0</v>
      </c>
      <c r="AK388" s="1">
        <f t="shared" si="345"/>
        <v>0</v>
      </c>
      <c r="AL388" s="1">
        <f t="shared" si="345"/>
        <v>0</v>
      </c>
      <c r="AM388" s="1">
        <f t="shared" si="345"/>
        <v>0</v>
      </c>
      <c r="AN388" s="1">
        <f t="shared" si="345"/>
        <v>0</v>
      </c>
      <c r="AO388" s="1">
        <f t="shared" si="345"/>
        <v>0</v>
      </c>
      <c r="AP388" s="1">
        <f t="shared" si="345"/>
        <v>0</v>
      </c>
      <c r="AQ388" s="1">
        <f t="shared" ref="AQ388:BR388" si="346">AQ325*AQ199</f>
        <v>0</v>
      </c>
      <c r="AR388" s="1">
        <f t="shared" si="346"/>
        <v>0</v>
      </c>
      <c r="AS388" s="1">
        <f t="shared" si="346"/>
        <v>0</v>
      </c>
      <c r="AT388" s="1">
        <f t="shared" si="346"/>
        <v>0</v>
      </c>
      <c r="AU388" s="1">
        <f t="shared" si="346"/>
        <v>0</v>
      </c>
      <c r="AV388" s="1">
        <f t="shared" si="346"/>
        <v>0</v>
      </c>
      <c r="AW388" s="1">
        <f t="shared" si="346"/>
        <v>0</v>
      </c>
      <c r="AX388" s="1">
        <f t="shared" si="346"/>
        <v>0</v>
      </c>
      <c r="AY388" s="1">
        <f t="shared" si="346"/>
        <v>0</v>
      </c>
      <c r="AZ388" s="1">
        <f t="shared" si="346"/>
        <v>0</v>
      </c>
      <c r="BA388" s="1">
        <f t="shared" si="346"/>
        <v>0</v>
      </c>
      <c r="BB388" s="1">
        <f t="shared" si="346"/>
        <v>0</v>
      </c>
      <c r="BC388" s="1">
        <f t="shared" si="346"/>
        <v>0</v>
      </c>
      <c r="BD388" s="1">
        <f t="shared" si="346"/>
        <v>0</v>
      </c>
      <c r="BE388" s="1">
        <f t="shared" si="346"/>
        <v>0</v>
      </c>
      <c r="BF388" s="1">
        <f t="shared" si="346"/>
        <v>0</v>
      </c>
      <c r="BG388" s="1">
        <f t="shared" si="346"/>
        <v>0</v>
      </c>
      <c r="BH388" s="1">
        <f t="shared" si="346"/>
        <v>0</v>
      </c>
      <c r="BI388" s="1">
        <f t="shared" si="346"/>
        <v>0</v>
      </c>
      <c r="BJ388" s="1">
        <f t="shared" si="346"/>
        <v>0</v>
      </c>
      <c r="BK388" s="1">
        <f t="shared" si="346"/>
        <v>0</v>
      </c>
      <c r="BL388" s="1">
        <f t="shared" si="346"/>
        <v>0</v>
      </c>
      <c r="BM388" s="1">
        <f t="shared" si="346"/>
        <v>0</v>
      </c>
      <c r="BN388" s="1">
        <f t="shared" si="346"/>
        <v>0</v>
      </c>
      <c r="BO388" s="1">
        <f t="shared" si="346"/>
        <v>0</v>
      </c>
      <c r="BP388" s="1">
        <f t="shared" si="346"/>
        <v>0</v>
      </c>
      <c r="BQ388" s="1">
        <f t="shared" si="346"/>
        <v>0</v>
      </c>
      <c r="BR388" s="1">
        <f t="shared" si="346"/>
        <v>0</v>
      </c>
    </row>
    <row r="389" spans="1:70" x14ac:dyDescent="0.2">
      <c r="A389" s="1">
        <f t="shared" si="322"/>
        <v>0</v>
      </c>
      <c r="D389" s="541"/>
      <c r="E389" s="541"/>
      <c r="F389" s="541"/>
      <c r="G389" s="541"/>
      <c r="H389" s="541"/>
      <c r="I389" s="541"/>
      <c r="J389" s="541"/>
      <c r="K389" s="1">
        <f t="shared" ref="K389:AP389" si="347">K326*K200</f>
        <v>0</v>
      </c>
      <c r="L389" s="1">
        <f t="shared" si="347"/>
        <v>0</v>
      </c>
      <c r="M389" s="1">
        <f t="shared" si="347"/>
        <v>0</v>
      </c>
      <c r="N389" s="1">
        <f t="shared" si="347"/>
        <v>0</v>
      </c>
      <c r="O389" s="1">
        <f t="shared" si="347"/>
        <v>0</v>
      </c>
      <c r="P389" s="1">
        <f t="shared" si="347"/>
        <v>0</v>
      </c>
      <c r="Q389" s="1">
        <f t="shared" si="347"/>
        <v>0</v>
      </c>
      <c r="R389" s="1">
        <f t="shared" si="347"/>
        <v>0</v>
      </c>
      <c r="S389" s="1">
        <f t="shared" si="347"/>
        <v>0</v>
      </c>
      <c r="T389" s="1">
        <f t="shared" si="347"/>
        <v>0</v>
      </c>
      <c r="U389" s="1">
        <f t="shared" si="347"/>
        <v>0</v>
      </c>
      <c r="V389" s="1">
        <f t="shared" si="347"/>
        <v>0</v>
      </c>
      <c r="W389" s="1">
        <f t="shared" si="347"/>
        <v>0</v>
      </c>
      <c r="X389" s="1">
        <f t="shared" si="347"/>
        <v>0</v>
      </c>
      <c r="Y389" s="1">
        <f t="shared" si="347"/>
        <v>0</v>
      </c>
      <c r="Z389" s="1">
        <f t="shared" si="347"/>
        <v>0</v>
      </c>
      <c r="AA389" s="1">
        <f t="shared" si="347"/>
        <v>0</v>
      </c>
      <c r="AB389" s="1">
        <f t="shared" si="347"/>
        <v>0</v>
      </c>
      <c r="AC389" s="1">
        <f t="shared" si="347"/>
        <v>0</v>
      </c>
      <c r="AD389" s="1">
        <f t="shared" si="347"/>
        <v>0</v>
      </c>
      <c r="AE389" s="1">
        <f t="shared" si="347"/>
        <v>0</v>
      </c>
      <c r="AF389" s="1">
        <f t="shared" si="347"/>
        <v>0</v>
      </c>
      <c r="AG389" s="1">
        <f t="shared" si="347"/>
        <v>0</v>
      </c>
      <c r="AH389" s="1">
        <f t="shared" si="347"/>
        <v>0</v>
      </c>
      <c r="AI389" s="1">
        <f t="shared" si="347"/>
        <v>0</v>
      </c>
      <c r="AJ389" s="1">
        <f t="shared" si="347"/>
        <v>0</v>
      </c>
      <c r="AK389" s="1">
        <f t="shared" si="347"/>
        <v>0</v>
      </c>
      <c r="AL389" s="1">
        <f t="shared" si="347"/>
        <v>0</v>
      </c>
      <c r="AM389" s="1">
        <f t="shared" si="347"/>
        <v>0</v>
      </c>
      <c r="AN389" s="1">
        <f t="shared" si="347"/>
        <v>0</v>
      </c>
      <c r="AO389" s="1">
        <f t="shared" si="347"/>
        <v>0</v>
      </c>
      <c r="AP389" s="1">
        <f t="shared" si="347"/>
        <v>0</v>
      </c>
      <c r="AQ389" s="1">
        <f t="shared" ref="AQ389:BR389" si="348">AQ326*AQ200</f>
        <v>0</v>
      </c>
      <c r="AR389" s="1">
        <f t="shared" si="348"/>
        <v>0</v>
      </c>
      <c r="AS389" s="1">
        <f t="shared" si="348"/>
        <v>0</v>
      </c>
      <c r="AT389" s="1">
        <f t="shared" si="348"/>
        <v>0</v>
      </c>
      <c r="AU389" s="1">
        <f t="shared" si="348"/>
        <v>0</v>
      </c>
      <c r="AV389" s="1">
        <f t="shared" si="348"/>
        <v>0</v>
      </c>
      <c r="AW389" s="1">
        <f t="shared" si="348"/>
        <v>0</v>
      </c>
      <c r="AX389" s="1">
        <f t="shared" si="348"/>
        <v>0</v>
      </c>
      <c r="AY389" s="1">
        <f t="shared" si="348"/>
        <v>0</v>
      </c>
      <c r="AZ389" s="1">
        <f t="shared" si="348"/>
        <v>0</v>
      </c>
      <c r="BA389" s="1">
        <f t="shared" si="348"/>
        <v>0</v>
      </c>
      <c r="BB389" s="1">
        <f t="shared" si="348"/>
        <v>0</v>
      </c>
      <c r="BC389" s="1">
        <f t="shared" si="348"/>
        <v>0</v>
      </c>
      <c r="BD389" s="1">
        <f t="shared" si="348"/>
        <v>0</v>
      </c>
      <c r="BE389" s="1">
        <f t="shared" si="348"/>
        <v>0</v>
      </c>
      <c r="BF389" s="1">
        <f t="shared" si="348"/>
        <v>0</v>
      </c>
      <c r="BG389" s="1">
        <f t="shared" si="348"/>
        <v>0</v>
      </c>
      <c r="BH389" s="1">
        <f t="shared" si="348"/>
        <v>0</v>
      </c>
      <c r="BI389" s="1">
        <f t="shared" si="348"/>
        <v>0</v>
      </c>
      <c r="BJ389" s="1">
        <f t="shared" si="348"/>
        <v>0</v>
      </c>
      <c r="BK389" s="1">
        <f t="shared" si="348"/>
        <v>0</v>
      </c>
      <c r="BL389" s="1">
        <f t="shared" si="348"/>
        <v>0</v>
      </c>
      <c r="BM389" s="1">
        <f t="shared" si="348"/>
        <v>0</v>
      </c>
      <c r="BN389" s="1">
        <f t="shared" si="348"/>
        <v>0</v>
      </c>
      <c r="BO389" s="1">
        <f t="shared" si="348"/>
        <v>0</v>
      </c>
      <c r="BP389" s="1">
        <f t="shared" si="348"/>
        <v>0</v>
      </c>
      <c r="BQ389" s="1">
        <f t="shared" si="348"/>
        <v>0</v>
      </c>
      <c r="BR389" s="1">
        <f t="shared" si="348"/>
        <v>0</v>
      </c>
    </row>
    <row r="390" spans="1:70" x14ac:dyDescent="0.2">
      <c r="A390" s="1">
        <f t="shared" si="322"/>
        <v>0</v>
      </c>
      <c r="D390" s="541"/>
      <c r="E390" s="541"/>
      <c r="F390" s="541"/>
      <c r="G390" s="541"/>
      <c r="H390" s="541"/>
      <c r="I390" s="541"/>
      <c r="J390" s="541"/>
      <c r="K390" s="1">
        <f t="shared" ref="K390:AP390" si="349">K327*K201</f>
        <v>0</v>
      </c>
      <c r="L390" s="1">
        <f t="shared" si="349"/>
        <v>0</v>
      </c>
      <c r="M390" s="1">
        <f t="shared" si="349"/>
        <v>0</v>
      </c>
      <c r="N390" s="1">
        <f t="shared" si="349"/>
        <v>0</v>
      </c>
      <c r="O390" s="1">
        <f t="shared" si="349"/>
        <v>0</v>
      </c>
      <c r="P390" s="1">
        <f t="shared" si="349"/>
        <v>0</v>
      </c>
      <c r="Q390" s="1">
        <f t="shared" si="349"/>
        <v>0</v>
      </c>
      <c r="R390" s="1">
        <f t="shared" si="349"/>
        <v>0</v>
      </c>
      <c r="S390" s="1">
        <f t="shared" si="349"/>
        <v>0</v>
      </c>
      <c r="T390" s="1">
        <f t="shared" si="349"/>
        <v>0</v>
      </c>
      <c r="U390" s="1">
        <f t="shared" si="349"/>
        <v>0</v>
      </c>
      <c r="V390" s="1">
        <f t="shared" si="349"/>
        <v>0</v>
      </c>
      <c r="W390" s="1">
        <f t="shared" si="349"/>
        <v>0</v>
      </c>
      <c r="X390" s="1">
        <f t="shared" si="349"/>
        <v>0</v>
      </c>
      <c r="Y390" s="1">
        <f t="shared" si="349"/>
        <v>0</v>
      </c>
      <c r="Z390" s="1">
        <f t="shared" si="349"/>
        <v>0</v>
      </c>
      <c r="AA390" s="1">
        <f t="shared" si="349"/>
        <v>0</v>
      </c>
      <c r="AB390" s="1">
        <f t="shared" si="349"/>
        <v>0</v>
      </c>
      <c r="AC390" s="1">
        <f t="shared" si="349"/>
        <v>0</v>
      </c>
      <c r="AD390" s="1">
        <f t="shared" si="349"/>
        <v>0</v>
      </c>
      <c r="AE390" s="1">
        <f t="shared" si="349"/>
        <v>0</v>
      </c>
      <c r="AF390" s="1">
        <f t="shared" si="349"/>
        <v>0</v>
      </c>
      <c r="AG390" s="1">
        <f t="shared" si="349"/>
        <v>0</v>
      </c>
      <c r="AH390" s="1">
        <f t="shared" si="349"/>
        <v>0</v>
      </c>
      <c r="AI390" s="1">
        <f t="shared" si="349"/>
        <v>0</v>
      </c>
      <c r="AJ390" s="1">
        <f t="shared" si="349"/>
        <v>0</v>
      </c>
      <c r="AK390" s="1">
        <f t="shared" si="349"/>
        <v>0</v>
      </c>
      <c r="AL390" s="1">
        <f t="shared" si="349"/>
        <v>0</v>
      </c>
      <c r="AM390" s="1">
        <f t="shared" si="349"/>
        <v>0</v>
      </c>
      <c r="AN390" s="1">
        <f t="shared" si="349"/>
        <v>0</v>
      </c>
      <c r="AO390" s="1">
        <f t="shared" si="349"/>
        <v>0</v>
      </c>
      <c r="AP390" s="1">
        <f t="shared" si="349"/>
        <v>0</v>
      </c>
      <c r="AQ390" s="1">
        <f t="shared" ref="AQ390:BR390" si="350">AQ327*AQ201</f>
        <v>0</v>
      </c>
      <c r="AR390" s="1">
        <f t="shared" si="350"/>
        <v>0</v>
      </c>
      <c r="AS390" s="1">
        <f t="shared" si="350"/>
        <v>0</v>
      </c>
      <c r="AT390" s="1">
        <f t="shared" si="350"/>
        <v>0</v>
      </c>
      <c r="AU390" s="1">
        <f t="shared" si="350"/>
        <v>0</v>
      </c>
      <c r="AV390" s="1">
        <f t="shared" si="350"/>
        <v>0</v>
      </c>
      <c r="AW390" s="1">
        <f t="shared" si="350"/>
        <v>0</v>
      </c>
      <c r="AX390" s="1">
        <f t="shared" si="350"/>
        <v>0</v>
      </c>
      <c r="AY390" s="1">
        <f t="shared" si="350"/>
        <v>0</v>
      </c>
      <c r="AZ390" s="1">
        <f t="shared" si="350"/>
        <v>0</v>
      </c>
      <c r="BA390" s="1">
        <f t="shared" si="350"/>
        <v>0</v>
      </c>
      <c r="BB390" s="1">
        <f t="shared" si="350"/>
        <v>0</v>
      </c>
      <c r="BC390" s="1">
        <f t="shared" si="350"/>
        <v>0</v>
      </c>
      <c r="BD390" s="1">
        <f t="shared" si="350"/>
        <v>0</v>
      </c>
      <c r="BE390" s="1">
        <f t="shared" si="350"/>
        <v>0</v>
      </c>
      <c r="BF390" s="1">
        <f t="shared" si="350"/>
        <v>0</v>
      </c>
      <c r="BG390" s="1">
        <f t="shared" si="350"/>
        <v>0</v>
      </c>
      <c r="BH390" s="1">
        <f t="shared" si="350"/>
        <v>0</v>
      </c>
      <c r="BI390" s="1">
        <f t="shared" si="350"/>
        <v>0</v>
      </c>
      <c r="BJ390" s="1">
        <f t="shared" si="350"/>
        <v>0</v>
      </c>
      <c r="BK390" s="1">
        <f t="shared" si="350"/>
        <v>0</v>
      </c>
      <c r="BL390" s="1">
        <f t="shared" si="350"/>
        <v>0</v>
      </c>
      <c r="BM390" s="1">
        <f t="shared" si="350"/>
        <v>0</v>
      </c>
      <c r="BN390" s="1">
        <f t="shared" si="350"/>
        <v>0</v>
      </c>
      <c r="BO390" s="1">
        <f t="shared" si="350"/>
        <v>0</v>
      </c>
      <c r="BP390" s="1">
        <f t="shared" si="350"/>
        <v>0</v>
      </c>
      <c r="BQ390" s="1">
        <f t="shared" si="350"/>
        <v>0</v>
      </c>
      <c r="BR390" s="1">
        <f t="shared" si="350"/>
        <v>0</v>
      </c>
    </row>
    <row r="391" spans="1:70" x14ac:dyDescent="0.2">
      <c r="A391" s="1">
        <f t="shared" si="322"/>
        <v>0</v>
      </c>
      <c r="D391" s="541"/>
      <c r="E391" s="541"/>
      <c r="F391" s="541"/>
      <c r="G391" s="541"/>
      <c r="H391" s="541"/>
      <c r="I391" s="541"/>
      <c r="J391" s="541"/>
      <c r="K391" s="1">
        <f t="shared" ref="K391:AP391" si="351">K328*K202</f>
        <v>0</v>
      </c>
      <c r="L391" s="1">
        <f t="shared" si="351"/>
        <v>0</v>
      </c>
      <c r="M391" s="1">
        <f t="shared" si="351"/>
        <v>0</v>
      </c>
      <c r="N391" s="1">
        <f t="shared" si="351"/>
        <v>0</v>
      </c>
      <c r="O391" s="1">
        <f t="shared" si="351"/>
        <v>0</v>
      </c>
      <c r="P391" s="1">
        <f t="shared" si="351"/>
        <v>0</v>
      </c>
      <c r="Q391" s="1">
        <f t="shared" si="351"/>
        <v>0</v>
      </c>
      <c r="R391" s="1">
        <f t="shared" si="351"/>
        <v>0</v>
      </c>
      <c r="S391" s="1">
        <f t="shared" si="351"/>
        <v>0</v>
      </c>
      <c r="T391" s="1">
        <f t="shared" si="351"/>
        <v>0</v>
      </c>
      <c r="U391" s="1">
        <f t="shared" si="351"/>
        <v>0</v>
      </c>
      <c r="V391" s="1">
        <f t="shared" si="351"/>
        <v>0</v>
      </c>
      <c r="W391" s="1">
        <f t="shared" si="351"/>
        <v>0</v>
      </c>
      <c r="X391" s="1">
        <f t="shared" si="351"/>
        <v>0</v>
      </c>
      <c r="Y391" s="1">
        <f t="shared" si="351"/>
        <v>0</v>
      </c>
      <c r="Z391" s="1">
        <f t="shared" si="351"/>
        <v>0</v>
      </c>
      <c r="AA391" s="1">
        <f t="shared" si="351"/>
        <v>0</v>
      </c>
      <c r="AB391" s="1">
        <f t="shared" si="351"/>
        <v>0</v>
      </c>
      <c r="AC391" s="1">
        <f t="shared" si="351"/>
        <v>0</v>
      </c>
      <c r="AD391" s="1">
        <f t="shared" si="351"/>
        <v>0</v>
      </c>
      <c r="AE391" s="1">
        <f t="shared" si="351"/>
        <v>0</v>
      </c>
      <c r="AF391" s="1">
        <f t="shared" si="351"/>
        <v>0</v>
      </c>
      <c r="AG391" s="1">
        <f t="shared" si="351"/>
        <v>0</v>
      </c>
      <c r="AH391" s="1">
        <f t="shared" si="351"/>
        <v>0</v>
      </c>
      <c r="AI391" s="1">
        <f t="shared" si="351"/>
        <v>0</v>
      </c>
      <c r="AJ391" s="1">
        <f t="shared" si="351"/>
        <v>0</v>
      </c>
      <c r="AK391" s="1">
        <f t="shared" si="351"/>
        <v>0</v>
      </c>
      <c r="AL391" s="1">
        <f t="shared" si="351"/>
        <v>0</v>
      </c>
      <c r="AM391" s="1">
        <f t="shared" si="351"/>
        <v>0</v>
      </c>
      <c r="AN391" s="1">
        <f t="shared" si="351"/>
        <v>0</v>
      </c>
      <c r="AO391" s="1">
        <f t="shared" si="351"/>
        <v>0</v>
      </c>
      <c r="AP391" s="1">
        <f t="shared" si="351"/>
        <v>0</v>
      </c>
      <c r="AQ391" s="1">
        <f t="shared" ref="AQ391:BR391" si="352">AQ328*AQ202</f>
        <v>0</v>
      </c>
      <c r="AR391" s="1">
        <f t="shared" si="352"/>
        <v>0</v>
      </c>
      <c r="AS391" s="1">
        <f t="shared" si="352"/>
        <v>0</v>
      </c>
      <c r="AT391" s="1">
        <f t="shared" si="352"/>
        <v>0</v>
      </c>
      <c r="AU391" s="1">
        <f t="shared" si="352"/>
        <v>0</v>
      </c>
      <c r="AV391" s="1">
        <f t="shared" si="352"/>
        <v>0</v>
      </c>
      <c r="AW391" s="1">
        <f t="shared" si="352"/>
        <v>0</v>
      </c>
      <c r="AX391" s="1">
        <f t="shared" si="352"/>
        <v>0</v>
      </c>
      <c r="AY391" s="1">
        <f t="shared" si="352"/>
        <v>0</v>
      </c>
      <c r="AZ391" s="1">
        <f t="shared" si="352"/>
        <v>0</v>
      </c>
      <c r="BA391" s="1">
        <f t="shared" si="352"/>
        <v>0</v>
      </c>
      <c r="BB391" s="1">
        <f t="shared" si="352"/>
        <v>0</v>
      </c>
      <c r="BC391" s="1">
        <f t="shared" si="352"/>
        <v>0</v>
      </c>
      <c r="BD391" s="1">
        <f t="shared" si="352"/>
        <v>0</v>
      </c>
      <c r="BE391" s="1">
        <f t="shared" si="352"/>
        <v>0</v>
      </c>
      <c r="BF391" s="1">
        <f t="shared" si="352"/>
        <v>0</v>
      </c>
      <c r="BG391" s="1">
        <f t="shared" si="352"/>
        <v>0</v>
      </c>
      <c r="BH391" s="1">
        <f t="shared" si="352"/>
        <v>0</v>
      </c>
      <c r="BI391" s="1">
        <f t="shared" si="352"/>
        <v>0</v>
      </c>
      <c r="BJ391" s="1">
        <f t="shared" si="352"/>
        <v>0</v>
      </c>
      <c r="BK391" s="1">
        <f t="shared" si="352"/>
        <v>0</v>
      </c>
      <c r="BL391" s="1">
        <f t="shared" si="352"/>
        <v>0</v>
      </c>
      <c r="BM391" s="1">
        <f t="shared" si="352"/>
        <v>0</v>
      </c>
      <c r="BN391" s="1">
        <f t="shared" si="352"/>
        <v>0</v>
      </c>
      <c r="BO391" s="1">
        <f t="shared" si="352"/>
        <v>0</v>
      </c>
      <c r="BP391" s="1">
        <f t="shared" si="352"/>
        <v>0</v>
      </c>
      <c r="BQ391" s="1">
        <f t="shared" si="352"/>
        <v>0</v>
      </c>
      <c r="BR391" s="1">
        <f t="shared" si="352"/>
        <v>0</v>
      </c>
    </row>
    <row r="392" spans="1:70" x14ac:dyDescent="0.2">
      <c r="A392" s="1">
        <f t="shared" si="322"/>
        <v>0</v>
      </c>
      <c r="D392" s="541"/>
      <c r="E392" s="541"/>
      <c r="F392" s="541"/>
      <c r="G392" s="541"/>
      <c r="H392" s="541"/>
      <c r="I392" s="541"/>
      <c r="J392" s="541"/>
      <c r="K392" s="1">
        <f t="shared" ref="K392:AP392" si="353">K329*K203</f>
        <v>0</v>
      </c>
      <c r="L392" s="1">
        <f t="shared" si="353"/>
        <v>0</v>
      </c>
      <c r="M392" s="1">
        <f t="shared" si="353"/>
        <v>0</v>
      </c>
      <c r="N392" s="1">
        <f t="shared" si="353"/>
        <v>0</v>
      </c>
      <c r="O392" s="1">
        <f t="shared" si="353"/>
        <v>0</v>
      </c>
      <c r="P392" s="1">
        <f t="shared" si="353"/>
        <v>0</v>
      </c>
      <c r="Q392" s="1">
        <f t="shared" si="353"/>
        <v>0</v>
      </c>
      <c r="R392" s="1">
        <f t="shared" si="353"/>
        <v>0</v>
      </c>
      <c r="S392" s="1">
        <f t="shared" si="353"/>
        <v>0</v>
      </c>
      <c r="T392" s="1">
        <f t="shared" si="353"/>
        <v>0</v>
      </c>
      <c r="U392" s="1">
        <f t="shared" si="353"/>
        <v>0</v>
      </c>
      <c r="V392" s="1">
        <f t="shared" si="353"/>
        <v>0</v>
      </c>
      <c r="W392" s="1">
        <f t="shared" si="353"/>
        <v>0</v>
      </c>
      <c r="X392" s="1">
        <f t="shared" si="353"/>
        <v>0</v>
      </c>
      <c r="Y392" s="1">
        <f t="shared" si="353"/>
        <v>0</v>
      </c>
      <c r="Z392" s="1">
        <f t="shared" si="353"/>
        <v>0</v>
      </c>
      <c r="AA392" s="1">
        <f t="shared" si="353"/>
        <v>0</v>
      </c>
      <c r="AB392" s="1">
        <f t="shared" si="353"/>
        <v>0</v>
      </c>
      <c r="AC392" s="1">
        <f t="shared" si="353"/>
        <v>0</v>
      </c>
      <c r="AD392" s="1">
        <f t="shared" si="353"/>
        <v>0</v>
      </c>
      <c r="AE392" s="1">
        <f t="shared" si="353"/>
        <v>0</v>
      </c>
      <c r="AF392" s="1">
        <f t="shared" si="353"/>
        <v>0</v>
      </c>
      <c r="AG392" s="1">
        <f t="shared" si="353"/>
        <v>0</v>
      </c>
      <c r="AH392" s="1">
        <f t="shared" si="353"/>
        <v>0</v>
      </c>
      <c r="AI392" s="1">
        <f t="shared" si="353"/>
        <v>0</v>
      </c>
      <c r="AJ392" s="1">
        <f t="shared" si="353"/>
        <v>0</v>
      </c>
      <c r="AK392" s="1">
        <f t="shared" si="353"/>
        <v>0</v>
      </c>
      <c r="AL392" s="1">
        <f t="shared" si="353"/>
        <v>0</v>
      </c>
      <c r="AM392" s="1">
        <f t="shared" si="353"/>
        <v>0</v>
      </c>
      <c r="AN392" s="1">
        <f t="shared" si="353"/>
        <v>0</v>
      </c>
      <c r="AO392" s="1">
        <f t="shared" si="353"/>
        <v>0</v>
      </c>
      <c r="AP392" s="1">
        <f t="shared" si="353"/>
        <v>0</v>
      </c>
      <c r="AQ392" s="1">
        <f t="shared" ref="AQ392:BR392" si="354">AQ329*AQ203</f>
        <v>0</v>
      </c>
      <c r="AR392" s="1">
        <f t="shared" si="354"/>
        <v>0</v>
      </c>
      <c r="AS392" s="1">
        <f t="shared" si="354"/>
        <v>0</v>
      </c>
      <c r="AT392" s="1">
        <f t="shared" si="354"/>
        <v>0</v>
      </c>
      <c r="AU392" s="1">
        <f t="shared" si="354"/>
        <v>0</v>
      </c>
      <c r="AV392" s="1">
        <f t="shared" si="354"/>
        <v>0</v>
      </c>
      <c r="AW392" s="1">
        <f t="shared" si="354"/>
        <v>0</v>
      </c>
      <c r="AX392" s="1">
        <f t="shared" si="354"/>
        <v>0</v>
      </c>
      <c r="AY392" s="1">
        <f t="shared" si="354"/>
        <v>0</v>
      </c>
      <c r="AZ392" s="1">
        <f t="shared" si="354"/>
        <v>0</v>
      </c>
      <c r="BA392" s="1">
        <f t="shared" si="354"/>
        <v>0</v>
      </c>
      <c r="BB392" s="1">
        <f t="shared" si="354"/>
        <v>0</v>
      </c>
      <c r="BC392" s="1">
        <f t="shared" si="354"/>
        <v>0</v>
      </c>
      <c r="BD392" s="1">
        <f t="shared" si="354"/>
        <v>0</v>
      </c>
      <c r="BE392" s="1">
        <f t="shared" si="354"/>
        <v>0</v>
      </c>
      <c r="BF392" s="1">
        <f t="shared" si="354"/>
        <v>0</v>
      </c>
      <c r="BG392" s="1">
        <f t="shared" si="354"/>
        <v>0</v>
      </c>
      <c r="BH392" s="1">
        <f t="shared" si="354"/>
        <v>0</v>
      </c>
      <c r="BI392" s="1">
        <f t="shared" si="354"/>
        <v>0</v>
      </c>
      <c r="BJ392" s="1">
        <f t="shared" si="354"/>
        <v>0</v>
      </c>
      <c r="BK392" s="1">
        <f t="shared" si="354"/>
        <v>0</v>
      </c>
      <c r="BL392" s="1">
        <f t="shared" si="354"/>
        <v>0</v>
      </c>
      <c r="BM392" s="1">
        <f t="shared" si="354"/>
        <v>0</v>
      </c>
      <c r="BN392" s="1">
        <f t="shared" si="354"/>
        <v>0</v>
      </c>
      <c r="BO392" s="1">
        <f t="shared" si="354"/>
        <v>0</v>
      </c>
      <c r="BP392" s="1">
        <f t="shared" si="354"/>
        <v>0</v>
      </c>
      <c r="BQ392" s="1">
        <f t="shared" si="354"/>
        <v>0</v>
      </c>
      <c r="BR392" s="1">
        <f t="shared" si="354"/>
        <v>0</v>
      </c>
    </row>
    <row r="393" spans="1:70" x14ac:dyDescent="0.2">
      <c r="A393" s="1">
        <f t="shared" si="322"/>
        <v>0</v>
      </c>
      <c r="D393" s="541"/>
      <c r="E393" s="541"/>
      <c r="F393" s="541"/>
      <c r="G393" s="541"/>
      <c r="H393" s="541"/>
      <c r="I393" s="541"/>
      <c r="J393" s="541"/>
      <c r="K393" s="1">
        <f t="shared" ref="K393:AP393" si="355">K330*K204</f>
        <v>0</v>
      </c>
      <c r="L393" s="1">
        <f t="shared" si="355"/>
        <v>0</v>
      </c>
      <c r="M393" s="1">
        <f t="shared" si="355"/>
        <v>0</v>
      </c>
      <c r="N393" s="1">
        <f t="shared" si="355"/>
        <v>0</v>
      </c>
      <c r="O393" s="1">
        <f t="shared" si="355"/>
        <v>0</v>
      </c>
      <c r="P393" s="1">
        <f t="shared" si="355"/>
        <v>0</v>
      </c>
      <c r="Q393" s="1">
        <f t="shared" si="355"/>
        <v>0</v>
      </c>
      <c r="R393" s="1">
        <f t="shared" si="355"/>
        <v>0</v>
      </c>
      <c r="S393" s="1">
        <f t="shared" si="355"/>
        <v>0</v>
      </c>
      <c r="T393" s="1">
        <f t="shared" si="355"/>
        <v>0</v>
      </c>
      <c r="U393" s="1">
        <f t="shared" si="355"/>
        <v>0</v>
      </c>
      <c r="V393" s="1">
        <f t="shared" si="355"/>
        <v>0</v>
      </c>
      <c r="W393" s="1">
        <f t="shared" si="355"/>
        <v>0</v>
      </c>
      <c r="X393" s="1">
        <f t="shared" si="355"/>
        <v>0</v>
      </c>
      <c r="Y393" s="1">
        <f t="shared" si="355"/>
        <v>0</v>
      </c>
      <c r="Z393" s="1">
        <f t="shared" si="355"/>
        <v>0</v>
      </c>
      <c r="AA393" s="1">
        <f t="shared" si="355"/>
        <v>0</v>
      </c>
      <c r="AB393" s="1">
        <f t="shared" si="355"/>
        <v>0</v>
      </c>
      <c r="AC393" s="1">
        <f t="shared" si="355"/>
        <v>0</v>
      </c>
      <c r="AD393" s="1">
        <f t="shared" si="355"/>
        <v>0</v>
      </c>
      <c r="AE393" s="1">
        <f t="shared" si="355"/>
        <v>0</v>
      </c>
      <c r="AF393" s="1">
        <f t="shared" si="355"/>
        <v>0</v>
      </c>
      <c r="AG393" s="1">
        <f t="shared" si="355"/>
        <v>0</v>
      </c>
      <c r="AH393" s="1">
        <f t="shared" si="355"/>
        <v>0</v>
      </c>
      <c r="AI393" s="1">
        <f t="shared" si="355"/>
        <v>0</v>
      </c>
      <c r="AJ393" s="1">
        <f t="shared" si="355"/>
        <v>0</v>
      </c>
      <c r="AK393" s="1">
        <f t="shared" si="355"/>
        <v>0</v>
      </c>
      <c r="AL393" s="1">
        <f t="shared" si="355"/>
        <v>0</v>
      </c>
      <c r="AM393" s="1">
        <f t="shared" si="355"/>
        <v>0</v>
      </c>
      <c r="AN393" s="1">
        <f t="shared" si="355"/>
        <v>0</v>
      </c>
      <c r="AO393" s="1">
        <f t="shared" si="355"/>
        <v>0</v>
      </c>
      <c r="AP393" s="1">
        <f t="shared" si="355"/>
        <v>0</v>
      </c>
      <c r="AQ393" s="1">
        <f t="shared" ref="AQ393:BR393" si="356">AQ330*AQ204</f>
        <v>0</v>
      </c>
      <c r="AR393" s="1">
        <f t="shared" si="356"/>
        <v>0</v>
      </c>
      <c r="AS393" s="1">
        <f t="shared" si="356"/>
        <v>0</v>
      </c>
      <c r="AT393" s="1">
        <f t="shared" si="356"/>
        <v>0</v>
      </c>
      <c r="AU393" s="1">
        <f t="shared" si="356"/>
        <v>0</v>
      </c>
      <c r="AV393" s="1">
        <f t="shared" si="356"/>
        <v>0</v>
      </c>
      <c r="AW393" s="1">
        <f t="shared" si="356"/>
        <v>0</v>
      </c>
      <c r="AX393" s="1">
        <f t="shared" si="356"/>
        <v>0</v>
      </c>
      <c r="AY393" s="1">
        <f t="shared" si="356"/>
        <v>0</v>
      </c>
      <c r="AZ393" s="1">
        <f t="shared" si="356"/>
        <v>0</v>
      </c>
      <c r="BA393" s="1">
        <f t="shared" si="356"/>
        <v>0</v>
      </c>
      <c r="BB393" s="1">
        <f t="shared" si="356"/>
        <v>0</v>
      </c>
      <c r="BC393" s="1">
        <f t="shared" si="356"/>
        <v>0</v>
      </c>
      <c r="BD393" s="1">
        <f t="shared" si="356"/>
        <v>0</v>
      </c>
      <c r="BE393" s="1">
        <f t="shared" si="356"/>
        <v>0</v>
      </c>
      <c r="BF393" s="1">
        <f t="shared" si="356"/>
        <v>0</v>
      </c>
      <c r="BG393" s="1">
        <f t="shared" si="356"/>
        <v>0</v>
      </c>
      <c r="BH393" s="1">
        <f t="shared" si="356"/>
        <v>0</v>
      </c>
      <c r="BI393" s="1">
        <f t="shared" si="356"/>
        <v>0</v>
      </c>
      <c r="BJ393" s="1">
        <f t="shared" si="356"/>
        <v>0</v>
      </c>
      <c r="BK393" s="1">
        <f t="shared" si="356"/>
        <v>0</v>
      </c>
      <c r="BL393" s="1">
        <f t="shared" si="356"/>
        <v>0</v>
      </c>
      <c r="BM393" s="1">
        <f t="shared" si="356"/>
        <v>0</v>
      </c>
      <c r="BN393" s="1">
        <f t="shared" si="356"/>
        <v>0</v>
      </c>
      <c r="BO393" s="1">
        <f t="shared" si="356"/>
        <v>0</v>
      </c>
      <c r="BP393" s="1">
        <f t="shared" si="356"/>
        <v>0</v>
      </c>
      <c r="BQ393" s="1">
        <f t="shared" si="356"/>
        <v>0</v>
      </c>
      <c r="BR393" s="1">
        <f t="shared" si="356"/>
        <v>0</v>
      </c>
    </row>
    <row r="394" spans="1:70" x14ac:dyDescent="0.2">
      <c r="A394" s="1">
        <f t="shared" si="322"/>
        <v>0</v>
      </c>
      <c r="D394" s="541"/>
      <c r="E394" s="541"/>
      <c r="F394" s="541"/>
      <c r="G394" s="541"/>
      <c r="H394" s="541"/>
      <c r="I394" s="541"/>
      <c r="J394" s="541"/>
      <c r="K394" s="1">
        <f t="shared" ref="K394:AP394" si="357">K331*K205</f>
        <v>0</v>
      </c>
      <c r="L394" s="1">
        <f t="shared" si="357"/>
        <v>0</v>
      </c>
      <c r="M394" s="1">
        <f t="shared" si="357"/>
        <v>0</v>
      </c>
      <c r="N394" s="1">
        <f t="shared" si="357"/>
        <v>0</v>
      </c>
      <c r="O394" s="1">
        <f t="shared" si="357"/>
        <v>0</v>
      </c>
      <c r="P394" s="1">
        <f t="shared" si="357"/>
        <v>0</v>
      </c>
      <c r="Q394" s="1">
        <f t="shared" si="357"/>
        <v>0</v>
      </c>
      <c r="R394" s="1">
        <f t="shared" si="357"/>
        <v>0</v>
      </c>
      <c r="S394" s="1">
        <f t="shared" si="357"/>
        <v>0</v>
      </c>
      <c r="T394" s="1">
        <f t="shared" si="357"/>
        <v>0</v>
      </c>
      <c r="U394" s="1">
        <f t="shared" si="357"/>
        <v>0</v>
      </c>
      <c r="V394" s="1">
        <f t="shared" si="357"/>
        <v>0</v>
      </c>
      <c r="W394" s="1">
        <f t="shared" si="357"/>
        <v>0</v>
      </c>
      <c r="X394" s="1">
        <f t="shared" si="357"/>
        <v>0</v>
      </c>
      <c r="Y394" s="1">
        <f t="shared" si="357"/>
        <v>0</v>
      </c>
      <c r="Z394" s="1">
        <f t="shared" si="357"/>
        <v>0</v>
      </c>
      <c r="AA394" s="1">
        <f t="shared" si="357"/>
        <v>0</v>
      </c>
      <c r="AB394" s="1">
        <f t="shared" si="357"/>
        <v>0</v>
      </c>
      <c r="AC394" s="1">
        <f t="shared" si="357"/>
        <v>0</v>
      </c>
      <c r="AD394" s="1">
        <f t="shared" si="357"/>
        <v>0</v>
      </c>
      <c r="AE394" s="1">
        <f t="shared" si="357"/>
        <v>0</v>
      </c>
      <c r="AF394" s="1">
        <f t="shared" si="357"/>
        <v>0</v>
      </c>
      <c r="AG394" s="1">
        <f t="shared" si="357"/>
        <v>0</v>
      </c>
      <c r="AH394" s="1">
        <f t="shared" si="357"/>
        <v>0</v>
      </c>
      <c r="AI394" s="1">
        <f t="shared" si="357"/>
        <v>0</v>
      </c>
      <c r="AJ394" s="1">
        <f t="shared" si="357"/>
        <v>0</v>
      </c>
      <c r="AK394" s="1">
        <f t="shared" si="357"/>
        <v>0</v>
      </c>
      <c r="AL394" s="1">
        <f t="shared" si="357"/>
        <v>0</v>
      </c>
      <c r="AM394" s="1">
        <f t="shared" si="357"/>
        <v>0</v>
      </c>
      <c r="AN394" s="1">
        <f t="shared" si="357"/>
        <v>0</v>
      </c>
      <c r="AO394" s="1">
        <f t="shared" si="357"/>
        <v>0</v>
      </c>
      <c r="AP394" s="1">
        <f t="shared" si="357"/>
        <v>0</v>
      </c>
      <c r="AQ394" s="1">
        <f t="shared" ref="AQ394:BR394" si="358">AQ331*AQ205</f>
        <v>0</v>
      </c>
      <c r="AR394" s="1">
        <f t="shared" si="358"/>
        <v>0</v>
      </c>
      <c r="AS394" s="1">
        <f t="shared" si="358"/>
        <v>0</v>
      </c>
      <c r="AT394" s="1">
        <f t="shared" si="358"/>
        <v>0</v>
      </c>
      <c r="AU394" s="1">
        <f t="shared" si="358"/>
        <v>0</v>
      </c>
      <c r="AV394" s="1">
        <f t="shared" si="358"/>
        <v>0</v>
      </c>
      <c r="AW394" s="1">
        <f t="shared" si="358"/>
        <v>0</v>
      </c>
      <c r="AX394" s="1">
        <f t="shared" si="358"/>
        <v>0</v>
      </c>
      <c r="AY394" s="1">
        <f t="shared" si="358"/>
        <v>0</v>
      </c>
      <c r="AZ394" s="1">
        <f t="shared" si="358"/>
        <v>0</v>
      </c>
      <c r="BA394" s="1">
        <f t="shared" si="358"/>
        <v>0</v>
      </c>
      <c r="BB394" s="1">
        <f t="shared" si="358"/>
        <v>0</v>
      </c>
      <c r="BC394" s="1">
        <f t="shared" si="358"/>
        <v>0</v>
      </c>
      <c r="BD394" s="1">
        <f t="shared" si="358"/>
        <v>0</v>
      </c>
      <c r="BE394" s="1">
        <f t="shared" si="358"/>
        <v>0</v>
      </c>
      <c r="BF394" s="1">
        <f t="shared" si="358"/>
        <v>0</v>
      </c>
      <c r="BG394" s="1">
        <f t="shared" si="358"/>
        <v>0</v>
      </c>
      <c r="BH394" s="1">
        <f t="shared" si="358"/>
        <v>0</v>
      </c>
      <c r="BI394" s="1">
        <f t="shared" si="358"/>
        <v>0</v>
      </c>
      <c r="BJ394" s="1">
        <f t="shared" si="358"/>
        <v>0</v>
      </c>
      <c r="BK394" s="1">
        <f t="shared" si="358"/>
        <v>0</v>
      </c>
      <c r="BL394" s="1">
        <f t="shared" si="358"/>
        <v>0</v>
      </c>
      <c r="BM394" s="1">
        <f t="shared" si="358"/>
        <v>0</v>
      </c>
      <c r="BN394" s="1">
        <f t="shared" si="358"/>
        <v>0</v>
      </c>
      <c r="BO394" s="1">
        <f t="shared" si="358"/>
        <v>0</v>
      </c>
      <c r="BP394" s="1">
        <f t="shared" si="358"/>
        <v>0</v>
      </c>
      <c r="BQ394" s="1">
        <f t="shared" si="358"/>
        <v>0</v>
      </c>
      <c r="BR394" s="1">
        <f t="shared" si="358"/>
        <v>0</v>
      </c>
    </row>
    <row r="395" spans="1:70" x14ac:dyDescent="0.2">
      <c r="A395" s="1">
        <f t="shared" si="322"/>
        <v>0</v>
      </c>
      <c r="D395" s="541"/>
      <c r="E395" s="541"/>
      <c r="F395" s="541"/>
      <c r="G395" s="541"/>
      <c r="H395" s="541"/>
      <c r="I395" s="541"/>
      <c r="J395" s="541"/>
      <c r="K395" s="1">
        <f t="shared" ref="K395:AP395" si="359">K332*K206</f>
        <v>0</v>
      </c>
      <c r="L395" s="1">
        <f t="shared" si="359"/>
        <v>0</v>
      </c>
      <c r="M395" s="1">
        <f t="shared" si="359"/>
        <v>0</v>
      </c>
      <c r="N395" s="1">
        <f t="shared" si="359"/>
        <v>0</v>
      </c>
      <c r="O395" s="1">
        <f t="shared" si="359"/>
        <v>0</v>
      </c>
      <c r="P395" s="1">
        <f t="shared" si="359"/>
        <v>0</v>
      </c>
      <c r="Q395" s="1">
        <f t="shared" si="359"/>
        <v>0</v>
      </c>
      <c r="R395" s="1">
        <f t="shared" si="359"/>
        <v>0</v>
      </c>
      <c r="S395" s="1">
        <f t="shared" si="359"/>
        <v>0</v>
      </c>
      <c r="T395" s="1">
        <f t="shared" si="359"/>
        <v>0</v>
      </c>
      <c r="U395" s="1">
        <f t="shared" si="359"/>
        <v>0</v>
      </c>
      <c r="V395" s="1">
        <f t="shared" si="359"/>
        <v>0</v>
      </c>
      <c r="W395" s="1">
        <f t="shared" si="359"/>
        <v>0</v>
      </c>
      <c r="X395" s="1">
        <f t="shared" si="359"/>
        <v>0</v>
      </c>
      <c r="Y395" s="1">
        <f t="shared" si="359"/>
        <v>0</v>
      </c>
      <c r="Z395" s="1">
        <f t="shared" si="359"/>
        <v>0</v>
      </c>
      <c r="AA395" s="1">
        <f t="shared" si="359"/>
        <v>0</v>
      </c>
      <c r="AB395" s="1">
        <f t="shared" si="359"/>
        <v>0</v>
      </c>
      <c r="AC395" s="1">
        <f t="shared" si="359"/>
        <v>0</v>
      </c>
      <c r="AD395" s="1">
        <f t="shared" si="359"/>
        <v>0</v>
      </c>
      <c r="AE395" s="1">
        <f t="shared" si="359"/>
        <v>0</v>
      </c>
      <c r="AF395" s="1">
        <f t="shared" si="359"/>
        <v>0</v>
      </c>
      <c r="AG395" s="1">
        <f t="shared" si="359"/>
        <v>0</v>
      </c>
      <c r="AH395" s="1">
        <f t="shared" si="359"/>
        <v>0</v>
      </c>
      <c r="AI395" s="1">
        <f t="shared" si="359"/>
        <v>0</v>
      </c>
      <c r="AJ395" s="1">
        <f t="shared" si="359"/>
        <v>0</v>
      </c>
      <c r="AK395" s="1">
        <f t="shared" si="359"/>
        <v>0</v>
      </c>
      <c r="AL395" s="1">
        <f t="shared" si="359"/>
        <v>0</v>
      </c>
      <c r="AM395" s="1">
        <f t="shared" si="359"/>
        <v>0</v>
      </c>
      <c r="AN395" s="1">
        <f t="shared" si="359"/>
        <v>0</v>
      </c>
      <c r="AO395" s="1">
        <f t="shared" si="359"/>
        <v>0</v>
      </c>
      <c r="AP395" s="1">
        <f t="shared" si="359"/>
        <v>0</v>
      </c>
      <c r="AQ395" s="1">
        <f t="shared" ref="AQ395:BR395" si="360">AQ332*AQ206</f>
        <v>0</v>
      </c>
      <c r="AR395" s="1">
        <f t="shared" si="360"/>
        <v>0</v>
      </c>
      <c r="AS395" s="1">
        <f t="shared" si="360"/>
        <v>0</v>
      </c>
      <c r="AT395" s="1">
        <f t="shared" si="360"/>
        <v>0</v>
      </c>
      <c r="AU395" s="1">
        <f t="shared" si="360"/>
        <v>0</v>
      </c>
      <c r="AV395" s="1">
        <f t="shared" si="360"/>
        <v>0</v>
      </c>
      <c r="AW395" s="1">
        <f t="shared" si="360"/>
        <v>0</v>
      </c>
      <c r="AX395" s="1">
        <f t="shared" si="360"/>
        <v>0</v>
      </c>
      <c r="AY395" s="1">
        <f t="shared" si="360"/>
        <v>0</v>
      </c>
      <c r="AZ395" s="1">
        <f t="shared" si="360"/>
        <v>0</v>
      </c>
      <c r="BA395" s="1">
        <f t="shared" si="360"/>
        <v>0</v>
      </c>
      <c r="BB395" s="1">
        <f t="shared" si="360"/>
        <v>0</v>
      </c>
      <c r="BC395" s="1">
        <f t="shared" si="360"/>
        <v>0</v>
      </c>
      <c r="BD395" s="1">
        <f t="shared" si="360"/>
        <v>0</v>
      </c>
      <c r="BE395" s="1">
        <f t="shared" si="360"/>
        <v>0</v>
      </c>
      <c r="BF395" s="1">
        <f t="shared" si="360"/>
        <v>0</v>
      </c>
      <c r="BG395" s="1">
        <f t="shared" si="360"/>
        <v>0</v>
      </c>
      <c r="BH395" s="1">
        <f t="shared" si="360"/>
        <v>0</v>
      </c>
      <c r="BI395" s="1">
        <f t="shared" si="360"/>
        <v>0</v>
      </c>
      <c r="BJ395" s="1">
        <f t="shared" si="360"/>
        <v>0</v>
      </c>
      <c r="BK395" s="1">
        <f t="shared" si="360"/>
        <v>0</v>
      </c>
      <c r="BL395" s="1">
        <f t="shared" si="360"/>
        <v>0</v>
      </c>
      <c r="BM395" s="1">
        <f t="shared" si="360"/>
        <v>0</v>
      </c>
      <c r="BN395" s="1">
        <f t="shared" si="360"/>
        <v>0</v>
      </c>
      <c r="BO395" s="1">
        <f t="shared" si="360"/>
        <v>0</v>
      </c>
      <c r="BP395" s="1">
        <f t="shared" si="360"/>
        <v>0</v>
      </c>
      <c r="BQ395" s="1">
        <f t="shared" si="360"/>
        <v>0</v>
      </c>
      <c r="BR395" s="1">
        <f t="shared" si="360"/>
        <v>0</v>
      </c>
    </row>
    <row r="396" spans="1:70" x14ac:dyDescent="0.2">
      <c r="A396" s="1">
        <f t="shared" si="322"/>
        <v>0</v>
      </c>
      <c r="D396" s="541"/>
      <c r="E396" s="541"/>
      <c r="F396" s="541"/>
      <c r="G396" s="541"/>
      <c r="H396" s="541"/>
      <c r="I396" s="541"/>
      <c r="J396" s="541"/>
      <c r="K396" s="1">
        <f t="shared" ref="K396:AP396" si="361">K333*K207</f>
        <v>0</v>
      </c>
      <c r="L396" s="1">
        <f t="shared" si="361"/>
        <v>0</v>
      </c>
      <c r="M396" s="1">
        <f t="shared" si="361"/>
        <v>0</v>
      </c>
      <c r="N396" s="1">
        <f t="shared" si="361"/>
        <v>0</v>
      </c>
      <c r="O396" s="1">
        <f t="shared" si="361"/>
        <v>0</v>
      </c>
      <c r="P396" s="1">
        <f t="shared" si="361"/>
        <v>0</v>
      </c>
      <c r="Q396" s="1">
        <f t="shared" si="361"/>
        <v>0</v>
      </c>
      <c r="R396" s="1">
        <f t="shared" si="361"/>
        <v>0</v>
      </c>
      <c r="S396" s="1">
        <f t="shared" si="361"/>
        <v>0</v>
      </c>
      <c r="T396" s="1">
        <f t="shared" si="361"/>
        <v>0</v>
      </c>
      <c r="U396" s="1">
        <f t="shared" si="361"/>
        <v>0</v>
      </c>
      <c r="V396" s="1">
        <f t="shared" si="361"/>
        <v>0</v>
      </c>
      <c r="W396" s="1">
        <f t="shared" si="361"/>
        <v>0</v>
      </c>
      <c r="X396" s="1">
        <f t="shared" si="361"/>
        <v>0</v>
      </c>
      <c r="Y396" s="1">
        <f t="shared" si="361"/>
        <v>0</v>
      </c>
      <c r="Z396" s="1">
        <f t="shared" si="361"/>
        <v>0</v>
      </c>
      <c r="AA396" s="1">
        <f t="shared" si="361"/>
        <v>0</v>
      </c>
      <c r="AB396" s="1">
        <f t="shared" si="361"/>
        <v>0</v>
      </c>
      <c r="AC396" s="1">
        <f t="shared" si="361"/>
        <v>0</v>
      </c>
      <c r="AD396" s="1">
        <f t="shared" si="361"/>
        <v>0</v>
      </c>
      <c r="AE396" s="1">
        <f t="shared" si="361"/>
        <v>0</v>
      </c>
      <c r="AF396" s="1">
        <f t="shared" si="361"/>
        <v>0</v>
      </c>
      <c r="AG396" s="1">
        <f t="shared" si="361"/>
        <v>0</v>
      </c>
      <c r="AH396" s="1">
        <f t="shared" si="361"/>
        <v>0</v>
      </c>
      <c r="AI396" s="1">
        <f t="shared" si="361"/>
        <v>0</v>
      </c>
      <c r="AJ396" s="1">
        <f t="shared" si="361"/>
        <v>0</v>
      </c>
      <c r="AK396" s="1">
        <f t="shared" si="361"/>
        <v>0</v>
      </c>
      <c r="AL396" s="1">
        <f t="shared" si="361"/>
        <v>0</v>
      </c>
      <c r="AM396" s="1">
        <f t="shared" si="361"/>
        <v>0</v>
      </c>
      <c r="AN396" s="1">
        <f t="shared" si="361"/>
        <v>0</v>
      </c>
      <c r="AO396" s="1">
        <f t="shared" si="361"/>
        <v>0</v>
      </c>
      <c r="AP396" s="1">
        <f t="shared" si="361"/>
        <v>0</v>
      </c>
      <c r="AQ396" s="1">
        <f t="shared" ref="AQ396:BR396" si="362">AQ333*AQ207</f>
        <v>0</v>
      </c>
      <c r="AR396" s="1">
        <f t="shared" si="362"/>
        <v>0</v>
      </c>
      <c r="AS396" s="1">
        <f t="shared" si="362"/>
        <v>0</v>
      </c>
      <c r="AT396" s="1">
        <f t="shared" si="362"/>
        <v>0</v>
      </c>
      <c r="AU396" s="1">
        <f t="shared" si="362"/>
        <v>0</v>
      </c>
      <c r="AV396" s="1">
        <f t="shared" si="362"/>
        <v>0</v>
      </c>
      <c r="AW396" s="1">
        <f t="shared" si="362"/>
        <v>0</v>
      </c>
      <c r="AX396" s="1">
        <f t="shared" si="362"/>
        <v>0</v>
      </c>
      <c r="AY396" s="1">
        <f t="shared" si="362"/>
        <v>0</v>
      </c>
      <c r="AZ396" s="1">
        <f t="shared" si="362"/>
        <v>0</v>
      </c>
      <c r="BA396" s="1">
        <f t="shared" si="362"/>
        <v>0</v>
      </c>
      <c r="BB396" s="1">
        <f t="shared" si="362"/>
        <v>0</v>
      </c>
      <c r="BC396" s="1">
        <f t="shared" si="362"/>
        <v>0</v>
      </c>
      <c r="BD396" s="1">
        <f t="shared" si="362"/>
        <v>0</v>
      </c>
      <c r="BE396" s="1">
        <f t="shared" si="362"/>
        <v>0</v>
      </c>
      <c r="BF396" s="1">
        <f t="shared" si="362"/>
        <v>0</v>
      </c>
      <c r="BG396" s="1">
        <f t="shared" si="362"/>
        <v>0</v>
      </c>
      <c r="BH396" s="1">
        <f t="shared" si="362"/>
        <v>0</v>
      </c>
      <c r="BI396" s="1">
        <f t="shared" si="362"/>
        <v>0</v>
      </c>
      <c r="BJ396" s="1">
        <f t="shared" si="362"/>
        <v>0</v>
      </c>
      <c r="BK396" s="1">
        <f t="shared" si="362"/>
        <v>0</v>
      </c>
      <c r="BL396" s="1">
        <f t="shared" si="362"/>
        <v>0</v>
      </c>
      <c r="BM396" s="1">
        <f t="shared" si="362"/>
        <v>0</v>
      </c>
      <c r="BN396" s="1">
        <f t="shared" si="362"/>
        <v>0</v>
      </c>
      <c r="BO396" s="1">
        <f t="shared" si="362"/>
        <v>0</v>
      </c>
      <c r="BP396" s="1">
        <f t="shared" si="362"/>
        <v>0</v>
      </c>
      <c r="BQ396" s="1">
        <f t="shared" si="362"/>
        <v>0</v>
      </c>
      <c r="BR396" s="1">
        <f t="shared" si="362"/>
        <v>0</v>
      </c>
    </row>
    <row r="397" spans="1:70" x14ac:dyDescent="0.2">
      <c r="A397" s="1">
        <f t="shared" si="322"/>
        <v>0</v>
      </c>
      <c r="D397" s="541"/>
      <c r="E397" s="541"/>
      <c r="F397" s="541"/>
      <c r="G397" s="541"/>
      <c r="H397" s="541"/>
      <c r="I397" s="541"/>
      <c r="J397" s="541"/>
      <c r="K397" s="1">
        <f t="shared" ref="K397:AP397" si="363">K334*K208</f>
        <v>0</v>
      </c>
      <c r="L397" s="1">
        <f t="shared" si="363"/>
        <v>0</v>
      </c>
      <c r="M397" s="1">
        <f t="shared" si="363"/>
        <v>0</v>
      </c>
      <c r="N397" s="1">
        <f t="shared" si="363"/>
        <v>0</v>
      </c>
      <c r="O397" s="1">
        <f t="shared" si="363"/>
        <v>0</v>
      </c>
      <c r="P397" s="1">
        <f t="shared" si="363"/>
        <v>0</v>
      </c>
      <c r="Q397" s="1">
        <f t="shared" si="363"/>
        <v>0</v>
      </c>
      <c r="R397" s="1">
        <f t="shared" si="363"/>
        <v>0</v>
      </c>
      <c r="S397" s="1">
        <f t="shared" si="363"/>
        <v>0</v>
      </c>
      <c r="T397" s="1">
        <f t="shared" si="363"/>
        <v>0</v>
      </c>
      <c r="U397" s="1">
        <f t="shared" si="363"/>
        <v>0</v>
      </c>
      <c r="V397" s="1">
        <f t="shared" si="363"/>
        <v>0</v>
      </c>
      <c r="W397" s="1">
        <f t="shared" si="363"/>
        <v>0</v>
      </c>
      <c r="X397" s="1">
        <f t="shared" si="363"/>
        <v>0</v>
      </c>
      <c r="Y397" s="1">
        <f t="shared" si="363"/>
        <v>0</v>
      </c>
      <c r="Z397" s="1">
        <f t="shared" si="363"/>
        <v>0</v>
      </c>
      <c r="AA397" s="1">
        <f t="shared" si="363"/>
        <v>0</v>
      </c>
      <c r="AB397" s="1">
        <f t="shared" si="363"/>
        <v>0</v>
      </c>
      <c r="AC397" s="1">
        <f t="shared" si="363"/>
        <v>0</v>
      </c>
      <c r="AD397" s="1">
        <f t="shared" si="363"/>
        <v>0</v>
      </c>
      <c r="AE397" s="1">
        <f t="shared" si="363"/>
        <v>0</v>
      </c>
      <c r="AF397" s="1">
        <f t="shared" si="363"/>
        <v>0</v>
      </c>
      <c r="AG397" s="1">
        <f t="shared" si="363"/>
        <v>0</v>
      </c>
      <c r="AH397" s="1">
        <f t="shared" si="363"/>
        <v>0</v>
      </c>
      <c r="AI397" s="1">
        <f t="shared" si="363"/>
        <v>0</v>
      </c>
      <c r="AJ397" s="1">
        <f t="shared" si="363"/>
        <v>0</v>
      </c>
      <c r="AK397" s="1">
        <f t="shared" si="363"/>
        <v>0</v>
      </c>
      <c r="AL397" s="1">
        <f t="shared" si="363"/>
        <v>0</v>
      </c>
      <c r="AM397" s="1">
        <f t="shared" si="363"/>
        <v>0</v>
      </c>
      <c r="AN397" s="1">
        <f t="shared" si="363"/>
        <v>0</v>
      </c>
      <c r="AO397" s="1">
        <f t="shared" si="363"/>
        <v>0</v>
      </c>
      <c r="AP397" s="1">
        <f t="shared" si="363"/>
        <v>0</v>
      </c>
      <c r="AQ397" s="1">
        <f t="shared" ref="AQ397:BR397" si="364">AQ334*AQ208</f>
        <v>0</v>
      </c>
      <c r="AR397" s="1">
        <f t="shared" si="364"/>
        <v>0</v>
      </c>
      <c r="AS397" s="1">
        <f t="shared" si="364"/>
        <v>0</v>
      </c>
      <c r="AT397" s="1">
        <f t="shared" si="364"/>
        <v>0</v>
      </c>
      <c r="AU397" s="1">
        <f t="shared" si="364"/>
        <v>0</v>
      </c>
      <c r="AV397" s="1">
        <f t="shared" si="364"/>
        <v>0</v>
      </c>
      <c r="AW397" s="1">
        <f t="shared" si="364"/>
        <v>0</v>
      </c>
      <c r="AX397" s="1">
        <f t="shared" si="364"/>
        <v>0</v>
      </c>
      <c r="AY397" s="1">
        <f t="shared" si="364"/>
        <v>0</v>
      </c>
      <c r="AZ397" s="1">
        <f t="shared" si="364"/>
        <v>0</v>
      </c>
      <c r="BA397" s="1">
        <f t="shared" si="364"/>
        <v>0</v>
      </c>
      <c r="BB397" s="1">
        <f t="shared" si="364"/>
        <v>0</v>
      </c>
      <c r="BC397" s="1">
        <f t="shared" si="364"/>
        <v>0</v>
      </c>
      <c r="BD397" s="1">
        <f t="shared" si="364"/>
        <v>0</v>
      </c>
      <c r="BE397" s="1">
        <f t="shared" si="364"/>
        <v>0</v>
      </c>
      <c r="BF397" s="1">
        <f t="shared" si="364"/>
        <v>0</v>
      </c>
      <c r="BG397" s="1">
        <f t="shared" si="364"/>
        <v>0</v>
      </c>
      <c r="BH397" s="1">
        <f t="shared" si="364"/>
        <v>0</v>
      </c>
      <c r="BI397" s="1">
        <f t="shared" si="364"/>
        <v>0</v>
      </c>
      <c r="BJ397" s="1">
        <f t="shared" si="364"/>
        <v>0</v>
      </c>
      <c r="BK397" s="1">
        <f t="shared" si="364"/>
        <v>0</v>
      </c>
      <c r="BL397" s="1">
        <f t="shared" si="364"/>
        <v>0</v>
      </c>
      <c r="BM397" s="1">
        <f t="shared" si="364"/>
        <v>0</v>
      </c>
      <c r="BN397" s="1">
        <f t="shared" si="364"/>
        <v>0</v>
      </c>
      <c r="BO397" s="1">
        <f t="shared" si="364"/>
        <v>0</v>
      </c>
      <c r="BP397" s="1">
        <f t="shared" si="364"/>
        <v>0</v>
      </c>
      <c r="BQ397" s="1">
        <f t="shared" si="364"/>
        <v>0</v>
      </c>
      <c r="BR397" s="1">
        <f t="shared" si="364"/>
        <v>0</v>
      </c>
    </row>
    <row r="398" spans="1:70" x14ac:dyDescent="0.2">
      <c r="A398" s="1">
        <f t="shared" si="322"/>
        <v>0</v>
      </c>
      <c r="D398" s="541"/>
      <c r="E398" s="541"/>
      <c r="F398" s="541"/>
      <c r="G398" s="541"/>
      <c r="H398" s="541"/>
      <c r="I398" s="541"/>
      <c r="J398" s="541"/>
      <c r="K398" s="1">
        <f t="shared" ref="K398:AP398" si="365">K335*K209</f>
        <v>0</v>
      </c>
      <c r="L398" s="1">
        <f t="shared" si="365"/>
        <v>0</v>
      </c>
      <c r="M398" s="1">
        <f t="shared" si="365"/>
        <v>0</v>
      </c>
      <c r="N398" s="1">
        <f t="shared" si="365"/>
        <v>0</v>
      </c>
      <c r="O398" s="1">
        <f t="shared" si="365"/>
        <v>0</v>
      </c>
      <c r="P398" s="1">
        <f t="shared" si="365"/>
        <v>0</v>
      </c>
      <c r="Q398" s="1">
        <f t="shared" si="365"/>
        <v>0</v>
      </c>
      <c r="R398" s="1">
        <f t="shared" si="365"/>
        <v>0</v>
      </c>
      <c r="S398" s="1">
        <f t="shared" si="365"/>
        <v>0</v>
      </c>
      <c r="T398" s="1">
        <f t="shared" si="365"/>
        <v>0</v>
      </c>
      <c r="U398" s="1">
        <f t="shared" si="365"/>
        <v>0</v>
      </c>
      <c r="V398" s="1">
        <f t="shared" si="365"/>
        <v>0</v>
      </c>
      <c r="W398" s="1">
        <f t="shared" si="365"/>
        <v>0</v>
      </c>
      <c r="X398" s="1">
        <f t="shared" si="365"/>
        <v>0</v>
      </c>
      <c r="Y398" s="1">
        <f t="shared" si="365"/>
        <v>0</v>
      </c>
      <c r="Z398" s="1">
        <f t="shared" si="365"/>
        <v>0</v>
      </c>
      <c r="AA398" s="1">
        <f t="shared" si="365"/>
        <v>0</v>
      </c>
      <c r="AB398" s="1">
        <f t="shared" si="365"/>
        <v>0</v>
      </c>
      <c r="AC398" s="1">
        <f t="shared" si="365"/>
        <v>0</v>
      </c>
      <c r="AD398" s="1">
        <f t="shared" si="365"/>
        <v>0</v>
      </c>
      <c r="AE398" s="1">
        <f t="shared" si="365"/>
        <v>0</v>
      </c>
      <c r="AF398" s="1">
        <f t="shared" si="365"/>
        <v>0</v>
      </c>
      <c r="AG398" s="1">
        <f t="shared" si="365"/>
        <v>0</v>
      </c>
      <c r="AH398" s="1">
        <f t="shared" si="365"/>
        <v>0</v>
      </c>
      <c r="AI398" s="1">
        <f t="shared" si="365"/>
        <v>0</v>
      </c>
      <c r="AJ398" s="1">
        <f t="shared" si="365"/>
        <v>0</v>
      </c>
      <c r="AK398" s="1">
        <f t="shared" si="365"/>
        <v>0</v>
      </c>
      <c r="AL398" s="1">
        <f t="shared" si="365"/>
        <v>0</v>
      </c>
      <c r="AM398" s="1">
        <f t="shared" si="365"/>
        <v>0</v>
      </c>
      <c r="AN398" s="1">
        <f t="shared" si="365"/>
        <v>0</v>
      </c>
      <c r="AO398" s="1">
        <f t="shared" si="365"/>
        <v>0</v>
      </c>
      <c r="AP398" s="1">
        <f t="shared" si="365"/>
        <v>0</v>
      </c>
      <c r="AQ398" s="1">
        <f t="shared" ref="AQ398:BR398" si="366">AQ335*AQ209</f>
        <v>0</v>
      </c>
      <c r="AR398" s="1">
        <f t="shared" si="366"/>
        <v>0</v>
      </c>
      <c r="AS398" s="1">
        <f t="shared" si="366"/>
        <v>0</v>
      </c>
      <c r="AT398" s="1">
        <f t="shared" si="366"/>
        <v>0</v>
      </c>
      <c r="AU398" s="1">
        <f t="shared" si="366"/>
        <v>0</v>
      </c>
      <c r="AV398" s="1">
        <f t="shared" si="366"/>
        <v>0</v>
      </c>
      <c r="AW398" s="1">
        <f t="shared" si="366"/>
        <v>0</v>
      </c>
      <c r="AX398" s="1">
        <f t="shared" si="366"/>
        <v>0</v>
      </c>
      <c r="AY398" s="1">
        <f t="shared" si="366"/>
        <v>0</v>
      </c>
      <c r="AZ398" s="1">
        <f t="shared" si="366"/>
        <v>0</v>
      </c>
      <c r="BA398" s="1">
        <f t="shared" si="366"/>
        <v>0</v>
      </c>
      <c r="BB398" s="1">
        <f t="shared" si="366"/>
        <v>0</v>
      </c>
      <c r="BC398" s="1">
        <f t="shared" si="366"/>
        <v>0</v>
      </c>
      <c r="BD398" s="1">
        <f t="shared" si="366"/>
        <v>0</v>
      </c>
      <c r="BE398" s="1">
        <f t="shared" si="366"/>
        <v>0</v>
      </c>
      <c r="BF398" s="1">
        <f t="shared" si="366"/>
        <v>0</v>
      </c>
      <c r="BG398" s="1">
        <f t="shared" si="366"/>
        <v>0</v>
      </c>
      <c r="BH398" s="1">
        <f t="shared" si="366"/>
        <v>0</v>
      </c>
      <c r="BI398" s="1">
        <f t="shared" si="366"/>
        <v>0</v>
      </c>
      <c r="BJ398" s="1">
        <f t="shared" si="366"/>
        <v>0</v>
      </c>
      <c r="BK398" s="1">
        <f t="shared" si="366"/>
        <v>0</v>
      </c>
      <c r="BL398" s="1">
        <f t="shared" si="366"/>
        <v>0</v>
      </c>
      <c r="BM398" s="1">
        <f t="shared" si="366"/>
        <v>0</v>
      </c>
      <c r="BN398" s="1">
        <f t="shared" si="366"/>
        <v>0</v>
      </c>
      <c r="BO398" s="1">
        <f t="shared" si="366"/>
        <v>0</v>
      </c>
      <c r="BP398" s="1">
        <f t="shared" si="366"/>
        <v>0</v>
      </c>
      <c r="BQ398" s="1">
        <f t="shared" si="366"/>
        <v>0</v>
      </c>
      <c r="BR398" s="1">
        <f t="shared" si="366"/>
        <v>0</v>
      </c>
    </row>
    <row r="399" spans="1:70" x14ac:dyDescent="0.2">
      <c r="A399" s="1">
        <f t="shared" si="322"/>
        <v>0</v>
      </c>
      <c r="D399" s="541"/>
      <c r="E399" s="541"/>
      <c r="F399" s="541"/>
      <c r="G399" s="541"/>
      <c r="H399" s="541"/>
      <c r="I399" s="541"/>
      <c r="J399" s="541"/>
      <c r="K399" s="1">
        <f t="shared" ref="K399:AP399" si="367">K336*K210</f>
        <v>0</v>
      </c>
      <c r="L399" s="1">
        <f t="shared" si="367"/>
        <v>0</v>
      </c>
      <c r="M399" s="1">
        <f t="shared" si="367"/>
        <v>0</v>
      </c>
      <c r="N399" s="1">
        <f t="shared" si="367"/>
        <v>0</v>
      </c>
      <c r="O399" s="1">
        <f t="shared" si="367"/>
        <v>0</v>
      </c>
      <c r="P399" s="1">
        <f t="shared" si="367"/>
        <v>0</v>
      </c>
      <c r="Q399" s="1">
        <f t="shared" si="367"/>
        <v>0</v>
      </c>
      <c r="R399" s="1">
        <f t="shared" si="367"/>
        <v>0</v>
      </c>
      <c r="S399" s="1">
        <f t="shared" si="367"/>
        <v>0</v>
      </c>
      <c r="T399" s="1">
        <f t="shared" si="367"/>
        <v>0</v>
      </c>
      <c r="U399" s="1">
        <f t="shared" si="367"/>
        <v>0</v>
      </c>
      <c r="V399" s="1">
        <f t="shared" si="367"/>
        <v>0</v>
      </c>
      <c r="W399" s="1">
        <f t="shared" si="367"/>
        <v>0</v>
      </c>
      <c r="X399" s="1">
        <f t="shared" si="367"/>
        <v>0</v>
      </c>
      <c r="Y399" s="1">
        <f t="shared" si="367"/>
        <v>0</v>
      </c>
      <c r="Z399" s="1">
        <f t="shared" si="367"/>
        <v>0</v>
      </c>
      <c r="AA399" s="1">
        <f t="shared" si="367"/>
        <v>0</v>
      </c>
      <c r="AB399" s="1">
        <f t="shared" si="367"/>
        <v>0</v>
      </c>
      <c r="AC399" s="1">
        <f t="shared" si="367"/>
        <v>0</v>
      </c>
      <c r="AD399" s="1">
        <f t="shared" si="367"/>
        <v>0</v>
      </c>
      <c r="AE399" s="1">
        <f t="shared" si="367"/>
        <v>0</v>
      </c>
      <c r="AF399" s="1">
        <f t="shared" si="367"/>
        <v>0</v>
      </c>
      <c r="AG399" s="1">
        <f t="shared" si="367"/>
        <v>0</v>
      </c>
      <c r="AH399" s="1">
        <f t="shared" si="367"/>
        <v>0</v>
      </c>
      <c r="AI399" s="1">
        <f t="shared" si="367"/>
        <v>0</v>
      </c>
      <c r="AJ399" s="1">
        <f t="shared" si="367"/>
        <v>0</v>
      </c>
      <c r="AK399" s="1">
        <f t="shared" si="367"/>
        <v>0</v>
      </c>
      <c r="AL399" s="1">
        <f t="shared" si="367"/>
        <v>0</v>
      </c>
      <c r="AM399" s="1">
        <f t="shared" si="367"/>
        <v>0</v>
      </c>
      <c r="AN399" s="1">
        <f t="shared" si="367"/>
        <v>0</v>
      </c>
      <c r="AO399" s="1">
        <f t="shared" si="367"/>
        <v>0</v>
      </c>
      <c r="AP399" s="1">
        <f t="shared" si="367"/>
        <v>0</v>
      </c>
      <c r="AQ399" s="1">
        <f t="shared" ref="AQ399:BR399" si="368">AQ336*AQ210</f>
        <v>0</v>
      </c>
      <c r="AR399" s="1">
        <f t="shared" si="368"/>
        <v>0</v>
      </c>
      <c r="AS399" s="1">
        <f t="shared" si="368"/>
        <v>0</v>
      </c>
      <c r="AT399" s="1">
        <f t="shared" si="368"/>
        <v>0</v>
      </c>
      <c r="AU399" s="1">
        <f t="shared" si="368"/>
        <v>0</v>
      </c>
      <c r="AV399" s="1">
        <f t="shared" si="368"/>
        <v>0</v>
      </c>
      <c r="AW399" s="1">
        <f t="shared" si="368"/>
        <v>0</v>
      </c>
      <c r="AX399" s="1">
        <f t="shared" si="368"/>
        <v>0</v>
      </c>
      <c r="AY399" s="1">
        <f t="shared" si="368"/>
        <v>0</v>
      </c>
      <c r="AZ399" s="1">
        <f t="shared" si="368"/>
        <v>0</v>
      </c>
      <c r="BA399" s="1">
        <f t="shared" si="368"/>
        <v>0</v>
      </c>
      <c r="BB399" s="1">
        <f t="shared" si="368"/>
        <v>0</v>
      </c>
      <c r="BC399" s="1">
        <f t="shared" si="368"/>
        <v>0</v>
      </c>
      <c r="BD399" s="1">
        <f t="shared" si="368"/>
        <v>0</v>
      </c>
      <c r="BE399" s="1">
        <f t="shared" si="368"/>
        <v>0</v>
      </c>
      <c r="BF399" s="1">
        <f t="shared" si="368"/>
        <v>0</v>
      </c>
      <c r="BG399" s="1">
        <f t="shared" si="368"/>
        <v>0</v>
      </c>
      <c r="BH399" s="1">
        <f t="shared" si="368"/>
        <v>0</v>
      </c>
      <c r="BI399" s="1">
        <f t="shared" si="368"/>
        <v>0</v>
      </c>
      <c r="BJ399" s="1">
        <f t="shared" si="368"/>
        <v>0</v>
      </c>
      <c r="BK399" s="1">
        <f t="shared" si="368"/>
        <v>0</v>
      </c>
      <c r="BL399" s="1">
        <f t="shared" si="368"/>
        <v>0</v>
      </c>
      <c r="BM399" s="1">
        <f t="shared" si="368"/>
        <v>0</v>
      </c>
      <c r="BN399" s="1">
        <f t="shared" si="368"/>
        <v>0</v>
      </c>
      <c r="BO399" s="1">
        <f t="shared" si="368"/>
        <v>0</v>
      </c>
      <c r="BP399" s="1">
        <f t="shared" si="368"/>
        <v>0</v>
      </c>
      <c r="BQ399" s="1">
        <f t="shared" si="368"/>
        <v>0</v>
      </c>
      <c r="BR399" s="1">
        <f t="shared" si="368"/>
        <v>0</v>
      </c>
    </row>
    <row r="400" spans="1:70" x14ac:dyDescent="0.2">
      <c r="A400" s="1">
        <f t="shared" si="322"/>
        <v>0</v>
      </c>
      <c r="D400" s="541"/>
      <c r="E400" s="541"/>
      <c r="F400" s="541"/>
      <c r="G400" s="541"/>
      <c r="H400" s="541"/>
      <c r="I400" s="541"/>
      <c r="J400" s="541"/>
      <c r="K400" s="1">
        <f t="shared" ref="K400:AP400" si="369">K337*K211</f>
        <v>0</v>
      </c>
      <c r="L400" s="1">
        <f t="shared" si="369"/>
        <v>0</v>
      </c>
      <c r="M400" s="1">
        <f t="shared" si="369"/>
        <v>0</v>
      </c>
      <c r="N400" s="1">
        <f t="shared" si="369"/>
        <v>0</v>
      </c>
      <c r="O400" s="1">
        <f t="shared" si="369"/>
        <v>0</v>
      </c>
      <c r="P400" s="1">
        <f t="shared" si="369"/>
        <v>0</v>
      </c>
      <c r="Q400" s="1">
        <f t="shared" si="369"/>
        <v>0</v>
      </c>
      <c r="R400" s="1">
        <f t="shared" si="369"/>
        <v>0</v>
      </c>
      <c r="S400" s="1">
        <f t="shared" si="369"/>
        <v>0</v>
      </c>
      <c r="T400" s="1">
        <f t="shared" si="369"/>
        <v>0</v>
      </c>
      <c r="U400" s="1">
        <f t="shared" si="369"/>
        <v>0</v>
      </c>
      <c r="V400" s="1">
        <f t="shared" si="369"/>
        <v>0</v>
      </c>
      <c r="W400" s="1">
        <f t="shared" si="369"/>
        <v>0</v>
      </c>
      <c r="X400" s="1">
        <f t="shared" si="369"/>
        <v>0</v>
      </c>
      <c r="Y400" s="1">
        <f t="shared" si="369"/>
        <v>0</v>
      </c>
      <c r="Z400" s="1">
        <f t="shared" si="369"/>
        <v>0</v>
      </c>
      <c r="AA400" s="1">
        <f t="shared" si="369"/>
        <v>0</v>
      </c>
      <c r="AB400" s="1">
        <f t="shared" si="369"/>
        <v>0</v>
      </c>
      <c r="AC400" s="1">
        <f t="shared" si="369"/>
        <v>0</v>
      </c>
      <c r="AD400" s="1">
        <f t="shared" si="369"/>
        <v>0</v>
      </c>
      <c r="AE400" s="1">
        <f t="shared" si="369"/>
        <v>0</v>
      </c>
      <c r="AF400" s="1">
        <f t="shared" si="369"/>
        <v>0</v>
      </c>
      <c r="AG400" s="1">
        <f t="shared" si="369"/>
        <v>0</v>
      </c>
      <c r="AH400" s="1">
        <f t="shared" si="369"/>
        <v>0</v>
      </c>
      <c r="AI400" s="1">
        <f t="shared" si="369"/>
        <v>0</v>
      </c>
      <c r="AJ400" s="1">
        <f t="shared" si="369"/>
        <v>0</v>
      </c>
      <c r="AK400" s="1">
        <f t="shared" si="369"/>
        <v>0</v>
      </c>
      <c r="AL400" s="1">
        <f t="shared" si="369"/>
        <v>0</v>
      </c>
      <c r="AM400" s="1">
        <f t="shared" si="369"/>
        <v>0</v>
      </c>
      <c r="AN400" s="1">
        <f t="shared" si="369"/>
        <v>0</v>
      </c>
      <c r="AO400" s="1">
        <f t="shared" si="369"/>
        <v>0</v>
      </c>
      <c r="AP400" s="1">
        <f t="shared" si="369"/>
        <v>0</v>
      </c>
      <c r="AQ400" s="1">
        <f t="shared" ref="AQ400:BR400" si="370">AQ337*AQ211</f>
        <v>0</v>
      </c>
      <c r="AR400" s="1">
        <f t="shared" si="370"/>
        <v>0</v>
      </c>
      <c r="AS400" s="1">
        <f t="shared" si="370"/>
        <v>0</v>
      </c>
      <c r="AT400" s="1">
        <f t="shared" si="370"/>
        <v>0</v>
      </c>
      <c r="AU400" s="1">
        <f t="shared" si="370"/>
        <v>0</v>
      </c>
      <c r="AV400" s="1">
        <f t="shared" si="370"/>
        <v>0</v>
      </c>
      <c r="AW400" s="1">
        <f t="shared" si="370"/>
        <v>0</v>
      </c>
      <c r="AX400" s="1">
        <f t="shared" si="370"/>
        <v>0</v>
      </c>
      <c r="AY400" s="1">
        <f t="shared" si="370"/>
        <v>0</v>
      </c>
      <c r="AZ400" s="1">
        <f t="shared" si="370"/>
        <v>0</v>
      </c>
      <c r="BA400" s="1">
        <f t="shared" si="370"/>
        <v>0</v>
      </c>
      <c r="BB400" s="1">
        <f t="shared" si="370"/>
        <v>0</v>
      </c>
      <c r="BC400" s="1">
        <f t="shared" si="370"/>
        <v>0</v>
      </c>
      <c r="BD400" s="1">
        <f t="shared" si="370"/>
        <v>0</v>
      </c>
      <c r="BE400" s="1">
        <f t="shared" si="370"/>
        <v>0</v>
      </c>
      <c r="BF400" s="1">
        <f t="shared" si="370"/>
        <v>0</v>
      </c>
      <c r="BG400" s="1">
        <f t="shared" si="370"/>
        <v>0</v>
      </c>
      <c r="BH400" s="1">
        <f t="shared" si="370"/>
        <v>0</v>
      </c>
      <c r="BI400" s="1">
        <f t="shared" si="370"/>
        <v>0</v>
      </c>
      <c r="BJ400" s="1">
        <f t="shared" si="370"/>
        <v>0</v>
      </c>
      <c r="BK400" s="1">
        <f t="shared" si="370"/>
        <v>0</v>
      </c>
      <c r="BL400" s="1">
        <f t="shared" si="370"/>
        <v>0</v>
      </c>
      <c r="BM400" s="1">
        <f t="shared" si="370"/>
        <v>0</v>
      </c>
      <c r="BN400" s="1">
        <f t="shared" si="370"/>
        <v>0</v>
      </c>
      <c r="BO400" s="1">
        <f t="shared" si="370"/>
        <v>0</v>
      </c>
      <c r="BP400" s="1">
        <f t="shared" si="370"/>
        <v>0</v>
      </c>
      <c r="BQ400" s="1">
        <f t="shared" si="370"/>
        <v>0</v>
      </c>
      <c r="BR400" s="1">
        <f t="shared" si="370"/>
        <v>0</v>
      </c>
    </row>
    <row r="401" spans="1:70" x14ac:dyDescent="0.2">
      <c r="A401" s="1">
        <f t="shared" si="322"/>
        <v>0</v>
      </c>
      <c r="D401" s="541"/>
      <c r="E401" s="541"/>
      <c r="F401" s="541"/>
      <c r="G401" s="541"/>
      <c r="H401" s="541"/>
      <c r="I401" s="541"/>
      <c r="J401" s="541"/>
      <c r="K401" s="1">
        <f t="shared" ref="K401:AP401" si="371">K338*K212</f>
        <v>0</v>
      </c>
      <c r="L401" s="1">
        <f t="shared" si="371"/>
        <v>0</v>
      </c>
      <c r="M401" s="1">
        <f t="shared" si="371"/>
        <v>0</v>
      </c>
      <c r="N401" s="1">
        <f t="shared" si="371"/>
        <v>0</v>
      </c>
      <c r="O401" s="1">
        <f t="shared" si="371"/>
        <v>0</v>
      </c>
      <c r="P401" s="1">
        <f t="shared" si="371"/>
        <v>0</v>
      </c>
      <c r="Q401" s="1">
        <f t="shared" si="371"/>
        <v>0</v>
      </c>
      <c r="R401" s="1">
        <f t="shared" si="371"/>
        <v>0</v>
      </c>
      <c r="S401" s="1">
        <f t="shared" si="371"/>
        <v>0</v>
      </c>
      <c r="T401" s="1">
        <f t="shared" si="371"/>
        <v>0</v>
      </c>
      <c r="U401" s="1">
        <f t="shared" si="371"/>
        <v>0</v>
      </c>
      <c r="V401" s="1">
        <f t="shared" si="371"/>
        <v>0</v>
      </c>
      <c r="W401" s="1">
        <f t="shared" si="371"/>
        <v>0</v>
      </c>
      <c r="X401" s="1">
        <f t="shared" si="371"/>
        <v>0</v>
      </c>
      <c r="Y401" s="1">
        <f t="shared" si="371"/>
        <v>0</v>
      </c>
      <c r="Z401" s="1">
        <f t="shared" si="371"/>
        <v>0</v>
      </c>
      <c r="AA401" s="1">
        <f t="shared" si="371"/>
        <v>0</v>
      </c>
      <c r="AB401" s="1">
        <f t="shared" si="371"/>
        <v>0</v>
      </c>
      <c r="AC401" s="1">
        <f t="shared" si="371"/>
        <v>0</v>
      </c>
      <c r="AD401" s="1">
        <f t="shared" si="371"/>
        <v>0</v>
      </c>
      <c r="AE401" s="1">
        <f t="shared" si="371"/>
        <v>0</v>
      </c>
      <c r="AF401" s="1">
        <f t="shared" si="371"/>
        <v>0</v>
      </c>
      <c r="AG401" s="1">
        <f t="shared" si="371"/>
        <v>0</v>
      </c>
      <c r="AH401" s="1">
        <f t="shared" si="371"/>
        <v>0</v>
      </c>
      <c r="AI401" s="1">
        <f t="shared" si="371"/>
        <v>0</v>
      </c>
      <c r="AJ401" s="1">
        <f t="shared" si="371"/>
        <v>0</v>
      </c>
      <c r="AK401" s="1">
        <f t="shared" si="371"/>
        <v>0</v>
      </c>
      <c r="AL401" s="1">
        <f t="shared" si="371"/>
        <v>0</v>
      </c>
      <c r="AM401" s="1">
        <f t="shared" si="371"/>
        <v>0</v>
      </c>
      <c r="AN401" s="1">
        <f t="shared" si="371"/>
        <v>0</v>
      </c>
      <c r="AO401" s="1">
        <f t="shared" si="371"/>
        <v>0</v>
      </c>
      <c r="AP401" s="1">
        <f t="shared" si="371"/>
        <v>0</v>
      </c>
      <c r="AQ401" s="1">
        <f t="shared" ref="AQ401:BR401" si="372">AQ338*AQ212</f>
        <v>0</v>
      </c>
      <c r="AR401" s="1">
        <f t="shared" si="372"/>
        <v>0</v>
      </c>
      <c r="AS401" s="1">
        <f t="shared" si="372"/>
        <v>0</v>
      </c>
      <c r="AT401" s="1">
        <f t="shared" si="372"/>
        <v>0</v>
      </c>
      <c r="AU401" s="1">
        <f t="shared" si="372"/>
        <v>0</v>
      </c>
      <c r="AV401" s="1">
        <f t="shared" si="372"/>
        <v>0</v>
      </c>
      <c r="AW401" s="1">
        <f t="shared" si="372"/>
        <v>0</v>
      </c>
      <c r="AX401" s="1">
        <f t="shared" si="372"/>
        <v>0</v>
      </c>
      <c r="AY401" s="1">
        <f t="shared" si="372"/>
        <v>0</v>
      </c>
      <c r="AZ401" s="1">
        <f t="shared" si="372"/>
        <v>0</v>
      </c>
      <c r="BA401" s="1">
        <f t="shared" si="372"/>
        <v>0</v>
      </c>
      <c r="BB401" s="1">
        <f t="shared" si="372"/>
        <v>0</v>
      </c>
      <c r="BC401" s="1">
        <f t="shared" si="372"/>
        <v>0</v>
      </c>
      <c r="BD401" s="1">
        <f t="shared" si="372"/>
        <v>0</v>
      </c>
      <c r="BE401" s="1">
        <f t="shared" si="372"/>
        <v>0</v>
      </c>
      <c r="BF401" s="1">
        <f t="shared" si="372"/>
        <v>0</v>
      </c>
      <c r="BG401" s="1">
        <f t="shared" si="372"/>
        <v>0</v>
      </c>
      <c r="BH401" s="1">
        <f t="shared" si="372"/>
        <v>0</v>
      </c>
      <c r="BI401" s="1">
        <f t="shared" si="372"/>
        <v>0</v>
      </c>
      <c r="BJ401" s="1">
        <f t="shared" si="372"/>
        <v>0</v>
      </c>
      <c r="BK401" s="1">
        <f t="shared" si="372"/>
        <v>0</v>
      </c>
      <c r="BL401" s="1">
        <f t="shared" si="372"/>
        <v>0</v>
      </c>
      <c r="BM401" s="1">
        <f t="shared" si="372"/>
        <v>0</v>
      </c>
      <c r="BN401" s="1">
        <f t="shared" si="372"/>
        <v>0</v>
      </c>
      <c r="BO401" s="1">
        <f t="shared" si="372"/>
        <v>0</v>
      </c>
      <c r="BP401" s="1">
        <f t="shared" si="372"/>
        <v>0</v>
      </c>
      <c r="BQ401" s="1">
        <f t="shared" si="372"/>
        <v>0</v>
      </c>
      <c r="BR401" s="1">
        <f t="shared" si="372"/>
        <v>0</v>
      </c>
    </row>
    <row r="402" spans="1:70" x14ac:dyDescent="0.2">
      <c r="A402" s="1">
        <f t="shared" si="322"/>
        <v>0</v>
      </c>
      <c r="D402" s="541"/>
      <c r="E402" s="541"/>
      <c r="F402" s="541"/>
      <c r="G402" s="541"/>
      <c r="H402" s="541"/>
      <c r="I402" s="541"/>
      <c r="J402" s="541"/>
      <c r="K402" s="1">
        <f t="shared" ref="K402:AP402" si="373">K339*K213</f>
        <v>0</v>
      </c>
      <c r="L402" s="1">
        <f t="shared" si="373"/>
        <v>0</v>
      </c>
      <c r="M402" s="1">
        <f t="shared" si="373"/>
        <v>0</v>
      </c>
      <c r="N402" s="1">
        <f t="shared" si="373"/>
        <v>0</v>
      </c>
      <c r="O402" s="1">
        <f t="shared" si="373"/>
        <v>0</v>
      </c>
      <c r="P402" s="1">
        <f t="shared" si="373"/>
        <v>0</v>
      </c>
      <c r="Q402" s="1">
        <f t="shared" si="373"/>
        <v>0</v>
      </c>
      <c r="R402" s="1">
        <f t="shared" si="373"/>
        <v>0</v>
      </c>
      <c r="S402" s="1">
        <f t="shared" si="373"/>
        <v>0</v>
      </c>
      <c r="T402" s="1">
        <f t="shared" si="373"/>
        <v>0</v>
      </c>
      <c r="U402" s="1">
        <f t="shared" si="373"/>
        <v>0</v>
      </c>
      <c r="V402" s="1">
        <f t="shared" si="373"/>
        <v>0</v>
      </c>
      <c r="W402" s="1">
        <f t="shared" si="373"/>
        <v>0</v>
      </c>
      <c r="X402" s="1">
        <f t="shared" si="373"/>
        <v>0</v>
      </c>
      <c r="Y402" s="1">
        <f t="shared" si="373"/>
        <v>0</v>
      </c>
      <c r="Z402" s="1">
        <f t="shared" si="373"/>
        <v>0</v>
      </c>
      <c r="AA402" s="1">
        <f t="shared" si="373"/>
        <v>0</v>
      </c>
      <c r="AB402" s="1">
        <f t="shared" si="373"/>
        <v>0</v>
      </c>
      <c r="AC402" s="1">
        <f t="shared" si="373"/>
        <v>0</v>
      </c>
      <c r="AD402" s="1">
        <f t="shared" si="373"/>
        <v>0</v>
      </c>
      <c r="AE402" s="1">
        <f t="shared" si="373"/>
        <v>0</v>
      </c>
      <c r="AF402" s="1">
        <f t="shared" si="373"/>
        <v>0</v>
      </c>
      <c r="AG402" s="1">
        <f t="shared" si="373"/>
        <v>0</v>
      </c>
      <c r="AH402" s="1">
        <f t="shared" si="373"/>
        <v>0</v>
      </c>
      <c r="AI402" s="1">
        <f t="shared" si="373"/>
        <v>0</v>
      </c>
      <c r="AJ402" s="1">
        <f t="shared" si="373"/>
        <v>0</v>
      </c>
      <c r="AK402" s="1">
        <f t="shared" si="373"/>
        <v>0</v>
      </c>
      <c r="AL402" s="1">
        <f t="shared" si="373"/>
        <v>0</v>
      </c>
      <c r="AM402" s="1">
        <f t="shared" si="373"/>
        <v>0</v>
      </c>
      <c r="AN402" s="1">
        <f t="shared" si="373"/>
        <v>0</v>
      </c>
      <c r="AO402" s="1">
        <f t="shared" si="373"/>
        <v>0</v>
      </c>
      <c r="AP402" s="1">
        <f t="shared" si="373"/>
        <v>0</v>
      </c>
      <c r="AQ402" s="1">
        <f t="shared" ref="AQ402:BR402" si="374">AQ339*AQ213</f>
        <v>0</v>
      </c>
      <c r="AR402" s="1">
        <f t="shared" si="374"/>
        <v>0</v>
      </c>
      <c r="AS402" s="1">
        <f t="shared" si="374"/>
        <v>0</v>
      </c>
      <c r="AT402" s="1">
        <f t="shared" si="374"/>
        <v>0</v>
      </c>
      <c r="AU402" s="1">
        <f t="shared" si="374"/>
        <v>0</v>
      </c>
      <c r="AV402" s="1">
        <f t="shared" si="374"/>
        <v>0</v>
      </c>
      <c r="AW402" s="1">
        <f t="shared" si="374"/>
        <v>0</v>
      </c>
      <c r="AX402" s="1">
        <f t="shared" si="374"/>
        <v>0</v>
      </c>
      <c r="AY402" s="1">
        <f t="shared" si="374"/>
        <v>0</v>
      </c>
      <c r="AZ402" s="1">
        <f t="shared" si="374"/>
        <v>0</v>
      </c>
      <c r="BA402" s="1">
        <f t="shared" si="374"/>
        <v>0</v>
      </c>
      <c r="BB402" s="1">
        <f t="shared" si="374"/>
        <v>0</v>
      </c>
      <c r="BC402" s="1">
        <f t="shared" si="374"/>
        <v>0</v>
      </c>
      <c r="BD402" s="1">
        <f t="shared" si="374"/>
        <v>0</v>
      </c>
      <c r="BE402" s="1">
        <f t="shared" si="374"/>
        <v>0</v>
      </c>
      <c r="BF402" s="1">
        <f t="shared" si="374"/>
        <v>0</v>
      </c>
      <c r="BG402" s="1">
        <f t="shared" si="374"/>
        <v>0</v>
      </c>
      <c r="BH402" s="1">
        <f t="shared" si="374"/>
        <v>0</v>
      </c>
      <c r="BI402" s="1">
        <f t="shared" si="374"/>
        <v>0</v>
      </c>
      <c r="BJ402" s="1">
        <f t="shared" si="374"/>
        <v>0</v>
      </c>
      <c r="BK402" s="1">
        <f t="shared" si="374"/>
        <v>0</v>
      </c>
      <c r="BL402" s="1">
        <f t="shared" si="374"/>
        <v>0</v>
      </c>
      <c r="BM402" s="1">
        <f t="shared" si="374"/>
        <v>0</v>
      </c>
      <c r="BN402" s="1">
        <f t="shared" si="374"/>
        <v>0</v>
      </c>
      <c r="BO402" s="1">
        <f t="shared" si="374"/>
        <v>0</v>
      </c>
      <c r="BP402" s="1">
        <f t="shared" si="374"/>
        <v>0</v>
      </c>
      <c r="BQ402" s="1">
        <f t="shared" si="374"/>
        <v>0</v>
      </c>
      <c r="BR402" s="1">
        <f t="shared" si="374"/>
        <v>0</v>
      </c>
    </row>
    <row r="403" spans="1:70" x14ac:dyDescent="0.2">
      <c r="A403" s="1">
        <f t="shared" si="322"/>
        <v>0</v>
      </c>
      <c r="D403" s="541"/>
      <c r="E403" s="541"/>
      <c r="F403" s="541"/>
      <c r="G403" s="541"/>
      <c r="H403" s="541"/>
      <c r="I403" s="541"/>
      <c r="J403" s="541"/>
      <c r="K403" s="1">
        <f t="shared" ref="K403:AP403" si="375">K340*K214</f>
        <v>0</v>
      </c>
      <c r="L403" s="1">
        <f t="shared" si="375"/>
        <v>0</v>
      </c>
      <c r="M403" s="1">
        <f t="shared" si="375"/>
        <v>0</v>
      </c>
      <c r="N403" s="1">
        <f t="shared" si="375"/>
        <v>0</v>
      </c>
      <c r="O403" s="1">
        <f t="shared" si="375"/>
        <v>0</v>
      </c>
      <c r="P403" s="1">
        <f t="shared" si="375"/>
        <v>0</v>
      </c>
      <c r="Q403" s="1">
        <f t="shared" si="375"/>
        <v>0</v>
      </c>
      <c r="R403" s="1">
        <f t="shared" si="375"/>
        <v>0</v>
      </c>
      <c r="S403" s="1">
        <f t="shared" si="375"/>
        <v>0</v>
      </c>
      <c r="T403" s="1">
        <f t="shared" si="375"/>
        <v>0</v>
      </c>
      <c r="U403" s="1">
        <f t="shared" si="375"/>
        <v>0</v>
      </c>
      <c r="V403" s="1">
        <f t="shared" si="375"/>
        <v>0</v>
      </c>
      <c r="W403" s="1">
        <f t="shared" si="375"/>
        <v>0</v>
      </c>
      <c r="X403" s="1">
        <f t="shared" si="375"/>
        <v>0</v>
      </c>
      <c r="Y403" s="1">
        <f t="shared" si="375"/>
        <v>0</v>
      </c>
      <c r="Z403" s="1">
        <f t="shared" si="375"/>
        <v>0</v>
      </c>
      <c r="AA403" s="1">
        <f t="shared" si="375"/>
        <v>0</v>
      </c>
      <c r="AB403" s="1">
        <f t="shared" si="375"/>
        <v>0</v>
      </c>
      <c r="AC403" s="1">
        <f t="shared" si="375"/>
        <v>0</v>
      </c>
      <c r="AD403" s="1">
        <f t="shared" si="375"/>
        <v>0</v>
      </c>
      <c r="AE403" s="1">
        <f t="shared" si="375"/>
        <v>0</v>
      </c>
      <c r="AF403" s="1">
        <f t="shared" si="375"/>
        <v>0</v>
      </c>
      <c r="AG403" s="1">
        <f t="shared" si="375"/>
        <v>0</v>
      </c>
      <c r="AH403" s="1">
        <f t="shared" si="375"/>
        <v>0</v>
      </c>
      <c r="AI403" s="1">
        <f t="shared" si="375"/>
        <v>0</v>
      </c>
      <c r="AJ403" s="1">
        <f t="shared" si="375"/>
        <v>0</v>
      </c>
      <c r="AK403" s="1">
        <f t="shared" si="375"/>
        <v>0</v>
      </c>
      <c r="AL403" s="1">
        <f t="shared" si="375"/>
        <v>0</v>
      </c>
      <c r="AM403" s="1">
        <f t="shared" si="375"/>
        <v>0</v>
      </c>
      <c r="AN403" s="1">
        <f t="shared" si="375"/>
        <v>0</v>
      </c>
      <c r="AO403" s="1">
        <f t="shared" si="375"/>
        <v>0</v>
      </c>
      <c r="AP403" s="1">
        <f t="shared" si="375"/>
        <v>0</v>
      </c>
      <c r="AQ403" s="1">
        <f t="shared" ref="AQ403:BR403" si="376">AQ340*AQ214</f>
        <v>0</v>
      </c>
      <c r="AR403" s="1">
        <f t="shared" si="376"/>
        <v>0</v>
      </c>
      <c r="AS403" s="1">
        <f t="shared" si="376"/>
        <v>0</v>
      </c>
      <c r="AT403" s="1">
        <f t="shared" si="376"/>
        <v>0</v>
      </c>
      <c r="AU403" s="1">
        <f t="shared" si="376"/>
        <v>0</v>
      </c>
      <c r="AV403" s="1">
        <f t="shared" si="376"/>
        <v>0</v>
      </c>
      <c r="AW403" s="1">
        <f t="shared" si="376"/>
        <v>0</v>
      </c>
      <c r="AX403" s="1">
        <f t="shared" si="376"/>
        <v>0</v>
      </c>
      <c r="AY403" s="1">
        <f t="shared" si="376"/>
        <v>0</v>
      </c>
      <c r="AZ403" s="1">
        <f t="shared" si="376"/>
        <v>0</v>
      </c>
      <c r="BA403" s="1">
        <f t="shared" si="376"/>
        <v>0</v>
      </c>
      <c r="BB403" s="1">
        <f t="shared" si="376"/>
        <v>0</v>
      </c>
      <c r="BC403" s="1">
        <f t="shared" si="376"/>
        <v>0</v>
      </c>
      <c r="BD403" s="1">
        <f t="shared" si="376"/>
        <v>0</v>
      </c>
      <c r="BE403" s="1">
        <f t="shared" si="376"/>
        <v>0</v>
      </c>
      <c r="BF403" s="1">
        <f t="shared" si="376"/>
        <v>0</v>
      </c>
      <c r="BG403" s="1">
        <f t="shared" si="376"/>
        <v>0</v>
      </c>
      <c r="BH403" s="1">
        <f t="shared" si="376"/>
        <v>0</v>
      </c>
      <c r="BI403" s="1">
        <f t="shared" si="376"/>
        <v>0</v>
      </c>
      <c r="BJ403" s="1">
        <f t="shared" si="376"/>
        <v>0</v>
      </c>
      <c r="BK403" s="1">
        <f t="shared" si="376"/>
        <v>0</v>
      </c>
      <c r="BL403" s="1">
        <f t="shared" si="376"/>
        <v>0</v>
      </c>
      <c r="BM403" s="1">
        <f t="shared" si="376"/>
        <v>0</v>
      </c>
      <c r="BN403" s="1">
        <f t="shared" si="376"/>
        <v>0</v>
      </c>
      <c r="BO403" s="1">
        <f t="shared" si="376"/>
        <v>0</v>
      </c>
      <c r="BP403" s="1">
        <f t="shared" si="376"/>
        <v>0</v>
      </c>
      <c r="BQ403" s="1">
        <f t="shared" si="376"/>
        <v>0</v>
      </c>
      <c r="BR403" s="1">
        <f t="shared" si="376"/>
        <v>0</v>
      </c>
    </row>
    <row r="404" spans="1:70" x14ac:dyDescent="0.2">
      <c r="A404" s="1" t="str">
        <f t="shared" si="322"/>
        <v>Person 60</v>
      </c>
      <c r="D404" s="541"/>
      <c r="E404" s="541"/>
      <c r="F404" s="541"/>
      <c r="G404" s="541"/>
      <c r="H404" s="541"/>
      <c r="I404" s="541"/>
      <c r="J404" s="541"/>
      <c r="K404" s="1">
        <f t="shared" ref="K404:AP404" si="377">K341*K215</f>
        <v>0</v>
      </c>
      <c r="L404" s="1">
        <f t="shared" si="377"/>
        <v>0</v>
      </c>
      <c r="M404" s="1">
        <f t="shared" si="377"/>
        <v>0</v>
      </c>
      <c r="N404" s="1">
        <f t="shared" si="377"/>
        <v>0</v>
      </c>
      <c r="O404" s="1">
        <f t="shared" si="377"/>
        <v>0</v>
      </c>
      <c r="P404" s="1">
        <f t="shared" si="377"/>
        <v>0</v>
      </c>
      <c r="Q404" s="1">
        <f t="shared" si="377"/>
        <v>0</v>
      </c>
      <c r="R404" s="1">
        <f t="shared" si="377"/>
        <v>0</v>
      </c>
      <c r="S404" s="1">
        <f t="shared" si="377"/>
        <v>0</v>
      </c>
      <c r="T404" s="1">
        <f t="shared" si="377"/>
        <v>0</v>
      </c>
      <c r="U404" s="1">
        <f t="shared" si="377"/>
        <v>0</v>
      </c>
      <c r="V404" s="1">
        <f t="shared" si="377"/>
        <v>0</v>
      </c>
      <c r="W404" s="1">
        <f t="shared" si="377"/>
        <v>0</v>
      </c>
      <c r="X404" s="1">
        <f t="shared" si="377"/>
        <v>0</v>
      </c>
      <c r="Y404" s="1">
        <f t="shared" si="377"/>
        <v>0</v>
      </c>
      <c r="Z404" s="1">
        <f t="shared" si="377"/>
        <v>0</v>
      </c>
      <c r="AA404" s="1">
        <f t="shared" si="377"/>
        <v>0</v>
      </c>
      <c r="AB404" s="1">
        <f t="shared" si="377"/>
        <v>0</v>
      </c>
      <c r="AC404" s="1">
        <f t="shared" si="377"/>
        <v>0</v>
      </c>
      <c r="AD404" s="1">
        <f t="shared" si="377"/>
        <v>0</v>
      </c>
      <c r="AE404" s="1">
        <f t="shared" si="377"/>
        <v>0</v>
      </c>
      <c r="AF404" s="1">
        <f t="shared" si="377"/>
        <v>0</v>
      </c>
      <c r="AG404" s="1">
        <f t="shared" si="377"/>
        <v>0</v>
      </c>
      <c r="AH404" s="1">
        <f t="shared" si="377"/>
        <v>0</v>
      </c>
      <c r="AI404" s="1">
        <f t="shared" si="377"/>
        <v>0</v>
      </c>
      <c r="AJ404" s="1">
        <f t="shared" si="377"/>
        <v>0</v>
      </c>
      <c r="AK404" s="1">
        <f t="shared" si="377"/>
        <v>0</v>
      </c>
      <c r="AL404" s="1">
        <f t="shared" si="377"/>
        <v>0</v>
      </c>
      <c r="AM404" s="1">
        <f t="shared" si="377"/>
        <v>0</v>
      </c>
      <c r="AN404" s="1">
        <f t="shared" si="377"/>
        <v>0</v>
      </c>
      <c r="AO404" s="1">
        <f t="shared" si="377"/>
        <v>0</v>
      </c>
      <c r="AP404" s="1">
        <f t="shared" si="377"/>
        <v>0</v>
      </c>
      <c r="AQ404" s="1">
        <f t="shared" ref="AQ404:BR404" si="378">AQ341*AQ215</f>
        <v>0</v>
      </c>
      <c r="AR404" s="1">
        <f t="shared" si="378"/>
        <v>0</v>
      </c>
      <c r="AS404" s="1">
        <f t="shared" si="378"/>
        <v>0</v>
      </c>
      <c r="AT404" s="1">
        <f t="shared" si="378"/>
        <v>0</v>
      </c>
      <c r="AU404" s="1">
        <f t="shared" si="378"/>
        <v>0</v>
      </c>
      <c r="AV404" s="1">
        <f t="shared" si="378"/>
        <v>0</v>
      </c>
      <c r="AW404" s="1">
        <f t="shared" si="378"/>
        <v>0</v>
      </c>
      <c r="AX404" s="1">
        <f t="shared" si="378"/>
        <v>0</v>
      </c>
      <c r="AY404" s="1">
        <f t="shared" si="378"/>
        <v>0</v>
      </c>
      <c r="AZ404" s="1">
        <f t="shared" si="378"/>
        <v>0</v>
      </c>
      <c r="BA404" s="1">
        <f t="shared" si="378"/>
        <v>0</v>
      </c>
      <c r="BB404" s="1">
        <f t="shared" si="378"/>
        <v>0</v>
      </c>
      <c r="BC404" s="1">
        <f t="shared" si="378"/>
        <v>0</v>
      </c>
      <c r="BD404" s="1">
        <f t="shared" si="378"/>
        <v>0</v>
      </c>
      <c r="BE404" s="1">
        <f t="shared" si="378"/>
        <v>0</v>
      </c>
      <c r="BF404" s="1">
        <f t="shared" si="378"/>
        <v>0</v>
      </c>
      <c r="BG404" s="1">
        <f t="shared" si="378"/>
        <v>0</v>
      </c>
      <c r="BH404" s="1">
        <f t="shared" si="378"/>
        <v>0</v>
      </c>
      <c r="BI404" s="1">
        <f t="shared" si="378"/>
        <v>0</v>
      </c>
      <c r="BJ404" s="1">
        <f t="shared" si="378"/>
        <v>0</v>
      </c>
      <c r="BK404" s="1">
        <f t="shared" si="378"/>
        <v>0</v>
      </c>
      <c r="BL404" s="1">
        <f t="shared" si="378"/>
        <v>0</v>
      </c>
      <c r="BM404" s="1">
        <f t="shared" si="378"/>
        <v>0</v>
      </c>
      <c r="BN404" s="1">
        <f t="shared" si="378"/>
        <v>0</v>
      </c>
      <c r="BO404" s="1">
        <f t="shared" si="378"/>
        <v>0</v>
      </c>
      <c r="BP404" s="1">
        <f t="shared" si="378"/>
        <v>0</v>
      </c>
      <c r="BQ404" s="1">
        <f t="shared" si="378"/>
        <v>0</v>
      </c>
      <c r="BR404" s="1">
        <f t="shared" si="378"/>
        <v>0</v>
      </c>
    </row>
    <row r="407" spans="1:70" x14ac:dyDescent="0.2">
      <c r="A407" s="491" t="s">
        <v>284</v>
      </c>
      <c r="B407" s="491"/>
      <c r="C407" s="491"/>
    </row>
    <row r="408" spans="1:70" x14ac:dyDescent="0.2">
      <c r="A408" s="1">
        <f t="shared" ref="A408:A439" si="379">A345</f>
        <v>0</v>
      </c>
      <c r="D408" s="541"/>
      <c r="E408" s="541"/>
      <c r="F408" s="541"/>
      <c r="G408" s="541"/>
      <c r="H408" s="541"/>
      <c r="I408" s="541"/>
      <c r="J408" s="541"/>
      <c r="K408" s="1">
        <f t="shared" ref="K408:AP408" si="380">K156-K345</f>
        <v>0</v>
      </c>
      <c r="L408" s="1">
        <f t="shared" si="380"/>
        <v>0</v>
      </c>
      <c r="M408" s="1">
        <f t="shared" si="380"/>
        <v>0</v>
      </c>
      <c r="N408" s="1">
        <f t="shared" si="380"/>
        <v>0</v>
      </c>
      <c r="O408" s="1">
        <f t="shared" si="380"/>
        <v>0</v>
      </c>
      <c r="P408" s="1">
        <f t="shared" si="380"/>
        <v>0</v>
      </c>
      <c r="Q408" s="1">
        <f t="shared" si="380"/>
        <v>0</v>
      </c>
      <c r="R408" s="1">
        <f t="shared" si="380"/>
        <v>0</v>
      </c>
      <c r="S408" s="1">
        <f t="shared" si="380"/>
        <v>0</v>
      </c>
      <c r="T408" s="1">
        <f t="shared" si="380"/>
        <v>0</v>
      </c>
      <c r="U408" s="1">
        <f t="shared" si="380"/>
        <v>0</v>
      </c>
      <c r="V408" s="1">
        <f t="shared" si="380"/>
        <v>0</v>
      </c>
      <c r="W408" s="1">
        <f t="shared" si="380"/>
        <v>0</v>
      </c>
      <c r="X408" s="1">
        <f t="shared" si="380"/>
        <v>0</v>
      </c>
      <c r="Y408" s="1">
        <f t="shared" si="380"/>
        <v>0</v>
      </c>
      <c r="Z408" s="1">
        <f t="shared" si="380"/>
        <v>0</v>
      </c>
      <c r="AA408" s="1">
        <f t="shared" si="380"/>
        <v>0</v>
      </c>
      <c r="AB408" s="1">
        <f t="shared" si="380"/>
        <v>0</v>
      </c>
      <c r="AC408" s="1">
        <f t="shared" si="380"/>
        <v>0</v>
      </c>
      <c r="AD408" s="1">
        <f t="shared" si="380"/>
        <v>0</v>
      </c>
      <c r="AE408" s="1">
        <f t="shared" si="380"/>
        <v>0</v>
      </c>
      <c r="AF408" s="1">
        <f t="shared" si="380"/>
        <v>0</v>
      </c>
      <c r="AG408" s="1">
        <f t="shared" si="380"/>
        <v>0</v>
      </c>
      <c r="AH408" s="1">
        <f t="shared" si="380"/>
        <v>0</v>
      </c>
      <c r="AI408" s="1">
        <f t="shared" si="380"/>
        <v>0</v>
      </c>
      <c r="AJ408" s="1">
        <f t="shared" si="380"/>
        <v>0</v>
      </c>
      <c r="AK408" s="1">
        <f t="shared" si="380"/>
        <v>0</v>
      </c>
      <c r="AL408" s="1">
        <f t="shared" si="380"/>
        <v>0</v>
      </c>
      <c r="AM408" s="1">
        <f t="shared" si="380"/>
        <v>0</v>
      </c>
      <c r="AN408" s="1">
        <f t="shared" si="380"/>
        <v>0</v>
      </c>
      <c r="AO408" s="1">
        <f t="shared" si="380"/>
        <v>0</v>
      </c>
      <c r="AP408" s="1">
        <f t="shared" si="380"/>
        <v>0</v>
      </c>
      <c r="AQ408" s="1">
        <f t="shared" ref="AQ408:BR408" si="381">AQ156-AQ345</f>
        <v>0</v>
      </c>
      <c r="AR408" s="1">
        <f t="shared" si="381"/>
        <v>0</v>
      </c>
      <c r="AS408" s="1">
        <f t="shared" si="381"/>
        <v>0</v>
      </c>
      <c r="AT408" s="1">
        <f t="shared" si="381"/>
        <v>0</v>
      </c>
      <c r="AU408" s="1">
        <f t="shared" si="381"/>
        <v>0</v>
      </c>
      <c r="AV408" s="1">
        <f t="shared" si="381"/>
        <v>0</v>
      </c>
      <c r="AW408" s="1">
        <f t="shared" si="381"/>
        <v>0</v>
      </c>
      <c r="AX408" s="1">
        <f t="shared" si="381"/>
        <v>0</v>
      </c>
      <c r="AY408" s="1">
        <f t="shared" si="381"/>
        <v>0</v>
      </c>
      <c r="AZ408" s="1">
        <f t="shared" si="381"/>
        <v>0</v>
      </c>
      <c r="BA408" s="1">
        <f t="shared" si="381"/>
        <v>0</v>
      </c>
      <c r="BB408" s="1">
        <f t="shared" si="381"/>
        <v>0</v>
      </c>
      <c r="BC408" s="1">
        <f t="shared" si="381"/>
        <v>0</v>
      </c>
      <c r="BD408" s="1">
        <f t="shared" si="381"/>
        <v>0</v>
      </c>
      <c r="BE408" s="1">
        <f t="shared" si="381"/>
        <v>0</v>
      </c>
      <c r="BF408" s="1">
        <f t="shared" si="381"/>
        <v>0</v>
      </c>
      <c r="BG408" s="1">
        <f t="shared" si="381"/>
        <v>0</v>
      </c>
      <c r="BH408" s="1">
        <f t="shared" si="381"/>
        <v>0</v>
      </c>
      <c r="BI408" s="1">
        <f t="shared" si="381"/>
        <v>0</v>
      </c>
      <c r="BJ408" s="1">
        <f t="shared" si="381"/>
        <v>0</v>
      </c>
      <c r="BK408" s="1">
        <f t="shared" si="381"/>
        <v>0</v>
      </c>
      <c r="BL408" s="1">
        <f t="shared" si="381"/>
        <v>0</v>
      </c>
      <c r="BM408" s="1">
        <f t="shared" si="381"/>
        <v>0</v>
      </c>
      <c r="BN408" s="1">
        <f t="shared" si="381"/>
        <v>0</v>
      </c>
      <c r="BO408" s="1">
        <f t="shared" si="381"/>
        <v>0</v>
      </c>
      <c r="BP408" s="1">
        <f t="shared" si="381"/>
        <v>0</v>
      </c>
      <c r="BQ408" s="1">
        <f t="shared" si="381"/>
        <v>0</v>
      </c>
      <c r="BR408" s="1">
        <f t="shared" si="381"/>
        <v>0</v>
      </c>
    </row>
    <row r="409" spans="1:70" x14ac:dyDescent="0.2">
      <c r="A409" s="1">
        <f t="shared" si="379"/>
        <v>0</v>
      </c>
      <c r="D409" s="541"/>
      <c r="E409" s="541"/>
      <c r="F409" s="541"/>
      <c r="G409" s="541"/>
      <c r="H409" s="541"/>
      <c r="I409" s="541"/>
      <c r="J409" s="541"/>
      <c r="K409" s="1">
        <f t="shared" ref="K409:AP409" si="382">K157-K346</f>
        <v>0</v>
      </c>
      <c r="L409" s="1">
        <f t="shared" si="382"/>
        <v>0</v>
      </c>
      <c r="M409" s="1">
        <f t="shared" si="382"/>
        <v>0</v>
      </c>
      <c r="N409" s="1">
        <f t="shared" si="382"/>
        <v>0</v>
      </c>
      <c r="O409" s="1">
        <f t="shared" si="382"/>
        <v>0</v>
      </c>
      <c r="P409" s="1">
        <f t="shared" si="382"/>
        <v>0</v>
      </c>
      <c r="Q409" s="1">
        <f t="shared" si="382"/>
        <v>0</v>
      </c>
      <c r="R409" s="1">
        <f t="shared" si="382"/>
        <v>0</v>
      </c>
      <c r="S409" s="1">
        <f t="shared" si="382"/>
        <v>0</v>
      </c>
      <c r="T409" s="1">
        <f t="shared" si="382"/>
        <v>0</v>
      </c>
      <c r="U409" s="1">
        <f t="shared" si="382"/>
        <v>0</v>
      </c>
      <c r="V409" s="1">
        <f t="shared" si="382"/>
        <v>0</v>
      </c>
      <c r="W409" s="1">
        <f t="shared" si="382"/>
        <v>0</v>
      </c>
      <c r="X409" s="1">
        <f t="shared" si="382"/>
        <v>0</v>
      </c>
      <c r="Y409" s="1">
        <f t="shared" si="382"/>
        <v>0</v>
      </c>
      <c r="Z409" s="1">
        <f t="shared" si="382"/>
        <v>0</v>
      </c>
      <c r="AA409" s="1">
        <f t="shared" si="382"/>
        <v>0</v>
      </c>
      <c r="AB409" s="1">
        <f t="shared" si="382"/>
        <v>0</v>
      </c>
      <c r="AC409" s="1">
        <f t="shared" si="382"/>
        <v>0</v>
      </c>
      <c r="AD409" s="1">
        <f t="shared" si="382"/>
        <v>0</v>
      </c>
      <c r="AE409" s="1">
        <f t="shared" si="382"/>
        <v>0</v>
      </c>
      <c r="AF409" s="1">
        <f t="shared" si="382"/>
        <v>0</v>
      </c>
      <c r="AG409" s="1">
        <f t="shared" si="382"/>
        <v>0</v>
      </c>
      <c r="AH409" s="1">
        <f t="shared" si="382"/>
        <v>0</v>
      </c>
      <c r="AI409" s="1">
        <f t="shared" si="382"/>
        <v>0</v>
      </c>
      <c r="AJ409" s="1">
        <f t="shared" si="382"/>
        <v>0</v>
      </c>
      <c r="AK409" s="1">
        <f t="shared" si="382"/>
        <v>0</v>
      </c>
      <c r="AL409" s="1">
        <f t="shared" si="382"/>
        <v>0</v>
      </c>
      <c r="AM409" s="1">
        <f t="shared" si="382"/>
        <v>0</v>
      </c>
      <c r="AN409" s="1">
        <f t="shared" si="382"/>
        <v>0</v>
      </c>
      <c r="AO409" s="1">
        <f t="shared" si="382"/>
        <v>0</v>
      </c>
      <c r="AP409" s="1">
        <f t="shared" si="382"/>
        <v>0</v>
      </c>
      <c r="AQ409" s="1">
        <f t="shared" ref="AQ409:BR409" si="383">AQ157-AQ346</f>
        <v>0</v>
      </c>
      <c r="AR409" s="1">
        <f t="shared" si="383"/>
        <v>0</v>
      </c>
      <c r="AS409" s="1">
        <f t="shared" si="383"/>
        <v>0</v>
      </c>
      <c r="AT409" s="1">
        <f t="shared" si="383"/>
        <v>0</v>
      </c>
      <c r="AU409" s="1">
        <f t="shared" si="383"/>
        <v>0</v>
      </c>
      <c r="AV409" s="1">
        <f t="shared" si="383"/>
        <v>0</v>
      </c>
      <c r="AW409" s="1">
        <f t="shared" si="383"/>
        <v>0</v>
      </c>
      <c r="AX409" s="1">
        <f t="shared" si="383"/>
        <v>0</v>
      </c>
      <c r="AY409" s="1">
        <f t="shared" si="383"/>
        <v>0</v>
      </c>
      <c r="AZ409" s="1">
        <f t="shared" si="383"/>
        <v>0</v>
      </c>
      <c r="BA409" s="1">
        <f t="shared" si="383"/>
        <v>0</v>
      </c>
      <c r="BB409" s="1">
        <f t="shared" si="383"/>
        <v>0</v>
      </c>
      <c r="BC409" s="1">
        <f t="shared" si="383"/>
        <v>0</v>
      </c>
      <c r="BD409" s="1">
        <f t="shared" si="383"/>
        <v>0</v>
      </c>
      <c r="BE409" s="1">
        <f t="shared" si="383"/>
        <v>0</v>
      </c>
      <c r="BF409" s="1">
        <f t="shared" si="383"/>
        <v>0</v>
      </c>
      <c r="BG409" s="1">
        <f t="shared" si="383"/>
        <v>0</v>
      </c>
      <c r="BH409" s="1">
        <f t="shared" si="383"/>
        <v>0</v>
      </c>
      <c r="BI409" s="1">
        <f t="shared" si="383"/>
        <v>0</v>
      </c>
      <c r="BJ409" s="1">
        <f t="shared" si="383"/>
        <v>0</v>
      </c>
      <c r="BK409" s="1">
        <f t="shared" si="383"/>
        <v>0</v>
      </c>
      <c r="BL409" s="1">
        <f t="shared" si="383"/>
        <v>0</v>
      </c>
      <c r="BM409" s="1">
        <f t="shared" si="383"/>
        <v>0</v>
      </c>
      <c r="BN409" s="1">
        <f t="shared" si="383"/>
        <v>0</v>
      </c>
      <c r="BO409" s="1">
        <f t="shared" si="383"/>
        <v>0</v>
      </c>
      <c r="BP409" s="1">
        <f t="shared" si="383"/>
        <v>0</v>
      </c>
      <c r="BQ409" s="1">
        <f t="shared" si="383"/>
        <v>0</v>
      </c>
      <c r="BR409" s="1">
        <f t="shared" si="383"/>
        <v>0</v>
      </c>
    </row>
    <row r="410" spans="1:70" x14ac:dyDescent="0.2">
      <c r="A410" s="1">
        <f t="shared" si="379"/>
        <v>0</v>
      </c>
      <c r="D410" s="541"/>
      <c r="E410" s="541"/>
      <c r="F410" s="541"/>
      <c r="G410" s="541"/>
      <c r="H410" s="541"/>
      <c r="I410" s="541"/>
      <c r="J410" s="541"/>
      <c r="K410" s="1">
        <f t="shared" ref="K410:AP410" si="384">K158-K347</f>
        <v>0</v>
      </c>
      <c r="L410" s="1">
        <f t="shared" si="384"/>
        <v>0</v>
      </c>
      <c r="M410" s="1">
        <f t="shared" si="384"/>
        <v>0</v>
      </c>
      <c r="N410" s="1">
        <f t="shared" si="384"/>
        <v>0</v>
      </c>
      <c r="O410" s="1">
        <f t="shared" si="384"/>
        <v>0</v>
      </c>
      <c r="P410" s="1">
        <f t="shared" si="384"/>
        <v>0</v>
      </c>
      <c r="Q410" s="1">
        <f t="shared" si="384"/>
        <v>0</v>
      </c>
      <c r="R410" s="1">
        <f t="shared" si="384"/>
        <v>0</v>
      </c>
      <c r="S410" s="1">
        <f t="shared" si="384"/>
        <v>0</v>
      </c>
      <c r="T410" s="1">
        <f t="shared" si="384"/>
        <v>0</v>
      </c>
      <c r="U410" s="1">
        <f t="shared" si="384"/>
        <v>0</v>
      </c>
      <c r="V410" s="1">
        <f t="shared" si="384"/>
        <v>0</v>
      </c>
      <c r="W410" s="1">
        <f t="shared" si="384"/>
        <v>0</v>
      </c>
      <c r="X410" s="1">
        <f t="shared" si="384"/>
        <v>0</v>
      </c>
      <c r="Y410" s="1">
        <f t="shared" si="384"/>
        <v>0</v>
      </c>
      <c r="Z410" s="1">
        <f t="shared" si="384"/>
        <v>0</v>
      </c>
      <c r="AA410" s="1">
        <f t="shared" si="384"/>
        <v>0</v>
      </c>
      <c r="AB410" s="1">
        <f t="shared" si="384"/>
        <v>0</v>
      </c>
      <c r="AC410" s="1">
        <f t="shared" si="384"/>
        <v>0</v>
      </c>
      <c r="AD410" s="1">
        <f t="shared" si="384"/>
        <v>0</v>
      </c>
      <c r="AE410" s="1">
        <f t="shared" si="384"/>
        <v>0</v>
      </c>
      <c r="AF410" s="1">
        <f t="shared" si="384"/>
        <v>0</v>
      </c>
      <c r="AG410" s="1">
        <f t="shared" si="384"/>
        <v>0</v>
      </c>
      <c r="AH410" s="1">
        <f t="shared" si="384"/>
        <v>0</v>
      </c>
      <c r="AI410" s="1">
        <f t="shared" si="384"/>
        <v>0</v>
      </c>
      <c r="AJ410" s="1">
        <f t="shared" si="384"/>
        <v>0</v>
      </c>
      <c r="AK410" s="1">
        <f t="shared" si="384"/>
        <v>0</v>
      </c>
      <c r="AL410" s="1">
        <f t="shared" si="384"/>
        <v>0</v>
      </c>
      <c r="AM410" s="1">
        <f t="shared" si="384"/>
        <v>0</v>
      </c>
      <c r="AN410" s="1">
        <f t="shared" si="384"/>
        <v>0</v>
      </c>
      <c r="AO410" s="1">
        <f t="shared" si="384"/>
        <v>0</v>
      </c>
      <c r="AP410" s="1">
        <f t="shared" si="384"/>
        <v>0</v>
      </c>
      <c r="AQ410" s="1">
        <f t="shared" ref="AQ410:BR410" si="385">AQ158-AQ347</f>
        <v>0</v>
      </c>
      <c r="AR410" s="1">
        <f t="shared" si="385"/>
        <v>0</v>
      </c>
      <c r="AS410" s="1">
        <f t="shared" si="385"/>
        <v>0</v>
      </c>
      <c r="AT410" s="1">
        <f t="shared" si="385"/>
        <v>0</v>
      </c>
      <c r="AU410" s="1">
        <f t="shared" si="385"/>
        <v>0</v>
      </c>
      <c r="AV410" s="1">
        <f t="shared" si="385"/>
        <v>0</v>
      </c>
      <c r="AW410" s="1">
        <f t="shared" si="385"/>
        <v>0</v>
      </c>
      <c r="AX410" s="1">
        <f t="shared" si="385"/>
        <v>0</v>
      </c>
      <c r="AY410" s="1">
        <f t="shared" si="385"/>
        <v>0</v>
      </c>
      <c r="AZ410" s="1">
        <f t="shared" si="385"/>
        <v>0</v>
      </c>
      <c r="BA410" s="1">
        <f t="shared" si="385"/>
        <v>0</v>
      </c>
      <c r="BB410" s="1">
        <f t="shared" si="385"/>
        <v>0</v>
      </c>
      <c r="BC410" s="1">
        <f t="shared" si="385"/>
        <v>0</v>
      </c>
      <c r="BD410" s="1">
        <f t="shared" si="385"/>
        <v>0</v>
      </c>
      <c r="BE410" s="1">
        <f t="shared" si="385"/>
        <v>0</v>
      </c>
      <c r="BF410" s="1">
        <f t="shared" si="385"/>
        <v>0</v>
      </c>
      <c r="BG410" s="1">
        <f t="shared" si="385"/>
        <v>0</v>
      </c>
      <c r="BH410" s="1">
        <f t="shared" si="385"/>
        <v>0</v>
      </c>
      <c r="BI410" s="1">
        <f t="shared" si="385"/>
        <v>0</v>
      </c>
      <c r="BJ410" s="1">
        <f t="shared" si="385"/>
        <v>0</v>
      </c>
      <c r="BK410" s="1">
        <f t="shared" si="385"/>
        <v>0</v>
      </c>
      <c r="BL410" s="1">
        <f t="shared" si="385"/>
        <v>0</v>
      </c>
      <c r="BM410" s="1">
        <f t="shared" si="385"/>
        <v>0</v>
      </c>
      <c r="BN410" s="1">
        <f t="shared" si="385"/>
        <v>0</v>
      </c>
      <c r="BO410" s="1">
        <f t="shared" si="385"/>
        <v>0</v>
      </c>
      <c r="BP410" s="1">
        <f t="shared" si="385"/>
        <v>0</v>
      </c>
      <c r="BQ410" s="1">
        <f t="shared" si="385"/>
        <v>0</v>
      </c>
      <c r="BR410" s="1">
        <f t="shared" si="385"/>
        <v>0</v>
      </c>
    </row>
    <row r="411" spans="1:70" x14ac:dyDescent="0.2">
      <c r="A411" s="1">
        <f t="shared" si="379"/>
        <v>0</v>
      </c>
      <c r="D411" s="541"/>
      <c r="E411" s="541"/>
      <c r="F411" s="541"/>
      <c r="G411" s="541"/>
      <c r="H411" s="541"/>
      <c r="I411" s="541"/>
      <c r="J411" s="541"/>
      <c r="K411" s="1">
        <f t="shared" ref="K411:AP411" si="386">K159-K348</f>
        <v>0</v>
      </c>
      <c r="L411" s="1">
        <f t="shared" si="386"/>
        <v>0</v>
      </c>
      <c r="M411" s="1">
        <f t="shared" si="386"/>
        <v>0</v>
      </c>
      <c r="N411" s="1">
        <f t="shared" si="386"/>
        <v>0</v>
      </c>
      <c r="O411" s="1">
        <f t="shared" si="386"/>
        <v>0</v>
      </c>
      <c r="P411" s="1">
        <f t="shared" si="386"/>
        <v>0</v>
      </c>
      <c r="Q411" s="1">
        <f t="shared" si="386"/>
        <v>0</v>
      </c>
      <c r="R411" s="1">
        <f t="shared" si="386"/>
        <v>0</v>
      </c>
      <c r="S411" s="1">
        <f t="shared" si="386"/>
        <v>0</v>
      </c>
      <c r="T411" s="1">
        <f t="shared" si="386"/>
        <v>0</v>
      </c>
      <c r="U411" s="1">
        <f t="shared" si="386"/>
        <v>0</v>
      </c>
      <c r="V411" s="1">
        <f t="shared" si="386"/>
        <v>0</v>
      </c>
      <c r="W411" s="1">
        <f t="shared" si="386"/>
        <v>0</v>
      </c>
      <c r="X411" s="1">
        <f t="shared" si="386"/>
        <v>0</v>
      </c>
      <c r="Y411" s="1">
        <f t="shared" si="386"/>
        <v>0</v>
      </c>
      <c r="Z411" s="1">
        <f t="shared" si="386"/>
        <v>0</v>
      </c>
      <c r="AA411" s="1">
        <f t="shared" si="386"/>
        <v>0</v>
      </c>
      <c r="AB411" s="1">
        <f t="shared" si="386"/>
        <v>0</v>
      </c>
      <c r="AC411" s="1">
        <f t="shared" si="386"/>
        <v>0</v>
      </c>
      <c r="AD411" s="1">
        <f t="shared" si="386"/>
        <v>0</v>
      </c>
      <c r="AE411" s="1">
        <f t="shared" si="386"/>
        <v>0</v>
      </c>
      <c r="AF411" s="1">
        <f t="shared" si="386"/>
        <v>0</v>
      </c>
      <c r="AG411" s="1">
        <f t="shared" si="386"/>
        <v>0</v>
      </c>
      <c r="AH411" s="1">
        <f t="shared" si="386"/>
        <v>0</v>
      </c>
      <c r="AI411" s="1">
        <f t="shared" si="386"/>
        <v>0</v>
      </c>
      <c r="AJ411" s="1">
        <f t="shared" si="386"/>
        <v>0</v>
      </c>
      <c r="AK411" s="1">
        <f t="shared" si="386"/>
        <v>0</v>
      </c>
      <c r="AL411" s="1">
        <f t="shared" si="386"/>
        <v>0</v>
      </c>
      <c r="AM411" s="1">
        <f t="shared" si="386"/>
        <v>0</v>
      </c>
      <c r="AN411" s="1">
        <f t="shared" si="386"/>
        <v>0</v>
      </c>
      <c r="AO411" s="1">
        <f t="shared" si="386"/>
        <v>0</v>
      </c>
      <c r="AP411" s="1">
        <f t="shared" si="386"/>
        <v>0</v>
      </c>
      <c r="AQ411" s="1">
        <f t="shared" ref="AQ411:BR411" si="387">AQ159-AQ348</f>
        <v>0</v>
      </c>
      <c r="AR411" s="1">
        <f t="shared" si="387"/>
        <v>0</v>
      </c>
      <c r="AS411" s="1">
        <f t="shared" si="387"/>
        <v>0</v>
      </c>
      <c r="AT411" s="1">
        <f t="shared" si="387"/>
        <v>0</v>
      </c>
      <c r="AU411" s="1">
        <f t="shared" si="387"/>
        <v>0</v>
      </c>
      <c r="AV411" s="1">
        <f t="shared" si="387"/>
        <v>0</v>
      </c>
      <c r="AW411" s="1">
        <f t="shared" si="387"/>
        <v>0</v>
      </c>
      <c r="AX411" s="1">
        <f t="shared" si="387"/>
        <v>0</v>
      </c>
      <c r="AY411" s="1">
        <f t="shared" si="387"/>
        <v>0</v>
      </c>
      <c r="AZ411" s="1">
        <f t="shared" si="387"/>
        <v>0</v>
      </c>
      <c r="BA411" s="1">
        <f t="shared" si="387"/>
        <v>0</v>
      </c>
      <c r="BB411" s="1">
        <f t="shared" si="387"/>
        <v>0</v>
      </c>
      <c r="BC411" s="1">
        <f t="shared" si="387"/>
        <v>0</v>
      </c>
      <c r="BD411" s="1">
        <f t="shared" si="387"/>
        <v>0</v>
      </c>
      <c r="BE411" s="1">
        <f t="shared" si="387"/>
        <v>0</v>
      </c>
      <c r="BF411" s="1">
        <f t="shared" si="387"/>
        <v>0</v>
      </c>
      <c r="BG411" s="1">
        <f t="shared" si="387"/>
        <v>0</v>
      </c>
      <c r="BH411" s="1">
        <f t="shared" si="387"/>
        <v>0</v>
      </c>
      <c r="BI411" s="1">
        <f t="shared" si="387"/>
        <v>0</v>
      </c>
      <c r="BJ411" s="1">
        <f t="shared" si="387"/>
        <v>0</v>
      </c>
      <c r="BK411" s="1">
        <f t="shared" si="387"/>
        <v>0</v>
      </c>
      <c r="BL411" s="1">
        <f t="shared" si="387"/>
        <v>0</v>
      </c>
      <c r="BM411" s="1">
        <f t="shared" si="387"/>
        <v>0</v>
      </c>
      <c r="BN411" s="1">
        <f t="shared" si="387"/>
        <v>0</v>
      </c>
      <c r="BO411" s="1">
        <f t="shared" si="387"/>
        <v>0</v>
      </c>
      <c r="BP411" s="1">
        <f t="shared" si="387"/>
        <v>0</v>
      </c>
      <c r="BQ411" s="1">
        <f t="shared" si="387"/>
        <v>0</v>
      </c>
      <c r="BR411" s="1">
        <f t="shared" si="387"/>
        <v>0</v>
      </c>
    </row>
    <row r="412" spans="1:70" x14ac:dyDescent="0.2">
      <c r="A412" s="1">
        <f t="shared" si="379"/>
        <v>0</v>
      </c>
      <c r="D412" s="541"/>
      <c r="E412" s="541"/>
      <c r="F412" s="541"/>
      <c r="G412" s="541"/>
      <c r="H412" s="541"/>
      <c r="I412" s="541"/>
      <c r="J412" s="541"/>
      <c r="K412" s="1">
        <f t="shared" ref="K412:AP412" si="388">K160-K349</f>
        <v>0</v>
      </c>
      <c r="L412" s="1">
        <f t="shared" si="388"/>
        <v>0</v>
      </c>
      <c r="M412" s="1">
        <f t="shared" si="388"/>
        <v>0</v>
      </c>
      <c r="N412" s="1">
        <f t="shared" si="388"/>
        <v>0</v>
      </c>
      <c r="O412" s="1">
        <f t="shared" si="388"/>
        <v>0</v>
      </c>
      <c r="P412" s="1">
        <f t="shared" si="388"/>
        <v>0</v>
      </c>
      <c r="Q412" s="1">
        <f t="shared" si="388"/>
        <v>0</v>
      </c>
      <c r="R412" s="1">
        <f t="shared" si="388"/>
        <v>0</v>
      </c>
      <c r="S412" s="1">
        <f t="shared" si="388"/>
        <v>0</v>
      </c>
      <c r="T412" s="1">
        <f t="shared" si="388"/>
        <v>0</v>
      </c>
      <c r="U412" s="1">
        <f t="shared" si="388"/>
        <v>0</v>
      </c>
      <c r="V412" s="1">
        <f t="shared" si="388"/>
        <v>0</v>
      </c>
      <c r="W412" s="1">
        <f t="shared" si="388"/>
        <v>0</v>
      </c>
      <c r="X412" s="1">
        <f t="shared" si="388"/>
        <v>0</v>
      </c>
      <c r="Y412" s="1">
        <f t="shared" si="388"/>
        <v>0</v>
      </c>
      <c r="Z412" s="1">
        <f t="shared" si="388"/>
        <v>0</v>
      </c>
      <c r="AA412" s="1">
        <f t="shared" si="388"/>
        <v>0</v>
      </c>
      <c r="AB412" s="1">
        <f t="shared" si="388"/>
        <v>0</v>
      </c>
      <c r="AC412" s="1">
        <f t="shared" si="388"/>
        <v>0</v>
      </c>
      <c r="AD412" s="1">
        <f t="shared" si="388"/>
        <v>0</v>
      </c>
      <c r="AE412" s="1">
        <f t="shared" si="388"/>
        <v>0</v>
      </c>
      <c r="AF412" s="1">
        <f t="shared" si="388"/>
        <v>0</v>
      </c>
      <c r="AG412" s="1">
        <f t="shared" si="388"/>
        <v>0</v>
      </c>
      <c r="AH412" s="1">
        <f t="shared" si="388"/>
        <v>0</v>
      </c>
      <c r="AI412" s="1">
        <f t="shared" si="388"/>
        <v>0</v>
      </c>
      <c r="AJ412" s="1">
        <f t="shared" si="388"/>
        <v>0</v>
      </c>
      <c r="AK412" s="1">
        <f t="shared" si="388"/>
        <v>0</v>
      </c>
      <c r="AL412" s="1">
        <f t="shared" si="388"/>
        <v>0</v>
      </c>
      <c r="AM412" s="1">
        <f t="shared" si="388"/>
        <v>0</v>
      </c>
      <c r="AN412" s="1">
        <f t="shared" si="388"/>
        <v>0</v>
      </c>
      <c r="AO412" s="1">
        <f t="shared" si="388"/>
        <v>0</v>
      </c>
      <c r="AP412" s="1">
        <f t="shared" si="388"/>
        <v>0</v>
      </c>
      <c r="AQ412" s="1">
        <f t="shared" ref="AQ412:BR412" si="389">AQ160-AQ349</f>
        <v>0</v>
      </c>
      <c r="AR412" s="1">
        <f t="shared" si="389"/>
        <v>0</v>
      </c>
      <c r="AS412" s="1">
        <f t="shared" si="389"/>
        <v>0</v>
      </c>
      <c r="AT412" s="1">
        <f t="shared" si="389"/>
        <v>0</v>
      </c>
      <c r="AU412" s="1">
        <f t="shared" si="389"/>
        <v>0</v>
      </c>
      <c r="AV412" s="1">
        <f t="shared" si="389"/>
        <v>0</v>
      </c>
      <c r="AW412" s="1">
        <f t="shared" si="389"/>
        <v>0</v>
      </c>
      <c r="AX412" s="1">
        <f t="shared" si="389"/>
        <v>0</v>
      </c>
      <c r="AY412" s="1">
        <f t="shared" si="389"/>
        <v>0</v>
      </c>
      <c r="AZ412" s="1">
        <f t="shared" si="389"/>
        <v>0</v>
      </c>
      <c r="BA412" s="1">
        <f t="shared" si="389"/>
        <v>0</v>
      </c>
      <c r="BB412" s="1">
        <f t="shared" si="389"/>
        <v>0</v>
      </c>
      <c r="BC412" s="1">
        <f t="shared" si="389"/>
        <v>0</v>
      </c>
      <c r="BD412" s="1">
        <f t="shared" si="389"/>
        <v>0</v>
      </c>
      <c r="BE412" s="1">
        <f t="shared" si="389"/>
        <v>0</v>
      </c>
      <c r="BF412" s="1">
        <f t="shared" si="389"/>
        <v>0</v>
      </c>
      <c r="BG412" s="1">
        <f t="shared" si="389"/>
        <v>0</v>
      </c>
      <c r="BH412" s="1">
        <f t="shared" si="389"/>
        <v>0</v>
      </c>
      <c r="BI412" s="1">
        <f t="shared" si="389"/>
        <v>0</v>
      </c>
      <c r="BJ412" s="1">
        <f t="shared" si="389"/>
        <v>0</v>
      </c>
      <c r="BK412" s="1">
        <f t="shared" si="389"/>
        <v>0</v>
      </c>
      <c r="BL412" s="1">
        <f t="shared" si="389"/>
        <v>0</v>
      </c>
      <c r="BM412" s="1">
        <f t="shared" si="389"/>
        <v>0</v>
      </c>
      <c r="BN412" s="1">
        <f t="shared" si="389"/>
        <v>0</v>
      </c>
      <c r="BO412" s="1">
        <f t="shared" si="389"/>
        <v>0</v>
      </c>
      <c r="BP412" s="1">
        <f t="shared" si="389"/>
        <v>0</v>
      </c>
      <c r="BQ412" s="1">
        <f t="shared" si="389"/>
        <v>0</v>
      </c>
      <c r="BR412" s="1">
        <f t="shared" si="389"/>
        <v>0</v>
      </c>
    </row>
    <row r="413" spans="1:70" x14ac:dyDescent="0.2">
      <c r="A413" s="1">
        <f t="shared" si="379"/>
        <v>0</v>
      </c>
      <c r="D413" s="541"/>
      <c r="E413" s="541"/>
      <c r="F413" s="541"/>
      <c r="G413" s="541"/>
      <c r="H413" s="541"/>
      <c r="I413" s="541"/>
      <c r="J413" s="541"/>
      <c r="K413" s="1">
        <f t="shared" ref="K413:AP413" si="390">K161-K350</f>
        <v>0</v>
      </c>
      <c r="L413" s="1">
        <f t="shared" si="390"/>
        <v>0</v>
      </c>
      <c r="M413" s="1">
        <f t="shared" si="390"/>
        <v>0</v>
      </c>
      <c r="N413" s="1">
        <f t="shared" si="390"/>
        <v>0</v>
      </c>
      <c r="O413" s="1">
        <f t="shared" si="390"/>
        <v>0</v>
      </c>
      <c r="P413" s="1">
        <f t="shared" si="390"/>
        <v>0</v>
      </c>
      <c r="Q413" s="1">
        <f t="shared" si="390"/>
        <v>0</v>
      </c>
      <c r="R413" s="1">
        <f t="shared" si="390"/>
        <v>0</v>
      </c>
      <c r="S413" s="1">
        <f t="shared" si="390"/>
        <v>0</v>
      </c>
      <c r="T413" s="1">
        <f t="shared" si="390"/>
        <v>0</v>
      </c>
      <c r="U413" s="1">
        <f t="shared" si="390"/>
        <v>0</v>
      </c>
      <c r="V413" s="1">
        <f t="shared" si="390"/>
        <v>0</v>
      </c>
      <c r="W413" s="1">
        <f t="shared" si="390"/>
        <v>0</v>
      </c>
      <c r="X413" s="1">
        <f t="shared" si="390"/>
        <v>0</v>
      </c>
      <c r="Y413" s="1">
        <f t="shared" si="390"/>
        <v>0</v>
      </c>
      <c r="Z413" s="1">
        <f t="shared" si="390"/>
        <v>0</v>
      </c>
      <c r="AA413" s="1">
        <f t="shared" si="390"/>
        <v>0</v>
      </c>
      <c r="AB413" s="1">
        <f t="shared" si="390"/>
        <v>0</v>
      </c>
      <c r="AC413" s="1">
        <f t="shared" si="390"/>
        <v>0</v>
      </c>
      <c r="AD413" s="1">
        <f t="shared" si="390"/>
        <v>0</v>
      </c>
      <c r="AE413" s="1">
        <f t="shared" si="390"/>
        <v>0</v>
      </c>
      <c r="AF413" s="1">
        <f t="shared" si="390"/>
        <v>0</v>
      </c>
      <c r="AG413" s="1">
        <f t="shared" si="390"/>
        <v>0</v>
      </c>
      <c r="AH413" s="1">
        <f t="shared" si="390"/>
        <v>0</v>
      </c>
      <c r="AI413" s="1">
        <f t="shared" si="390"/>
        <v>0</v>
      </c>
      <c r="AJ413" s="1">
        <f t="shared" si="390"/>
        <v>0</v>
      </c>
      <c r="AK413" s="1">
        <f t="shared" si="390"/>
        <v>0</v>
      </c>
      <c r="AL413" s="1">
        <f t="shared" si="390"/>
        <v>0</v>
      </c>
      <c r="AM413" s="1">
        <f t="shared" si="390"/>
        <v>0</v>
      </c>
      <c r="AN413" s="1">
        <f t="shared" si="390"/>
        <v>0</v>
      </c>
      <c r="AO413" s="1">
        <f t="shared" si="390"/>
        <v>0</v>
      </c>
      <c r="AP413" s="1">
        <f t="shared" si="390"/>
        <v>0</v>
      </c>
      <c r="AQ413" s="1">
        <f t="shared" ref="AQ413:BR413" si="391">AQ161-AQ350</f>
        <v>0</v>
      </c>
      <c r="AR413" s="1">
        <f t="shared" si="391"/>
        <v>0</v>
      </c>
      <c r="AS413" s="1">
        <f t="shared" si="391"/>
        <v>0</v>
      </c>
      <c r="AT413" s="1">
        <f t="shared" si="391"/>
        <v>0</v>
      </c>
      <c r="AU413" s="1">
        <f t="shared" si="391"/>
        <v>0</v>
      </c>
      <c r="AV413" s="1">
        <f t="shared" si="391"/>
        <v>0</v>
      </c>
      <c r="AW413" s="1">
        <f t="shared" si="391"/>
        <v>0</v>
      </c>
      <c r="AX413" s="1">
        <f t="shared" si="391"/>
        <v>0</v>
      </c>
      <c r="AY413" s="1">
        <f t="shared" si="391"/>
        <v>0</v>
      </c>
      <c r="AZ413" s="1">
        <f t="shared" si="391"/>
        <v>0</v>
      </c>
      <c r="BA413" s="1">
        <f t="shared" si="391"/>
        <v>0</v>
      </c>
      <c r="BB413" s="1">
        <f t="shared" si="391"/>
        <v>0</v>
      </c>
      <c r="BC413" s="1">
        <f t="shared" si="391"/>
        <v>0</v>
      </c>
      <c r="BD413" s="1">
        <f t="shared" si="391"/>
        <v>0</v>
      </c>
      <c r="BE413" s="1">
        <f t="shared" si="391"/>
        <v>0</v>
      </c>
      <c r="BF413" s="1">
        <f t="shared" si="391"/>
        <v>0</v>
      </c>
      <c r="BG413" s="1">
        <f t="shared" si="391"/>
        <v>0</v>
      </c>
      <c r="BH413" s="1">
        <f t="shared" si="391"/>
        <v>0</v>
      </c>
      <c r="BI413" s="1">
        <f t="shared" si="391"/>
        <v>0</v>
      </c>
      <c r="BJ413" s="1">
        <f t="shared" si="391"/>
        <v>0</v>
      </c>
      <c r="BK413" s="1">
        <f t="shared" si="391"/>
        <v>0</v>
      </c>
      <c r="BL413" s="1">
        <f t="shared" si="391"/>
        <v>0</v>
      </c>
      <c r="BM413" s="1">
        <f t="shared" si="391"/>
        <v>0</v>
      </c>
      <c r="BN413" s="1">
        <f t="shared" si="391"/>
        <v>0</v>
      </c>
      <c r="BO413" s="1">
        <f t="shared" si="391"/>
        <v>0</v>
      </c>
      <c r="BP413" s="1">
        <f t="shared" si="391"/>
        <v>0</v>
      </c>
      <c r="BQ413" s="1">
        <f t="shared" si="391"/>
        <v>0</v>
      </c>
      <c r="BR413" s="1">
        <f t="shared" si="391"/>
        <v>0</v>
      </c>
    </row>
    <row r="414" spans="1:70" x14ac:dyDescent="0.2">
      <c r="A414" s="1">
        <f t="shared" si="379"/>
        <v>0</v>
      </c>
      <c r="D414" s="541"/>
      <c r="E414" s="541"/>
      <c r="F414" s="541"/>
      <c r="G414" s="541"/>
      <c r="H414" s="541"/>
      <c r="I414" s="541"/>
      <c r="J414" s="541"/>
      <c r="K414" s="1">
        <f t="shared" ref="K414:AP414" si="392">K162-K351</f>
        <v>0</v>
      </c>
      <c r="L414" s="1">
        <f t="shared" si="392"/>
        <v>0</v>
      </c>
      <c r="M414" s="1">
        <f t="shared" si="392"/>
        <v>0</v>
      </c>
      <c r="N414" s="1">
        <f t="shared" si="392"/>
        <v>0</v>
      </c>
      <c r="O414" s="1">
        <f t="shared" si="392"/>
        <v>0</v>
      </c>
      <c r="P414" s="1">
        <f t="shared" si="392"/>
        <v>0</v>
      </c>
      <c r="Q414" s="1">
        <f t="shared" si="392"/>
        <v>0</v>
      </c>
      <c r="R414" s="1">
        <f t="shared" si="392"/>
        <v>0</v>
      </c>
      <c r="S414" s="1">
        <f t="shared" si="392"/>
        <v>0</v>
      </c>
      <c r="T414" s="1">
        <f t="shared" si="392"/>
        <v>0</v>
      </c>
      <c r="U414" s="1">
        <f t="shared" si="392"/>
        <v>0</v>
      </c>
      <c r="V414" s="1">
        <f t="shared" si="392"/>
        <v>0</v>
      </c>
      <c r="W414" s="1">
        <f t="shared" si="392"/>
        <v>0</v>
      </c>
      <c r="X414" s="1">
        <f t="shared" si="392"/>
        <v>0</v>
      </c>
      <c r="Y414" s="1">
        <f t="shared" si="392"/>
        <v>0</v>
      </c>
      <c r="Z414" s="1">
        <f t="shared" si="392"/>
        <v>0</v>
      </c>
      <c r="AA414" s="1">
        <f t="shared" si="392"/>
        <v>0</v>
      </c>
      <c r="AB414" s="1">
        <f t="shared" si="392"/>
        <v>0</v>
      </c>
      <c r="AC414" s="1">
        <f t="shared" si="392"/>
        <v>0</v>
      </c>
      <c r="AD414" s="1">
        <f t="shared" si="392"/>
        <v>0</v>
      </c>
      <c r="AE414" s="1">
        <f t="shared" si="392"/>
        <v>0</v>
      </c>
      <c r="AF414" s="1">
        <f t="shared" si="392"/>
        <v>0</v>
      </c>
      <c r="AG414" s="1">
        <f t="shared" si="392"/>
        <v>0</v>
      </c>
      <c r="AH414" s="1">
        <f t="shared" si="392"/>
        <v>0</v>
      </c>
      <c r="AI414" s="1">
        <f t="shared" si="392"/>
        <v>0</v>
      </c>
      <c r="AJ414" s="1">
        <f t="shared" si="392"/>
        <v>0</v>
      </c>
      <c r="AK414" s="1">
        <f t="shared" si="392"/>
        <v>0</v>
      </c>
      <c r="AL414" s="1">
        <f t="shared" si="392"/>
        <v>0</v>
      </c>
      <c r="AM414" s="1">
        <f t="shared" si="392"/>
        <v>0</v>
      </c>
      <c r="AN414" s="1">
        <f t="shared" si="392"/>
        <v>0</v>
      </c>
      <c r="AO414" s="1">
        <f t="shared" si="392"/>
        <v>0</v>
      </c>
      <c r="AP414" s="1">
        <f t="shared" si="392"/>
        <v>0</v>
      </c>
      <c r="AQ414" s="1">
        <f t="shared" ref="AQ414:BR414" si="393">AQ162-AQ351</f>
        <v>0</v>
      </c>
      <c r="AR414" s="1">
        <f t="shared" si="393"/>
        <v>0</v>
      </c>
      <c r="AS414" s="1">
        <f t="shared" si="393"/>
        <v>0</v>
      </c>
      <c r="AT414" s="1">
        <f t="shared" si="393"/>
        <v>0</v>
      </c>
      <c r="AU414" s="1">
        <f t="shared" si="393"/>
        <v>0</v>
      </c>
      <c r="AV414" s="1">
        <f t="shared" si="393"/>
        <v>0</v>
      </c>
      <c r="AW414" s="1">
        <f t="shared" si="393"/>
        <v>0</v>
      </c>
      <c r="AX414" s="1">
        <f t="shared" si="393"/>
        <v>0</v>
      </c>
      <c r="AY414" s="1">
        <f t="shared" si="393"/>
        <v>0</v>
      </c>
      <c r="AZ414" s="1">
        <f t="shared" si="393"/>
        <v>0</v>
      </c>
      <c r="BA414" s="1">
        <f t="shared" si="393"/>
        <v>0</v>
      </c>
      <c r="BB414" s="1">
        <f t="shared" si="393"/>
        <v>0</v>
      </c>
      <c r="BC414" s="1">
        <f t="shared" si="393"/>
        <v>0</v>
      </c>
      <c r="BD414" s="1">
        <f t="shared" si="393"/>
        <v>0</v>
      </c>
      <c r="BE414" s="1">
        <f t="shared" si="393"/>
        <v>0</v>
      </c>
      <c r="BF414" s="1">
        <f t="shared" si="393"/>
        <v>0</v>
      </c>
      <c r="BG414" s="1">
        <f t="shared" si="393"/>
        <v>0</v>
      </c>
      <c r="BH414" s="1">
        <f t="shared" si="393"/>
        <v>0</v>
      </c>
      <c r="BI414" s="1">
        <f t="shared" si="393"/>
        <v>0</v>
      </c>
      <c r="BJ414" s="1">
        <f t="shared" si="393"/>
        <v>0</v>
      </c>
      <c r="BK414" s="1">
        <f t="shared" si="393"/>
        <v>0</v>
      </c>
      <c r="BL414" s="1">
        <f t="shared" si="393"/>
        <v>0</v>
      </c>
      <c r="BM414" s="1">
        <f t="shared" si="393"/>
        <v>0</v>
      </c>
      <c r="BN414" s="1">
        <f t="shared" si="393"/>
        <v>0</v>
      </c>
      <c r="BO414" s="1">
        <f t="shared" si="393"/>
        <v>0</v>
      </c>
      <c r="BP414" s="1">
        <f t="shared" si="393"/>
        <v>0</v>
      </c>
      <c r="BQ414" s="1">
        <f t="shared" si="393"/>
        <v>0</v>
      </c>
      <c r="BR414" s="1">
        <f t="shared" si="393"/>
        <v>0</v>
      </c>
    </row>
    <row r="415" spans="1:70" x14ac:dyDescent="0.2">
      <c r="A415" s="1">
        <f t="shared" si="379"/>
        <v>0</v>
      </c>
      <c r="D415" s="541"/>
      <c r="E415" s="541"/>
      <c r="F415" s="541"/>
      <c r="G415" s="541"/>
      <c r="H415" s="541"/>
      <c r="I415" s="541"/>
      <c r="J415" s="541"/>
      <c r="K415" s="1">
        <f t="shared" ref="K415:AP415" si="394">K163-K352</f>
        <v>0</v>
      </c>
      <c r="L415" s="1">
        <f t="shared" si="394"/>
        <v>0</v>
      </c>
      <c r="M415" s="1">
        <f t="shared" si="394"/>
        <v>0</v>
      </c>
      <c r="N415" s="1">
        <f t="shared" si="394"/>
        <v>0</v>
      </c>
      <c r="O415" s="1">
        <f t="shared" si="394"/>
        <v>0</v>
      </c>
      <c r="P415" s="1">
        <f t="shared" si="394"/>
        <v>0</v>
      </c>
      <c r="Q415" s="1">
        <f t="shared" si="394"/>
        <v>0</v>
      </c>
      <c r="R415" s="1">
        <f t="shared" si="394"/>
        <v>0</v>
      </c>
      <c r="S415" s="1">
        <f t="shared" si="394"/>
        <v>0</v>
      </c>
      <c r="T415" s="1">
        <f t="shared" si="394"/>
        <v>0</v>
      </c>
      <c r="U415" s="1">
        <f t="shared" si="394"/>
        <v>0</v>
      </c>
      <c r="V415" s="1">
        <f t="shared" si="394"/>
        <v>0</v>
      </c>
      <c r="W415" s="1">
        <f t="shared" si="394"/>
        <v>0</v>
      </c>
      <c r="X415" s="1">
        <f t="shared" si="394"/>
        <v>0</v>
      </c>
      <c r="Y415" s="1">
        <f t="shared" si="394"/>
        <v>0</v>
      </c>
      <c r="Z415" s="1">
        <f t="shared" si="394"/>
        <v>0</v>
      </c>
      <c r="AA415" s="1">
        <f t="shared" si="394"/>
        <v>0</v>
      </c>
      <c r="AB415" s="1">
        <f t="shared" si="394"/>
        <v>0</v>
      </c>
      <c r="AC415" s="1">
        <f t="shared" si="394"/>
        <v>0</v>
      </c>
      <c r="AD415" s="1">
        <f t="shared" si="394"/>
        <v>0</v>
      </c>
      <c r="AE415" s="1">
        <f t="shared" si="394"/>
        <v>0</v>
      </c>
      <c r="AF415" s="1">
        <f t="shared" si="394"/>
        <v>0</v>
      </c>
      <c r="AG415" s="1">
        <f t="shared" si="394"/>
        <v>0</v>
      </c>
      <c r="AH415" s="1">
        <f t="shared" si="394"/>
        <v>0</v>
      </c>
      <c r="AI415" s="1">
        <f t="shared" si="394"/>
        <v>0</v>
      </c>
      <c r="AJ415" s="1">
        <f t="shared" si="394"/>
        <v>0</v>
      </c>
      <c r="AK415" s="1">
        <f t="shared" si="394"/>
        <v>0</v>
      </c>
      <c r="AL415" s="1">
        <f t="shared" si="394"/>
        <v>0</v>
      </c>
      <c r="AM415" s="1">
        <f t="shared" si="394"/>
        <v>0</v>
      </c>
      <c r="AN415" s="1">
        <f t="shared" si="394"/>
        <v>0</v>
      </c>
      <c r="AO415" s="1">
        <f t="shared" si="394"/>
        <v>0</v>
      </c>
      <c r="AP415" s="1">
        <f t="shared" si="394"/>
        <v>0</v>
      </c>
      <c r="AQ415" s="1">
        <f t="shared" ref="AQ415:BR415" si="395">AQ163-AQ352</f>
        <v>0</v>
      </c>
      <c r="AR415" s="1">
        <f t="shared" si="395"/>
        <v>0</v>
      </c>
      <c r="AS415" s="1">
        <f t="shared" si="395"/>
        <v>0</v>
      </c>
      <c r="AT415" s="1">
        <f t="shared" si="395"/>
        <v>0</v>
      </c>
      <c r="AU415" s="1">
        <f t="shared" si="395"/>
        <v>0</v>
      </c>
      <c r="AV415" s="1">
        <f t="shared" si="395"/>
        <v>0</v>
      </c>
      <c r="AW415" s="1">
        <f t="shared" si="395"/>
        <v>0</v>
      </c>
      <c r="AX415" s="1">
        <f t="shared" si="395"/>
        <v>0</v>
      </c>
      <c r="AY415" s="1">
        <f t="shared" si="395"/>
        <v>0</v>
      </c>
      <c r="AZ415" s="1">
        <f t="shared" si="395"/>
        <v>0</v>
      </c>
      <c r="BA415" s="1">
        <f t="shared" si="395"/>
        <v>0</v>
      </c>
      <c r="BB415" s="1">
        <f t="shared" si="395"/>
        <v>0</v>
      </c>
      <c r="BC415" s="1">
        <f t="shared" si="395"/>
        <v>0</v>
      </c>
      <c r="BD415" s="1">
        <f t="shared" si="395"/>
        <v>0</v>
      </c>
      <c r="BE415" s="1">
        <f t="shared" si="395"/>
        <v>0</v>
      </c>
      <c r="BF415" s="1">
        <f t="shared" si="395"/>
        <v>0</v>
      </c>
      <c r="BG415" s="1">
        <f t="shared" si="395"/>
        <v>0</v>
      </c>
      <c r="BH415" s="1">
        <f t="shared" si="395"/>
        <v>0</v>
      </c>
      <c r="BI415" s="1">
        <f t="shared" si="395"/>
        <v>0</v>
      </c>
      <c r="BJ415" s="1">
        <f t="shared" si="395"/>
        <v>0</v>
      </c>
      <c r="BK415" s="1">
        <f t="shared" si="395"/>
        <v>0</v>
      </c>
      <c r="BL415" s="1">
        <f t="shared" si="395"/>
        <v>0</v>
      </c>
      <c r="BM415" s="1">
        <f t="shared" si="395"/>
        <v>0</v>
      </c>
      <c r="BN415" s="1">
        <f t="shared" si="395"/>
        <v>0</v>
      </c>
      <c r="BO415" s="1">
        <f t="shared" si="395"/>
        <v>0</v>
      </c>
      <c r="BP415" s="1">
        <f t="shared" si="395"/>
        <v>0</v>
      </c>
      <c r="BQ415" s="1">
        <f t="shared" si="395"/>
        <v>0</v>
      </c>
      <c r="BR415" s="1">
        <f t="shared" si="395"/>
        <v>0</v>
      </c>
    </row>
    <row r="416" spans="1:70" x14ac:dyDescent="0.2">
      <c r="A416" s="1">
        <f t="shared" si="379"/>
        <v>0</v>
      </c>
      <c r="D416" s="541"/>
      <c r="E416" s="541"/>
      <c r="F416" s="541"/>
      <c r="G416" s="541"/>
      <c r="H416" s="541"/>
      <c r="I416" s="541"/>
      <c r="J416" s="541"/>
      <c r="K416" s="1">
        <f t="shared" ref="K416:AP416" si="396">K164-K353</f>
        <v>0</v>
      </c>
      <c r="L416" s="1">
        <f t="shared" si="396"/>
        <v>0</v>
      </c>
      <c r="M416" s="1">
        <f t="shared" si="396"/>
        <v>0</v>
      </c>
      <c r="N416" s="1">
        <f t="shared" si="396"/>
        <v>0</v>
      </c>
      <c r="O416" s="1">
        <f t="shared" si="396"/>
        <v>0</v>
      </c>
      <c r="P416" s="1">
        <f t="shared" si="396"/>
        <v>0</v>
      </c>
      <c r="Q416" s="1">
        <f t="shared" si="396"/>
        <v>0</v>
      </c>
      <c r="R416" s="1">
        <f t="shared" si="396"/>
        <v>0</v>
      </c>
      <c r="S416" s="1">
        <f t="shared" si="396"/>
        <v>0</v>
      </c>
      <c r="T416" s="1">
        <f t="shared" si="396"/>
        <v>0</v>
      </c>
      <c r="U416" s="1">
        <f t="shared" si="396"/>
        <v>0</v>
      </c>
      <c r="V416" s="1">
        <f t="shared" si="396"/>
        <v>0</v>
      </c>
      <c r="W416" s="1">
        <f t="shared" si="396"/>
        <v>0</v>
      </c>
      <c r="X416" s="1">
        <f t="shared" si="396"/>
        <v>0</v>
      </c>
      <c r="Y416" s="1">
        <f t="shared" si="396"/>
        <v>0</v>
      </c>
      <c r="Z416" s="1">
        <f t="shared" si="396"/>
        <v>0</v>
      </c>
      <c r="AA416" s="1">
        <f t="shared" si="396"/>
        <v>0</v>
      </c>
      <c r="AB416" s="1">
        <f t="shared" si="396"/>
        <v>0</v>
      </c>
      <c r="AC416" s="1">
        <f t="shared" si="396"/>
        <v>0</v>
      </c>
      <c r="AD416" s="1">
        <f t="shared" si="396"/>
        <v>0</v>
      </c>
      <c r="AE416" s="1">
        <f t="shared" si="396"/>
        <v>0</v>
      </c>
      <c r="AF416" s="1">
        <f t="shared" si="396"/>
        <v>0</v>
      </c>
      <c r="AG416" s="1">
        <f t="shared" si="396"/>
        <v>0</v>
      </c>
      <c r="AH416" s="1">
        <f t="shared" si="396"/>
        <v>0</v>
      </c>
      <c r="AI416" s="1">
        <f t="shared" si="396"/>
        <v>0</v>
      </c>
      <c r="AJ416" s="1">
        <f t="shared" si="396"/>
        <v>0</v>
      </c>
      <c r="AK416" s="1">
        <f t="shared" si="396"/>
        <v>0</v>
      </c>
      <c r="AL416" s="1">
        <f t="shared" si="396"/>
        <v>0</v>
      </c>
      <c r="AM416" s="1">
        <f t="shared" si="396"/>
        <v>0</v>
      </c>
      <c r="AN416" s="1">
        <f t="shared" si="396"/>
        <v>0</v>
      </c>
      <c r="AO416" s="1">
        <f t="shared" si="396"/>
        <v>0</v>
      </c>
      <c r="AP416" s="1">
        <f t="shared" si="396"/>
        <v>0</v>
      </c>
      <c r="AQ416" s="1">
        <f t="shared" ref="AQ416:BR416" si="397">AQ164-AQ353</f>
        <v>0</v>
      </c>
      <c r="AR416" s="1">
        <f t="shared" si="397"/>
        <v>0</v>
      </c>
      <c r="AS416" s="1">
        <f t="shared" si="397"/>
        <v>0</v>
      </c>
      <c r="AT416" s="1">
        <f t="shared" si="397"/>
        <v>0</v>
      </c>
      <c r="AU416" s="1">
        <f t="shared" si="397"/>
        <v>0</v>
      </c>
      <c r="AV416" s="1">
        <f t="shared" si="397"/>
        <v>0</v>
      </c>
      <c r="AW416" s="1">
        <f t="shared" si="397"/>
        <v>0</v>
      </c>
      <c r="AX416" s="1">
        <f t="shared" si="397"/>
        <v>0</v>
      </c>
      <c r="AY416" s="1">
        <f t="shared" si="397"/>
        <v>0</v>
      </c>
      <c r="AZ416" s="1">
        <f t="shared" si="397"/>
        <v>0</v>
      </c>
      <c r="BA416" s="1">
        <f t="shared" si="397"/>
        <v>0</v>
      </c>
      <c r="BB416" s="1">
        <f t="shared" si="397"/>
        <v>0</v>
      </c>
      <c r="BC416" s="1">
        <f t="shared" si="397"/>
        <v>0</v>
      </c>
      <c r="BD416" s="1">
        <f t="shared" si="397"/>
        <v>0</v>
      </c>
      <c r="BE416" s="1">
        <f t="shared" si="397"/>
        <v>0</v>
      </c>
      <c r="BF416" s="1">
        <f t="shared" si="397"/>
        <v>0</v>
      </c>
      <c r="BG416" s="1">
        <f t="shared" si="397"/>
        <v>0</v>
      </c>
      <c r="BH416" s="1">
        <f t="shared" si="397"/>
        <v>0</v>
      </c>
      <c r="BI416" s="1">
        <f t="shared" si="397"/>
        <v>0</v>
      </c>
      <c r="BJ416" s="1">
        <f t="shared" si="397"/>
        <v>0</v>
      </c>
      <c r="BK416" s="1">
        <f t="shared" si="397"/>
        <v>0</v>
      </c>
      <c r="BL416" s="1">
        <f t="shared" si="397"/>
        <v>0</v>
      </c>
      <c r="BM416" s="1">
        <f t="shared" si="397"/>
        <v>0</v>
      </c>
      <c r="BN416" s="1">
        <f t="shared" si="397"/>
        <v>0</v>
      </c>
      <c r="BO416" s="1">
        <f t="shared" si="397"/>
        <v>0</v>
      </c>
      <c r="BP416" s="1">
        <f t="shared" si="397"/>
        <v>0</v>
      </c>
      <c r="BQ416" s="1">
        <f t="shared" si="397"/>
        <v>0</v>
      </c>
      <c r="BR416" s="1">
        <f t="shared" si="397"/>
        <v>0</v>
      </c>
    </row>
    <row r="417" spans="1:70" x14ac:dyDescent="0.2">
      <c r="A417" s="1">
        <f t="shared" si="379"/>
        <v>0</v>
      </c>
      <c r="D417" s="541"/>
      <c r="E417" s="541"/>
      <c r="F417" s="541"/>
      <c r="G417" s="541"/>
      <c r="H417" s="541"/>
      <c r="I417" s="541"/>
      <c r="J417" s="541"/>
      <c r="K417" s="1">
        <f t="shared" ref="K417:AP417" si="398">K165-K354</f>
        <v>0</v>
      </c>
      <c r="L417" s="1">
        <f t="shared" si="398"/>
        <v>0</v>
      </c>
      <c r="M417" s="1">
        <f t="shared" si="398"/>
        <v>0</v>
      </c>
      <c r="N417" s="1">
        <f t="shared" si="398"/>
        <v>0</v>
      </c>
      <c r="O417" s="1">
        <f t="shared" si="398"/>
        <v>0</v>
      </c>
      <c r="P417" s="1">
        <f t="shared" si="398"/>
        <v>0</v>
      </c>
      <c r="Q417" s="1">
        <f t="shared" si="398"/>
        <v>0</v>
      </c>
      <c r="R417" s="1">
        <f t="shared" si="398"/>
        <v>0</v>
      </c>
      <c r="S417" s="1">
        <f t="shared" si="398"/>
        <v>0</v>
      </c>
      <c r="T417" s="1">
        <f t="shared" si="398"/>
        <v>0</v>
      </c>
      <c r="U417" s="1">
        <f t="shared" si="398"/>
        <v>0</v>
      </c>
      <c r="V417" s="1">
        <f t="shared" si="398"/>
        <v>0</v>
      </c>
      <c r="W417" s="1">
        <f t="shared" si="398"/>
        <v>0</v>
      </c>
      <c r="X417" s="1">
        <f t="shared" si="398"/>
        <v>0</v>
      </c>
      <c r="Y417" s="1">
        <f t="shared" si="398"/>
        <v>0</v>
      </c>
      <c r="Z417" s="1">
        <f t="shared" si="398"/>
        <v>0</v>
      </c>
      <c r="AA417" s="1">
        <f t="shared" si="398"/>
        <v>0</v>
      </c>
      <c r="AB417" s="1">
        <f t="shared" si="398"/>
        <v>0</v>
      </c>
      <c r="AC417" s="1">
        <f t="shared" si="398"/>
        <v>0</v>
      </c>
      <c r="AD417" s="1">
        <f t="shared" si="398"/>
        <v>0</v>
      </c>
      <c r="AE417" s="1">
        <f t="shared" si="398"/>
        <v>0</v>
      </c>
      <c r="AF417" s="1">
        <f t="shared" si="398"/>
        <v>0</v>
      </c>
      <c r="AG417" s="1">
        <f t="shared" si="398"/>
        <v>0</v>
      </c>
      <c r="AH417" s="1">
        <f t="shared" si="398"/>
        <v>0</v>
      </c>
      <c r="AI417" s="1">
        <f t="shared" si="398"/>
        <v>0</v>
      </c>
      <c r="AJ417" s="1">
        <f t="shared" si="398"/>
        <v>0</v>
      </c>
      <c r="AK417" s="1">
        <f t="shared" si="398"/>
        <v>0</v>
      </c>
      <c r="AL417" s="1">
        <f t="shared" si="398"/>
        <v>0</v>
      </c>
      <c r="AM417" s="1">
        <f t="shared" si="398"/>
        <v>0</v>
      </c>
      <c r="AN417" s="1">
        <f t="shared" si="398"/>
        <v>0</v>
      </c>
      <c r="AO417" s="1">
        <f t="shared" si="398"/>
        <v>0</v>
      </c>
      <c r="AP417" s="1">
        <f t="shared" si="398"/>
        <v>0</v>
      </c>
      <c r="AQ417" s="1">
        <f t="shared" ref="AQ417:BR417" si="399">AQ165-AQ354</f>
        <v>0</v>
      </c>
      <c r="AR417" s="1">
        <f t="shared" si="399"/>
        <v>0</v>
      </c>
      <c r="AS417" s="1">
        <f t="shared" si="399"/>
        <v>0</v>
      </c>
      <c r="AT417" s="1">
        <f t="shared" si="399"/>
        <v>0</v>
      </c>
      <c r="AU417" s="1">
        <f t="shared" si="399"/>
        <v>0</v>
      </c>
      <c r="AV417" s="1">
        <f t="shared" si="399"/>
        <v>0</v>
      </c>
      <c r="AW417" s="1">
        <f t="shared" si="399"/>
        <v>0</v>
      </c>
      <c r="AX417" s="1">
        <f t="shared" si="399"/>
        <v>0</v>
      </c>
      <c r="AY417" s="1">
        <f t="shared" si="399"/>
        <v>0</v>
      </c>
      <c r="AZ417" s="1">
        <f t="shared" si="399"/>
        <v>0</v>
      </c>
      <c r="BA417" s="1">
        <f t="shared" si="399"/>
        <v>0</v>
      </c>
      <c r="BB417" s="1">
        <f t="shared" si="399"/>
        <v>0</v>
      </c>
      <c r="BC417" s="1">
        <f t="shared" si="399"/>
        <v>0</v>
      </c>
      <c r="BD417" s="1">
        <f t="shared" si="399"/>
        <v>0</v>
      </c>
      <c r="BE417" s="1">
        <f t="shared" si="399"/>
        <v>0</v>
      </c>
      <c r="BF417" s="1">
        <f t="shared" si="399"/>
        <v>0</v>
      </c>
      <c r="BG417" s="1">
        <f t="shared" si="399"/>
        <v>0</v>
      </c>
      <c r="BH417" s="1">
        <f t="shared" si="399"/>
        <v>0</v>
      </c>
      <c r="BI417" s="1">
        <f t="shared" si="399"/>
        <v>0</v>
      </c>
      <c r="BJ417" s="1">
        <f t="shared" si="399"/>
        <v>0</v>
      </c>
      <c r="BK417" s="1">
        <f t="shared" si="399"/>
        <v>0</v>
      </c>
      <c r="BL417" s="1">
        <f t="shared" si="399"/>
        <v>0</v>
      </c>
      <c r="BM417" s="1">
        <f t="shared" si="399"/>
        <v>0</v>
      </c>
      <c r="BN417" s="1">
        <f t="shared" si="399"/>
        <v>0</v>
      </c>
      <c r="BO417" s="1">
        <f t="shared" si="399"/>
        <v>0</v>
      </c>
      <c r="BP417" s="1">
        <f t="shared" si="399"/>
        <v>0</v>
      </c>
      <c r="BQ417" s="1">
        <f t="shared" si="399"/>
        <v>0</v>
      </c>
      <c r="BR417" s="1">
        <f t="shared" si="399"/>
        <v>0</v>
      </c>
    </row>
    <row r="418" spans="1:70" x14ac:dyDescent="0.2">
      <c r="A418" s="1">
        <f t="shared" si="379"/>
        <v>0</v>
      </c>
      <c r="D418" s="541"/>
      <c r="E418" s="541"/>
      <c r="F418" s="541"/>
      <c r="G418" s="541"/>
      <c r="H418" s="541"/>
      <c r="I418" s="541"/>
      <c r="J418" s="541"/>
      <c r="K418" s="1">
        <f t="shared" ref="K418:AP418" si="400">K166-K355</f>
        <v>0</v>
      </c>
      <c r="L418" s="1">
        <f t="shared" si="400"/>
        <v>0</v>
      </c>
      <c r="M418" s="1">
        <f t="shared" si="400"/>
        <v>0</v>
      </c>
      <c r="N418" s="1">
        <f t="shared" si="400"/>
        <v>0</v>
      </c>
      <c r="O418" s="1">
        <f t="shared" si="400"/>
        <v>0</v>
      </c>
      <c r="P418" s="1">
        <f t="shared" si="400"/>
        <v>0</v>
      </c>
      <c r="Q418" s="1">
        <f t="shared" si="400"/>
        <v>0</v>
      </c>
      <c r="R418" s="1">
        <f t="shared" si="400"/>
        <v>0</v>
      </c>
      <c r="S418" s="1">
        <f t="shared" si="400"/>
        <v>0</v>
      </c>
      <c r="T418" s="1">
        <f t="shared" si="400"/>
        <v>0</v>
      </c>
      <c r="U418" s="1">
        <f t="shared" si="400"/>
        <v>0</v>
      </c>
      <c r="V418" s="1">
        <f t="shared" si="400"/>
        <v>0</v>
      </c>
      <c r="W418" s="1">
        <f t="shared" si="400"/>
        <v>0</v>
      </c>
      <c r="X418" s="1">
        <f t="shared" si="400"/>
        <v>0</v>
      </c>
      <c r="Y418" s="1">
        <f t="shared" si="400"/>
        <v>0</v>
      </c>
      <c r="Z418" s="1">
        <f t="shared" si="400"/>
        <v>0</v>
      </c>
      <c r="AA418" s="1">
        <f t="shared" si="400"/>
        <v>0</v>
      </c>
      <c r="AB418" s="1">
        <f t="shared" si="400"/>
        <v>0</v>
      </c>
      <c r="AC418" s="1">
        <f t="shared" si="400"/>
        <v>0</v>
      </c>
      <c r="AD418" s="1">
        <f t="shared" si="400"/>
        <v>0</v>
      </c>
      <c r="AE418" s="1">
        <f t="shared" si="400"/>
        <v>0</v>
      </c>
      <c r="AF418" s="1">
        <f t="shared" si="400"/>
        <v>0</v>
      </c>
      <c r="AG418" s="1">
        <f t="shared" si="400"/>
        <v>0</v>
      </c>
      <c r="AH418" s="1">
        <f t="shared" si="400"/>
        <v>0</v>
      </c>
      <c r="AI418" s="1">
        <f t="shared" si="400"/>
        <v>0</v>
      </c>
      <c r="AJ418" s="1">
        <f t="shared" si="400"/>
        <v>0</v>
      </c>
      <c r="AK418" s="1">
        <f t="shared" si="400"/>
        <v>0</v>
      </c>
      <c r="AL418" s="1">
        <f t="shared" si="400"/>
        <v>0</v>
      </c>
      <c r="AM418" s="1">
        <f t="shared" si="400"/>
        <v>0</v>
      </c>
      <c r="AN418" s="1">
        <f t="shared" si="400"/>
        <v>0</v>
      </c>
      <c r="AO418" s="1">
        <f t="shared" si="400"/>
        <v>0</v>
      </c>
      <c r="AP418" s="1">
        <f t="shared" si="400"/>
        <v>0</v>
      </c>
      <c r="AQ418" s="1">
        <f t="shared" ref="AQ418:BR418" si="401">AQ166-AQ355</f>
        <v>0</v>
      </c>
      <c r="AR418" s="1">
        <f t="shared" si="401"/>
        <v>0</v>
      </c>
      <c r="AS418" s="1">
        <f t="shared" si="401"/>
        <v>0</v>
      </c>
      <c r="AT418" s="1">
        <f t="shared" si="401"/>
        <v>0</v>
      </c>
      <c r="AU418" s="1">
        <f t="shared" si="401"/>
        <v>0</v>
      </c>
      <c r="AV418" s="1">
        <f t="shared" si="401"/>
        <v>0</v>
      </c>
      <c r="AW418" s="1">
        <f t="shared" si="401"/>
        <v>0</v>
      </c>
      <c r="AX418" s="1">
        <f t="shared" si="401"/>
        <v>0</v>
      </c>
      <c r="AY418" s="1">
        <f t="shared" si="401"/>
        <v>0</v>
      </c>
      <c r="AZ418" s="1">
        <f t="shared" si="401"/>
        <v>0</v>
      </c>
      <c r="BA418" s="1">
        <f t="shared" si="401"/>
        <v>0</v>
      </c>
      <c r="BB418" s="1">
        <f t="shared" si="401"/>
        <v>0</v>
      </c>
      <c r="BC418" s="1">
        <f t="shared" si="401"/>
        <v>0</v>
      </c>
      <c r="BD418" s="1">
        <f t="shared" si="401"/>
        <v>0</v>
      </c>
      <c r="BE418" s="1">
        <f t="shared" si="401"/>
        <v>0</v>
      </c>
      <c r="BF418" s="1">
        <f t="shared" si="401"/>
        <v>0</v>
      </c>
      <c r="BG418" s="1">
        <f t="shared" si="401"/>
        <v>0</v>
      </c>
      <c r="BH418" s="1">
        <f t="shared" si="401"/>
        <v>0</v>
      </c>
      <c r="BI418" s="1">
        <f t="shared" si="401"/>
        <v>0</v>
      </c>
      <c r="BJ418" s="1">
        <f t="shared" si="401"/>
        <v>0</v>
      </c>
      <c r="BK418" s="1">
        <f t="shared" si="401"/>
        <v>0</v>
      </c>
      <c r="BL418" s="1">
        <f t="shared" si="401"/>
        <v>0</v>
      </c>
      <c r="BM418" s="1">
        <f t="shared" si="401"/>
        <v>0</v>
      </c>
      <c r="BN418" s="1">
        <f t="shared" si="401"/>
        <v>0</v>
      </c>
      <c r="BO418" s="1">
        <f t="shared" si="401"/>
        <v>0</v>
      </c>
      <c r="BP418" s="1">
        <f t="shared" si="401"/>
        <v>0</v>
      </c>
      <c r="BQ418" s="1">
        <f t="shared" si="401"/>
        <v>0</v>
      </c>
      <c r="BR418" s="1">
        <f t="shared" si="401"/>
        <v>0</v>
      </c>
    </row>
    <row r="419" spans="1:70" x14ac:dyDescent="0.2">
      <c r="A419" s="1">
        <f t="shared" si="379"/>
        <v>0</v>
      </c>
      <c r="D419" s="541"/>
      <c r="E419" s="541"/>
      <c r="F419" s="541"/>
      <c r="G419" s="541"/>
      <c r="H419" s="541"/>
      <c r="I419" s="541"/>
      <c r="J419" s="541"/>
      <c r="K419" s="1">
        <f t="shared" ref="K419:AP419" si="402">K167-K356</f>
        <v>0</v>
      </c>
      <c r="L419" s="1">
        <f t="shared" si="402"/>
        <v>0</v>
      </c>
      <c r="M419" s="1">
        <f t="shared" si="402"/>
        <v>0</v>
      </c>
      <c r="N419" s="1">
        <f t="shared" si="402"/>
        <v>0</v>
      </c>
      <c r="O419" s="1">
        <f t="shared" si="402"/>
        <v>0</v>
      </c>
      <c r="P419" s="1">
        <f t="shared" si="402"/>
        <v>0</v>
      </c>
      <c r="Q419" s="1">
        <f t="shared" si="402"/>
        <v>0</v>
      </c>
      <c r="R419" s="1">
        <f t="shared" si="402"/>
        <v>0</v>
      </c>
      <c r="S419" s="1">
        <f t="shared" si="402"/>
        <v>0</v>
      </c>
      <c r="T419" s="1">
        <f t="shared" si="402"/>
        <v>0</v>
      </c>
      <c r="U419" s="1">
        <f t="shared" si="402"/>
        <v>0</v>
      </c>
      <c r="V419" s="1">
        <f t="shared" si="402"/>
        <v>0</v>
      </c>
      <c r="W419" s="1">
        <f t="shared" si="402"/>
        <v>0</v>
      </c>
      <c r="X419" s="1">
        <f t="shared" si="402"/>
        <v>0</v>
      </c>
      <c r="Y419" s="1">
        <f t="shared" si="402"/>
        <v>0</v>
      </c>
      <c r="Z419" s="1">
        <f t="shared" si="402"/>
        <v>0</v>
      </c>
      <c r="AA419" s="1">
        <f t="shared" si="402"/>
        <v>0</v>
      </c>
      <c r="AB419" s="1">
        <f t="shared" si="402"/>
        <v>0</v>
      </c>
      <c r="AC419" s="1">
        <f t="shared" si="402"/>
        <v>0</v>
      </c>
      <c r="AD419" s="1">
        <f t="shared" si="402"/>
        <v>0</v>
      </c>
      <c r="AE419" s="1">
        <f t="shared" si="402"/>
        <v>0</v>
      </c>
      <c r="AF419" s="1">
        <f t="shared" si="402"/>
        <v>0</v>
      </c>
      <c r="AG419" s="1">
        <f t="shared" si="402"/>
        <v>0</v>
      </c>
      <c r="AH419" s="1">
        <f t="shared" si="402"/>
        <v>0</v>
      </c>
      <c r="AI419" s="1">
        <f t="shared" si="402"/>
        <v>0</v>
      </c>
      <c r="AJ419" s="1">
        <f t="shared" si="402"/>
        <v>0</v>
      </c>
      <c r="AK419" s="1">
        <f t="shared" si="402"/>
        <v>0</v>
      </c>
      <c r="AL419" s="1">
        <f t="shared" si="402"/>
        <v>0</v>
      </c>
      <c r="AM419" s="1">
        <f t="shared" si="402"/>
        <v>0</v>
      </c>
      <c r="AN419" s="1">
        <f t="shared" si="402"/>
        <v>0</v>
      </c>
      <c r="AO419" s="1">
        <f t="shared" si="402"/>
        <v>0</v>
      </c>
      <c r="AP419" s="1">
        <f t="shared" si="402"/>
        <v>0</v>
      </c>
      <c r="AQ419" s="1">
        <f t="shared" ref="AQ419:BR419" si="403">AQ167-AQ356</f>
        <v>0</v>
      </c>
      <c r="AR419" s="1">
        <f t="shared" si="403"/>
        <v>0</v>
      </c>
      <c r="AS419" s="1">
        <f t="shared" si="403"/>
        <v>0</v>
      </c>
      <c r="AT419" s="1">
        <f t="shared" si="403"/>
        <v>0</v>
      </c>
      <c r="AU419" s="1">
        <f t="shared" si="403"/>
        <v>0</v>
      </c>
      <c r="AV419" s="1">
        <f t="shared" si="403"/>
        <v>0</v>
      </c>
      <c r="AW419" s="1">
        <f t="shared" si="403"/>
        <v>0</v>
      </c>
      <c r="AX419" s="1">
        <f t="shared" si="403"/>
        <v>0</v>
      </c>
      <c r="AY419" s="1">
        <f t="shared" si="403"/>
        <v>0</v>
      </c>
      <c r="AZ419" s="1">
        <f t="shared" si="403"/>
        <v>0</v>
      </c>
      <c r="BA419" s="1">
        <f t="shared" si="403"/>
        <v>0</v>
      </c>
      <c r="BB419" s="1">
        <f t="shared" si="403"/>
        <v>0</v>
      </c>
      <c r="BC419" s="1">
        <f t="shared" si="403"/>
        <v>0</v>
      </c>
      <c r="BD419" s="1">
        <f t="shared" si="403"/>
        <v>0</v>
      </c>
      <c r="BE419" s="1">
        <f t="shared" si="403"/>
        <v>0</v>
      </c>
      <c r="BF419" s="1">
        <f t="shared" si="403"/>
        <v>0</v>
      </c>
      <c r="BG419" s="1">
        <f t="shared" si="403"/>
        <v>0</v>
      </c>
      <c r="BH419" s="1">
        <f t="shared" si="403"/>
        <v>0</v>
      </c>
      <c r="BI419" s="1">
        <f t="shared" si="403"/>
        <v>0</v>
      </c>
      <c r="BJ419" s="1">
        <f t="shared" si="403"/>
        <v>0</v>
      </c>
      <c r="BK419" s="1">
        <f t="shared" si="403"/>
        <v>0</v>
      </c>
      <c r="BL419" s="1">
        <f t="shared" si="403"/>
        <v>0</v>
      </c>
      <c r="BM419" s="1">
        <f t="shared" si="403"/>
        <v>0</v>
      </c>
      <c r="BN419" s="1">
        <f t="shared" si="403"/>
        <v>0</v>
      </c>
      <c r="BO419" s="1">
        <f t="shared" si="403"/>
        <v>0</v>
      </c>
      <c r="BP419" s="1">
        <f t="shared" si="403"/>
        <v>0</v>
      </c>
      <c r="BQ419" s="1">
        <f t="shared" si="403"/>
        <v>0</v>
      </c>
      <c r="BR419" s="1">
        <f t="shared" si="403"/>
        <v>0</v>
      </c>
    </row>
    <row r="420" spans="1:70" x14ac:dyDescent="0.2">
      <c r="A420" s="1">
        <f t="shared" si="379"/>
        <v>0</v>
      </c>
      <c r="D420" s="541"/>
      <c r="E420" s="541"/>
      <c r="F420" s="541"/>
      <c r="G420" s="541"/>
      <c r="H420" s="541"/>
      <c r="I420" s="541"/>
      <c r="J420" s="541"/>
      <c r="K420" s="1">
        <f t="shared" ref="K420:AP420" si="404">K168-K357</f>
        <v>0</v>
      </c>
      <c r="L420" s="1">
        <f t="shared" si="404"/>
        <v>0</v>
      </c>
      <c r="M420" s="1">
        <f t="shared" si="404"/>
        <v>0</v>
      </c>
      <c r="N420" s="1">
        <f t="shared" si="404"/>
        <v>0</v>
      </c>
      <c r="O420" s="1">
        <f t="shared" si="404"/>
        <v>0</v>
      </c>
      <c r="P420" s="1">
        <f t="shared" si="404"/>
        <v>0</v>
      </c>
      <c r="Q420" s="1">
        <f t="shared" si="404"/>
        <v>0</v>
      </c>
      <c r="R420" s="1">
        <f t="shared" si="404"/>
        <v>0</v>
      </c>
      <c r="S420" s="1">
        <f t="shared" si="404"/>
        <v>0</v>
      </c>
      <c r="T420" s="1">
        <f t="shared" si="404"/>
        <v>0</v>
      </c>
      <c r="U420" s="1">
        <f t="shared" si="404"/>
        <v>0</v>
      </c>
      <c r="V420" s="1">
        <f t="shared" si="404"/>
        <v>0</v>
      </c>
      <c r="W420" s="1">
        <f t="shared" si="404"/>
        <v>0</v>
      </c>
      <c r="X420" s="1">
        <f t="shared" si="404"/>
        <v>0</v>
      </c>
      <c r="Y420" s="1">
        <f t="shared" si="404"/>
        <v>0</v>
      </c>
      <c r="Z420" s="1">
        <f t="shared" si="404"/>
        <v>0</v>
      </c>
      <c r="AA420" s="1">
        <f t="shared" si="404"/>
        <v>0</v>
      </c>
      <c r="AB420" s="1">
        <f t="shared" si="404"/>
        <v>0</v>
      </c>
      <c r="AC420" s="1">
        <f t="shared" si="404"/>
        <v>0</v>
      </c>
      <c r="AD420" s="1">
        <f t="shared" si="404"/>
        <v>0</v>
      </c>
      <c r="AE420" s="1">
        <f t="shared" si="404"/>
        <v>0</v>
      </c>
      <c r="AF420" s="1">
        <f t="shared" si="404"/>
        <v>0</v>
      </c>
      <c r="AG420" s="1">
        <f t="shared" si="404"/>
        <v>0</v>
      </c>
      <c r="AH420" s="1">
        <f t="shared" si="404"/>
        <v>0</v>
      </c>
      <c r="AI420" s="1">
        <f t="shared" si="404"/>
        <v>0</v>
      </c>
      <c r="AJ420" s="1">
        <f t="shared" si="404"/>
        <v>0</v>
      </c>
      <c r="AK420" s="1">
        <f t="shared" si="404"/>
        <v>0</v>
      </c>
      <c r="AL420" s="1">
        <f t="shared" si="404"/>
        <v>0</v>
      </c>
      <c r="AM420" s="1">
        <f t="shared" si="404"/>
        <v>0</v>
      </c>
      <c r="AN420" s="1">
        <f t="shared" si="404"/>
        <v>0</v>
      </c>
      <c r="AO420" s="1">
        <f t="shared" si="404"/>
        <v>0</v>
      </c>
      <c r="AP420" s="1">
        <f t="shared" si="404"/>
        <v>0</v>
      </c>
      <c r="AQ420" s="1">
        <f t="shared" ref="AQ420:BR420" si="405">AQ168-AQ357</f>
        <v>0</v>
      </c>
      <c r="AR420" s="1">
        <f t="shared" si="405"/>
        <v>0</v>
      </c>
      <c r="AS420" s="1">
        <f t="shared" si="405"/>
        <v>0</v>
      </c>
      <c r="AT420" s="1">
        <f t="shared" si="405"/>
        <v>0</v>
      </c>
      <c r="AU420" s="1">
        <f t="shared" si="405"/>
        <v>0</v>
      </c>
      <c r="AV420" s="1">
        <f t="shared" si="405"/>
        <v>0</v>
      </c>
      <c r="AW420" s="1">
        <f t="shared" si="405"/>
        <v>0</v>
      </c>
      <c r="AX420" s="1">
        <f t="shared" si="405"/>
        <v>0</v>
      </c>
      <c r="AY420" s="1">
        <f t="shared" si="405"/>
        <v>0</v>
      </c>
      <c r="AZ420" s="1">
        <f t="shared" si="405"/>
        <v>0</v>
      </c>
      <c r="BA420" s="1">
        <f t="shared" si="405"/>
        <v>0</v>
      </c>
      <c r="BB420" s="1">
        <f t="shared" si="405"/>
        <v>0</v>
      </c>
      <c r="BC420" s="1">
        <f t="shared" si="405"/>
        <v>0</v>
      </c>
      <c r="BD420" s="1">
        <f t="shared" si="405"/>
        <v>0</v>
      </c>
      <c r="BE420" s="1">
        <f t="shared" si="405"/>
        <v>0</v>
      </c>
      <c r="BF420" s="1">
        <f t="shared" si="405"/>
        <v>0</v>
      </c>
      <c r="BG420" s="1">
        <f t="shared" si="405"/>
        <v>0</v>
      </c>
      <c r="BH420" s="1">
        <f t="shared" si="405"/>
        <v>0</v>
      </c>
      <c r="BI420" s="1">
        <f t="shared" si="405"/>
        <v>0</v>
      </c>
      <c r="BJ420" s="1">
        <f t="shared" si="405"/>
        <v>0</v>
      </c>
      <c r="BK420" s="1">
        <f t="shared" si="405"/>
        <v>0</v>
      </c>
      <c r="BL420" s="1">
        <f t="shared" si="405"/>
        <v>0</v>
      </c>
      <c r="BM420" s="1">
        <f t="shared" si="405"/>
        <v>0</v>
      </c>
      <c r="BN420" s="1">
        <f t="shared" si="405"/>
        <v>0</v>
      </c>
      <c r="BO420" s="1">
        <f t="shared" si="405"/>
        <v>0</v>
      </c>
      <c r="BP420" s="1">
        <f t="shared" si="405"/>
        <v>0</v>
      </c>
      <c r="BQ420" s="1">
        <f t="shared" si="405"/>
        <v>0</v>
      </c>
      <c r="BR420" s="1">
        <f t="shared" si="405"/>
        <v>0</v>
      </c>
    </row>
    <row r="421" spans="1:70" x14ac:dyDescent="0.2">
      <c r="A421" s="1">
        <f t="shared" si="379"/>
        <v>0</v>
      </c>
      <c r="D421" s="541"/>
      <c r="E421" s="541"/>
      <c r="F421" s="541"/>
      <c r="G421" s="541"/>
      <c r="H421" s="541"/>
      <c r="I421" s="541"/>
      <c r="J421" s="541"/>
      <c r="K421" s="1">
        <f t="shared" ref="K421:AP421" si="406">K169-K358</f>
        <v>0</v>
      </c>
      <c r="L421" s="1">
        <f t="shared" si="406"/>
        <v>0</v>
      </c>
      <c r="M421" s="1">
        <f t="shared" si="406"/>
        <v>0</v>
      </c>
      <c r="N421" s="1">
        <f t="shared" si="406"/>
        <v>0</v>
      </c>
      <c r="O421" s="1">
        <f t="shared" si="406"/>
        <v>0</v>
      </c>
      <c r="P421" s="1">
        <f t="shared" si="406"/>
        <v>0</v>
      </c>
      <c r="Q421" s="1">
        <f t="shared" si="406"/>
        <v>0</v>
      </c>
      <c r="R421" s="1">
        <f t="shared" si="406"/>
        <v>0</v>
      </c>
      <c r="S421" s="1">
        <f t="shared" si="406"/>
        <v>0</v>
      </c>
      <c r="T421" s="1">
        <f t="shared" si="406"/>
        <v>0</v>
      </c>
      <c r="U421" s="1">
        <f t="shared" si="406"/>
        <v>0</v>
      </c>
      <c r="V421" s="1">
        <f t="shared" si="406"/>
        <v>0</v>
      </c>
      <c r="W421" s="1">
        <f t="shared" si="406"/>
        <v>0</v>
      </c>
      <c r="X421" s="1">
        <f t="shared" si="406"/>
        <v>0</v>
      </c>
      <c r="Y421" s="1">
        <f t="shared" si="406"/>
        <v>0</v>
      </c>
      <c r="Z421" s="1">
        <f t="shared" si="406"/>
        <v>0</v>
      </c>
      <c r="AA421" s="1">
        <f t="shared" si="406"/>
        <v>0</v>
      </c>
      <c r="AB421" s="1">
        <f t="shared" si="406"/>
        <v>0</v>
      </c>
      <c r="AC421" s="1">
        <f t="shared" si="406"/>
        <v>0</v>
      </c>
      <c r="AD421" s="1">
        <f t="shared" si="406"/>
        <v>0</v>
      </c>
      <c r="AE421" s="1">
        <f t="shared" si="406"/>
        <v>0</v>
      </c>
      <c r="AF421" s="1">
        <f t="shared" si="406"/>
        <v>0</v>
      </c>
      <c r="AG421" s="1">
        <f t="shared" si="406"/>
        <v>0</v>
      </c>
      <c r="AH421" s="1">
        <f t="shared" si="406"/>
        <v>0</v>
      </c>
      <c r="AI421" s="1">
        <f t="shared" si="406"/>
        <v>0</v>
      </c>
      <c r="AJ421" s="1">
        <f t="shared" si="406"/>
        <v>0</v>
      </c>
      <c r="AK421" s="1">
        <f t="shared" si="406"/>
        <v>0</v>
      </c>
      <c r="AL421" s="1">
        <f t="shared" si="406"/>
        <v>0</v>
      </c>
      <c r="AM421" s="1">
        <f t="shared" si="406"/>
        <v>0</v>
      </c>
      <c r="AN421" s="1">
        <f t="shared" si="406"/>
        <v>0</v>
      </c>
      <c r="AO421" s="1">
        <f t="shared" si="406"/>
        <v>0</v>
      </c>
      <c r="AP421" s="1">
        <f t="shared" si="406"/>
        <v>0</v>
      </c>
      <c r="AQ421" s="1">
        <f t="shared" ref="AQ421:BR421" si="407">AQ169-AQ358</f>
        <v>0</v>
      </c>
      <c r="AR421" s="1">
        <f t="shared" si="407"/>
        <v>0</v>
      </c>
      <c r="AS421" s="1">
        <f t="shared" si="407"/>
        <v>0</v>
      </c>
      <c r="AT421" s="1">
        <f t="shared" si="407"/>
        <v>0</v>
      </c>
      <c r="AU421" s="1">
        <f t="shared" si="407"/>
        <v>0</v>
      </c>
      <c r="AV421" s="1">
        <f t="shared" si="407"/>
        <v>0</v>
      </c>
      <c r="AW421" s="1">
        <f t="shared" si="407"/>
        <v>0</v>
      </c>
      <c r="AX421" s="1">
        <f t="shared" si="407"/>
        <v>0</v>
      </c>
      <c r="AY421" s="1">
        <f t="shared" si="407"/>
        <v>0</v>
      </c>
      <c r="AZ421" s="1">
        <f t="shared" si="407"/>
        <v>0</v>
      </c>
      <c r="BA421" s="1">
        <f t="shared" si="407"/>
        <v>0</v>
      </c>
      <c r="BB421" s="1">
        <f t="shared" si="407"/>
        <v>0</v>
      </c>
      <c r="BC421" s="1">
        <f t="shared" si="407"/>
        <v>0</v>
      </c>
      <c r="BD421" s="1">
        <f t="shared" si="407"/>
        <v>0</v>
      </c>
      <c r="BE421" s="1">
        <f t="shared" si="407"/>
        <v>0</v>
      </c>
      <c r="BF421" s="1">
        <f t="shared" si="407"/>
        <v>0</v>
      </c>
      <c r="BG421" s="1">
        <f t="shared" si="407"/>
        <v>0</v>
      </c>
      <c r="BH421" s="1">
        <f t="shared" si="407"/>
        <v>0</v>
      </c>
      <c r="BI421" s="1">
        <f t="shared" si="407"/>
        <v>0</v>
      </c>
      <c r="BJ421" s="1">
        <f t="shared" si="407"/>
        <v>0</v>
      </c>
      <c r="BK421" s="1">
        <f t="shared" si="407"/>
        <v>0</v>
      </c>
      <c r="BL421" s="1">
        <f t="shared" si="407"/>
        <v>0</v>
      </c>
      <c r="BM421" s="1">
        <f t="shared" si="407"/>
        <v>0</v>
      </c>
      <c r="BN421" s="1">
        <f t="shared" si="407"/>
        <v>0</v>
      </c>
      <c r="BO421" s="1">
        <f t="shared" si="407"/>
        <v>0</v>
      </c>
      <c r="BP421" s="1">
        <f t="shared" si="407"/>
        <v>0</v>
      </c>
      <c r="BQ421" s="1">
        <f t="shared" si="407"/>
        <v>0</v>
      </c>
      <c r="BR421" s="1">
        <f t="shared" si="407"/>
        <v>0</v>
      </c>
    </row>
    <row r="422" spans="1:70" x14ac:dyDescent="0.2">
      <c r="A422" s="1">
        <f t="shared" si="379"/>
        <v>0</v>
      </c>
      <c r="D422" s="541"/>
      <c r="E422" s="541"/>
      <c r="F422" s="541"/>
      <c r="G422" s="541"/>
      <c r="H422" s="541"/>
      <c r="I422" s="541"/>
      <c r="J422" s="541"/>
      <c r="K422" s="1">
        <f t="shared" ref="K422:AP422" si="408">K170-K359</f>
        <v>0</v>
      </c>
      <c r="L422" s="1">
        <f t="shared" si="408"/>
        <v>0</v>
      </c>
      <c r="M422" s="1">
        <f t="shared" si="408"/>
        <v>0</v>
      </c>
      <c r="N422" s="1">
        <f t="shared" si="408"/>
        <v>0</v>
      </c>
      <c r="O422" s="1">
        <f t="shared" si="408"/>
        <v>0</v>
      </c>
      <c r="P422" s="1">
        <f t="shared" si="408"/>
        <v>0</v>
      </c>
      <c r="Q422" s="1">
        <f t="shared" si="408"/>
        <v>0</v>
      </c>
      <c r="R422" s="1">
        <f t="shared" si="408"/>
        <v>0</v>
      </c>
      <c r="S422" s="1">
        <f t="shared" si="408"/>
        <v>0</v>
      </c>
      <c r="T422" s="1">
        <f t="shared" si="408"/>
        <v>0</v>
      </c>
      <c r="U422" s="1">
        <f t="shared" si="408"/>
        <v>0</v>
      </c>
      <c r="V422" s="1">
        <f t="shared" si="408"/>
        <v>0</v>
      </c>
      <c r="W422" s="1">
        <f t="shared" si="408"/>
        <v>0</v>
      </c>
      <c r="X422" s="1">
        <f t="shared" si="408"/>
        <v>0</v>
      </c>
      <c r="Y422" s="1">
        <f t="shared" si="408"/>
        <v>0</v>
      </c>
      <c r="Z422" s="1">
        <f t="shared" si="408"/>
        <v>0</v>
      </c>
      <c r="AA422" s="1">
        <f t="shared" si="408"/>
        <v>0</v>
      </c>
      <c r="AB422" s="1">
        <f t="shared" si="408"/>
        <v>0</v>
      </c>
      <c r="AC422" s="1">
        <f t="shared" si="408"/>
        <v>0</v>
      </c>
      <c r="AD422" s="1">
        <f t="shared" si="408"/>
        <v>0</v>
      </c>
      <c r="AE422" s="1">
        <f t="shared" si="408"/>
        <v>0</v>
      </c>
      <c r="AF422" s="1">
        <f t="shared" si="408"/>
        <v>0</v>
      </c>
      <c r="AG422" s="1">
        <f t="shared" si="408"/>
        <v>0</v>
      </c>
      <c r="AH422" s="1">
        <f t="shared" si="408"/>
        <v>0</v>
      </c>
      <c r="AI422" s="1">
        <f t="shared" si="408"/>
        <v>0</v>
      </c>
      <c r="AJ422" s="1">
        <f t="shared" si="408"/>
        <v>0</v>
      </c>
      <c r="AK422" s="1">
        <f t="shared" si="408"/>
        <v>0</v>
      </c>
      <c r="AL422" s="1">
        <f t="shared" si="408"/>
        <v>0</v>
      </c>
      <c r="AM422" s="1">
        <f t="shared" si="408"/>
        <v>0</v>
      </c>
      <c r="AN422" s="1">
        <f t="shared" si="408"/>
        <v>0</v>
      </c>
      <c r="AO422" s="1">
        <f t="shared" si="408"/>
        <v>0</v>
      </c>
      <c r="AP422" s="1">
        <f t="shared" si="408"/>
        <v>0</v>
      </c>
      <c r="AQ422" s="1">
        <f t="shared" ref="AQ422:BR422" si="409">AQ170-AQ359</f>
        <v>0</v>
      </c>
      <c r="AR422" s="1">
        <f t="shared" si="409"/>
        <v>0</v>
      </c>
      <c r="AS422" s="1">
        <f t="shared" si="409"/>
        <v>0</v>
      </c>
      <c r="AT422" s="1">
        <f t="shared" si="409"/>
        <v>0</v>
      </c>
      <c r="AU422" s="1">
        <f t="shared" si="409"/>
        <v>0</v>
      </c>
      <c r="AV422" s="1">
        <f t="shared" si="409"/>
        <v>0</v>
      </c>
      <c r="AW422" s="1">
        <f t="shared" si="409"/>
        <v>0</v>
      </c>
      <c r="AX422" s="1">
        <f t="shared" si="409"/>
        <v>0</v>
      </c>
      <c r="AY422" s="1">
        <f t="shared" si="409"/>
        <v>0</v>
      </c>
      <c r="AZ422" s="1">
        <f t="shared" si="409"/>
        <v>0</v>
      </c>
      <c r="BA422" s="1">
        <f t="shared" si="409"/>
        <v>0</v>
      </c>
      <c r="BB422" s="1">
        <f t="shared" si="409"/>
        <v>0</v>
      </c>
      <c r="BC422" s="1">
        <f t="shared" si="409"/>
        <v>0</v>
      </c>
      <c r="BD422" s="1">
        <f t="shared" si="409"/>
        <v>0</v>
      </c>
      <c r="BE422" s="1">
        <f t="shared" si="409"/>
        <v>0</v>
      </c>
      <c r="BF422" s="1">
        <f t="shared" si="409"/>
        <v>0</v>
      </c>
      <c r="BG422" s="1">
        <f t="shared" si="409"/>
        <v>0</v>
      </c>
      <c r="BH422" s="1">
        <f t="shared" si="409"/>
        <v>0</v>
      </c>
      <c r="BI422" s="1">
        <f t="shared" si="409"/>
        <v>0</v>
      </c>
      <c r="BJ422" s="1">
        <f t="shared" si="409"/>
        <v>0</v>
      </c>
      <c r="BK422" s="1">
        <f t="shared" si="409"/>
        <v>0</v>
      </c>
      <c r="BL422" s="1">
        <f t="shared" si="409"/>
        <v>0</v>
      </c>
      <c r="BM422" s="1">
        <f t="shared" si="409"/>
        <v>0</v>
      </c>
      <c r="BN422" s="1">
        <f t="shared" si="409"/>
        <v>0</v>
      </c>
      <c r="BO422" s="1">
        <f t="shared" si="409"/>
        <v>0</v>
      </c>
      <c r="BP422" s="1">
        <f t="shared" si="409"/>
        <v>0</v>
      </c>
      <c r="BQ422" s="1">
        <f t="shared" si="409"/>
        <v>0</v>
      </c>
      <c r="BR422" s="1">
        <f t="shared" si="409"/>
        <v>0</v>
      </c>
    </row>
    <row r="423" spans="1:70" x14ac:dyDescent="0.2">
      <c r="A423" s="1">
        <f t="shared" si="379"/>
        <v>0</v>
      </c>
      <c r="D423" s="541"/>
      <c r="E423" s="541"/>
      <c r="F423" s="541"/>
      <c r="G423" s="541"/>
      <c r="H423" s="541"/>
      <c r="I423" s="541"/>
      <c r="J423" s="541"/>
      <c r="K423" s="1">
        <f t="shared" ref="K423:AP423" si="410">K171-K360</f>
        <v>0</v>
      </c>
      <c r="L423" s="1">
        <f t="shared" si="410"/>
        <v>0</v>
      </c>
      <c r="M423" s="1">
        <f t="shared" si="410"/>
        <v>0</v>
      </c>
      <c r="N423" s="1">
        <f t="shared" si="410"/>
        <v>0</v>
      </c>
      <c r="O423" s="1">
        <f t="shared" si="410"/>
        <v>0</v>
      </c>
      <c r="P423" s="1">
        <f t="shared" si="410"/>
        <v>0</v>
      </c>
      <c r="Q423" s="1">
        <f t="shared" si="410"/>
        <v>0</v>
      </c>
      <c r="R423" s="1">
        <f t="shared" si="410"/>
        <v>0</v>
      </c>
      <c r="S423" s="1">
        <f t="shared" si="410"/>
        <v>0</v>
      </c>
      <c r="T423" s="1">
        <f t="shared" si="410"/>
        <v>0</v>
      </c>
      <c r="U423" s="1">
        <f t="shared" si="410"/>
        <v>0</v>
      </c>
      <c r="V423" s="1">
        <f t="shared" si="410"/>
        <v>0</v>
      </c>
      <c r="W423" s="1">
        <f t="shared" si="410"/>
        <v>0</v>
      </c>
      <c r="X423" s="1">
        <f t="shared" si="410"/>
        <v>0</v>
      </c>
      <c r="Y423" s="1">
        <f t="shared" si="410"/>
        <v>0</v>
      </c>
      <c r="Z423" s="1">
        <f t="shared" si="410"/>
        <v>0</v>
      </c>
      <c r="AA423" s="1">
        <f t="shared" si="410"/>
        <v>0</v>
      </c>
      <c r="AB423" s="1">
        <f t="shared" si="410"/>
        <v>0</v>
      </c>
      <c r="AC423" s="1">
        <f t="shared" si="410"/>
        <v>0</v>
      </c>
      <c r="AD423" s="1">
        <f t="shared" si="410"/>
        <v>0</v>
      </c>
      <c r="AE423" s="1">
        <f t="shared" si="410"/>
        <v>0</v>
      </c>
      <c r="AF423" s="1">
        <f t="shared" si="410"/>
        <v>0</v>
      </c>
      <c r="AG423" s="1">
        <f t="shared" si="410"/>
        <v>0</v>
      </c>
      <c r="AH423" s="1">
        <f t="shared" si="410"/>
        <v>0</v>
      </c>
      <c r="AI423" s="1">
        <f t="shared" si="410"/>
        <v>0</v>
      </c>
      <c r="AJ423" s="1">
        <f t="shared" si="410"/>
        <v>0</v>
      </c>
      <c r="AK423" s="1">
        <f t="shared" si="410"/>
        <v>0</v>
      </c>
      <c r="AL423" s="1">
        <f t="shared" si="410"/>
        <v>0</v>
      </c>
      <c r="AM423" s="1">
        <f t="shared" si="410"/>
        <v>0</v>
      </c>
      <c r="AN423" s="1">
        <f t="shared" si="410"/>
        <v>0</v>
      </c>
      <c r="AO423" s="1">
        <f t="shared" si="410"/>
        <v>0</v>
      </c>
      <c r="AP423" s="1">
        <f t="shared" si="410"/>
        <v>0</v>
      </c>
      <c r="AQ423" s="1">
        <f t="shared" ref="AQ423:BR423" si="411">AQ171-AQ360</f>
        <v>0</v>
      </c>
      <c r="AR423" s="1">
        <f t="shared" si="411"/>
        <v>0</v>
      </c>
      <c r="AS423" s="1">
        <f t="shared" si="411"/>
        <v>0</v>
      </c>
      <c r="AT423" s="1">
        <f t="shared" si="411"/>
        <v>0</v>
      </c>
      <c r="AU423" s="1">
        <f t="shared" si="411"/>
        <v>0</v>
      </c>
      <c r="AV423" s="1">
        <f t="shared" si="411"/>
        <v>0</v>
      </c>
      <c r="AW423" s="1">
        <f t="shared" si="411"/>
        <v>0</v>
      </c>
      <c r="AX423" s="1">
        <f t="shared" si="411"/>
        <v>0</v>
      </c>
      <c r="AY423" s="1">
        <f t="shared" si="411"/>
        <v>0</v>
      </c>
      <c r="AZ423" s="1">
        <f t="shared" si="411"/>
        <v>0</v>
      </c>
      <c r="BA423" s="1">
        <f t="shared" si="411"/>
        <v>0</v>
      </c>
      <c r="BB423" s="1">
        <f t="shared" si="411"/>
        <v>0</v>
      </c>
      <c r="BC423" s="1">
        <f t="shared" si="411"/>
        <v>0</v>
      </c>
      <c r="BD423" s="1">
        <f t="shared" si="411"/>
        <v>0</v>
      </c>
      <c r="BE423" s="1">
        <f t="shared" si="411"/>
        <v>0</v>
      </c>
      <c r="BF423" s="1">
        <f t="shared" si="411"/>
        <v>0</v>
      </c>
      <c r="BG423" s="1">
        <f t="shared" si="411"/>
        <v>0</v>
      </c>
      <c r="BH423" s="1">
        <f t="shared" si="411"/>
        <v>0</v>
      </c>
      <c r="BI423" s="1">
        <f t="shared" si="411"/>
        <v>0</v>
      </c>
      <c r="BJ423" s="1">
        <f t="shared" si="411"/>
        <v>0</v>
      </c>
      <c r="BK423" s="1">
        <f t="shared" si="411"/>
        <v>0</v>
      </c>
      <c r="BL423" s="1">
        <f t="shared" si="411"/>
        <v>0</v>
      </c>
      <c r="BM423" s="1">
        <f t="shared" si="411"/>
        <v>0</v>
      </c>
      <c r="BN423" s="1">
        <f t="shared" si="411"/>
        <v>0</v>
      </c>
      <c r="BO423" s="1">
        <f t="shared" si="411"/>
        <v>0</v>
      </c>
      <c r="BP423" s="1">
        <f t="shared" si="411"/>
        <v>0</v>
      </c>
      <c r="BQ423" s="1">
        <f t="shared" si="411"/>
        <v>0</v>
      </c>
      <c r="BR423" s="1">
        <f t="shared" si="411"/>
        <v>0</v>
      </c>
    </row>
    <row r="424" spans="1:70" x14ac:dyDescent="0.2">
      <c r="A424" s="1">
        <f t="shared" si="379"/>
        <v>0</v>
      </c>
      <c r="D424" s="541"/>
      <c r="E424" s="541"/>
      <c r="F424" s="541"/>
      <c r="G424" s="541"/>
      <c r="H424" s="541"/>
      <c r="I424" s="541"/>
      <c r="J424" s="541"/>
      <c r="K424" s="1">
        <f t="shared" ref="K424:AP424" si="412">K172-K361</f>
        <v>0</v>
      </c>
      <c r="L424" s="1">
        <f t="shared" si="412"/>
        <v>0</v>
      </c>
      <c r="M424" s="1">
        <f t="shared" si="412"/>
        <v>0</v>
      </c>
      <c r="N424" s="1">
        <f t="shared" si="412"/>
        <v>0</v>
      </c>
      <c r="O424" s="1">
        <f t="shared" si="412"/>
        <v>0</v>
      </c>
      <c r="P424" s="1">
        <f t="shared" si="412"/>
        <v>0</v>
      </c>
      <c r="Q424" s="1">
        <f t="shared" si="412"/>
        <v>0</v>
      </c>
      <c r="R424" s="1">
        <f t="shared" si="412"/>
        <v>0</v>
      </c>
      <c r="S424" s="1">
        <f t="shared" si="412"/>
        <v>0</v>
      </c>
      <c r="T424" s="1">
        <f t="shared" si="412"/>
        <v>0</v>
      </c>
      <c r="U424" s="1">
        <f t="shared" si="412"/>
        <v>0</v>
      </c>
      <c r="V424" s="1">
        <f t="shared" si="412"/>
        <v>0</v>
      </c>
      <c r="W424" s="1">
        <f t="shared" si="412"/>
        <v>0</v>
      </c>
      <c r="X424" s="1">
        <f t="shared" si="412"/>
        <v>0</v>
      </c>
      <c r="Y424" s="1">
        <f t="shared" si="412"/>
        <v>0</v>
      </c>
      <c r="Z424" s="1">
        <f t="shared" si="412"/>
        <v>0</v>
      </c>
      <c r="AA424" s="1">
        <f t="shared" si="412"/>
        <v>0</v>
      </c>
      <c r="AB424" s="1">
        <f t="shared" si="412"/>
        <v>0</v>
      </c>
      <c r="AC424" s="1">
        <f t="shared" si="412"/>
        <v>0</v>
      </c>
      <c r="AD424" s="1">
        <f t="shared" si="412"/>
        <v>0</v>
      </c>
      <c r="AE424" s="1">
        <f t="shared" si="412"/>
        <v>0</v>
      </c>
      <c r="AF424" s="1">
        <f t="shared" si="412"/>
        <v>0</v>
      </c>
      <c r="AG424" s="1">
        <f t="shared" si="412"/>
        <v>0</v>
      </c>
      <c r="AH424" s="1">
        <f t="shared" si="412"/>
        <v>0</v>
      </c>
      <c r="AI424" s="1">
        <f t="shared" si="412"/>
        <v>0</v>
      </c>
      <c r="AJ424" s="1">
        <f t="shared" si="412"/>
        <v>0</v>
      </c>
      <c r="AK424" s="1">
        <f t="shared" si="412"/>
        <v>0</v>
      </c>
      <c r="AL424" s="1">
        <f t="shared" si="412"/>
        <v>0</v>
      </c>
      <c r="AM424" s="1">
        <f t="shared" si="412"/>
        <v>0</v>
      </c>
      <c r="AN424" s="1">
        <f t="shared" si="412"/>
        <v>0</v>
      </c>
      <c r="AO424" s="1">
        <f t="shared" si="412"/>
        <v>0</v>
      </c>
      <c r="AP424" s="1">
        <f t="shared" si="412"/>
        <v>0</v>
      </c>
      <c r="AQ424" s="1">
        <f t="shared" ref="AQ424:BR424" si="413">AQ172-AQ361</f>
        <v>0</v>
      </c>
      <c r="AR424" s="1">
        <f t="shared" si="413"/>
        <v>0</v>
      </c>
      <c r="AS424" s="1">
        <f t="shared" si="413"/>
        <v>0</v>
      </c>
      <c r="AT424" s="1">
        <f t="shared" si="413"/>
        <v>0</v>
      </c>
      <c r="AU424" s="1">
        <f t="shared" si="413"/>
        <v>0</v>
      </c>
      <c r="AV424" s="1">
        <f t="shared" si="413"/>
        <v>0</v>
      </c>
      <c r="AW424" s="1">
        <f t="shared" si="413"/>
        <v>0</v>
      </c>
      <c r="AX424" s="1">
        <f t="shared" si="413"/>
        <v>0</v>
      </c>
      <c r="AY424" s="1">
        <f t="shared" si="413"/>
        <v>0</v>
      </c>
      <c r="AZ424" s="1">
        <f t="shared" si="413"/>
        <v>0</v>
      </c>
      <c r="BA424" s="1">
        <f t="shared" si="413"/>
        <v>0</v>
      </c>
      <c r="BB424" s="1">
        <f t="shared" si="413"/>
        <v>0</v>
      </c>
      <c r="BC424" s="1">
        <f t="shared" si="413"/>
        <v>0</v>
      </c>
      <c r="BD424" s="1">
        <f t="shared" si="413"/>
        <v>0</v>
      </c>
      <c r="BE424" s="1">
        <f t="shared" si="413"/>
        <v>0</v>
      </c>
      <c r="BF424" s="1">
        <f t="shared" si="413"/>
        <v>0</v>
      </c>
      <c r="BG424" s="1">
        <f t="shared" si="413"/>
        <v>0</v>
      </c>
      <c r="BH424" s="1">
        <f t="shared" si="413"/>
        <v>0</v>
      </c>
      <c r="BI424" s="1">
        <f t="shared" si="413"/>
        <v>0</v>
      </c>
      <c r="BJ424" s="1">
        <f t="shared" si="413"/>
        <v>0</v>
      </c>
      <c r="BK424" s="1">
        <f t="shared" si="413"/>
        <v>0</v>
      </c>
      <c r="BL424" s="1">
        <f t="shared" si="413"/>
        <v>0</v>
      </c>
      <c r="BM424" s="1">
        <f t="shared" si="413"/>
        <v>0</v>
      </c>
      <c r="BN424" s="1">
        <f t="shared" si="413"/>
        <v>0</v>
      </c>
      <c r="BO424" s="1">
        <f t="shared" si="413"/>
        <v>0</v>
      </c>
      <c r="BP424" s="1">
        <f t="shared" si="413"/>
        <v>0</v>
      </c>
      <c r="BQ424" s="1">
        <f t="shared" si="413"/>
        <v>0</v>
      </c>
      <c r="BR424" s="1">
        <f t="shared" si="413"/>
        <v>0</v>
      </c>
    </row>
    <row r="425" spans="1:70" x14ac:dyDescent="0.2">
      <c r="A425" s="1">
        <f t="shared" si="379"/>
        <v>0</v>
      </c>
      <c r="D425" s="541"/>
      <c r="E425" s="541"/>
      <c r="F425" s="541"/>
      <c r="G425" s="541"/>
      <c r="H425" s="541"/>
      <c r="I425" s="541"/>
      <c r="J425" s="541"/>
      <c r="K425" s="1">
        <f t="shared" ref="K425:AP425" si="414">K173-K362</f>
        <v>0</v>
      </c>
      <c r="L425" s="1">
        <f t="shared" si="414"/>
        <v>0</v>
      </c>
      <c r="M425" s="1">
        <f t="shared" si="414"/>
        <v>0</v>
      </c>
      <c r="N425" s="1">
        <f t="shared" si="414"/>
        <v>0</v>
      </c>
      <c r="O425" s="1">
        <f t="shared" si="414"/>
        <v>0</v>
      </c>
      <c r="P425" s="1">
        <f t="shared" si="414"/>
        <v>0</v>
      </c>
      <c r="Q425" s="1">
        <f t="shared" si="414"/>
        <v>0</v>
      </c>
      <c r="R425" s="1">
        <f t="shared" si="414"/>
        <v>0</v>
      </c>
      <c r="S425" s="1">
        <f t="shared" si="414"/>
        <v>0</v>
      </c>
      <c r="T425" s="1">
        <f t="shared" si="414"/>
        <v>0</v>
      </c>
      <c r="U425" s="1">
        <f t="shared" si="414"/>
        <v>0</v>
      </c>
      <c r="V425" s="1">
        <f t="shared" si="414"/>
        <v>0</v>
      </c>
      <c r="W425" s="1">
        <f t="shared" si="414"/>
        <v>0</v>
      </c>
      <c r="X425" s="1">
        <f t="shared" si="414"/>
        <v>0</v>
      </c>
      <c r="Y425" s="1">
        <f t="shared" si="414"/>
        <v>0</v>
      </c>
      <c r="Z425" s="1">
        <f t="shared" si="414"/>
        <v>0</v>
      </c>
      <c r="AA425" s="1">
        <f t="shared" si="414"/>
        <v>0</v>
      </c>
      <c r="AB425" s="1">
        <f t="shared" si="414"/>
        <v>0</v>
      </c>
      <c r="AC425" s="1">
        <f t="shared" si="414"/>
        <v>0</v>
      </c>
      <c r="AD425" s="1">
        <f t="shared" si="414"/>
        <v>0</v>
      </c>
      <c r="AE425" s="1">
        <f t="shared" si="414"/>
        <v>0</v>
      </c>
      <c r="AF425" s="1">
        <f t="shared" si="414"/>
        <v>0</v>
      </c>
      <c r="AG425" s="1">
        <f t="shared" si="414"/>
        <v>0</v>
      </c>
      <c r="AH425" s="1">
        <f t="shared" si="414"/>
        <v>0</v>
      </c>
      <c r="AI425" s="1">
        <f t="shared" si="414"/>
        <v>0</v>
      </c>
      <c r="AJ425" s="1">
        <f t="shared" si="414"/>
        <v>0</v>
      </c>
      <c r="AK425" s="1">
        <f t="shared" si="414"/>
        <v>0</v>
      </c>
      <c r="AL425" s="1">
        <f t="shared" si="414"/>
        <v>0</v>
      </c>
      <c r="AM425" s="1">
        <f t="shared" si="414"/>
        <v>0</v>
      </c>
      <c r="AN425" s="1">
        <f t="shared" si="414"/>
        <v>0</v>
      </c>
      <c r="AO425" s="1">
        <f t="shared" si="414"/>
        <v>0</v>
      </c>
      <c r="AP425" s="1">
        <f t="shared" si="414"/>
        <v>0</v>
      </c>
      <c r="AQ425" s="1">
        <f t="shared" ref="AQ425:BR425" si="415">AQ173-AQ362</f>
        <v>0</v>
      </c>
      <c r="AR425" s="1">
        <f t="shared" si="415"/>
        <v>0</v>
      </c>
      <c r="AS425" s="1">
        <f t="shared" si="415"/>
        <v>0</v>
      </c>
      <c r="AT425" s="1">
        <f t="shared" si="415"/>
        <v>0</v>
      </c>
      <c r="AU425" s="1">
        <f t="shared" si="415"/>
        <v>0</v>
      </c>
      <c r="AV425" s="1">
        <f t="shared" si="415"/>
        <v>0</v>
      </c>
      <c r="AW425" s="1">
        <f t="shared" si="415"/>
        <v>0</v>
      </c>
      <c r="AX425" s="1">
        <f t="shared" si="415"/>
        <v>0</v>
      </c>
      <c r="AY425" s="1">
        <f t="shared" si="415"/>
        <v>0</v>
      </c>
      <c r="AZ425" s="1">
        <f t="shared" si="415"/>
        <v>0</v>
      </c>
      <c r="BA425" s="1">
        <f t="shared" si="415"/>
        <v>0</v>
      </c>
      <c r="BB425" s="1">
        <f t="shared" si="415"/>
        <v>0</v>
      </c>
      <c r="BC425" s="1">
        <f t="shared" si="415"/>
        <v>0</v>
      </c>
      <c r="BD425" s="1">
        <f t="shared" si="415"/>
        <v>0</v>
      </c>
      <c r="BE425" s="1">
        <f t="shared" si="415"/>
        <v>0</v>
      </c>
      <c r="BF425" s="1">
        <f t="shared" si="415"/>
        <v>0</v>
      </c>
      <c r="BG425" s="1">
        <f t="shared" si="415"/>
        <v>0</v>
      </c>
      <c r="BH425" s="1">
        <f t="shared" si="415"/>
        <v>0</v>
      </c>
      <c r="BI425" s="1">
        <f t="shared" si="415"/>
        <v>0</v>
      </c>
      <c r="BJ425" s="1">
        <f t="shared" si="415"/>
        <v>0</v>
      </c>
      <c r="BK425" s="1">
        <f t="shared" si="415"/>
        <v>0</v>
      </c>
      <c r="BL425" s="1">
        <f t="shared" si="415"/>
        <v>0</v>
      </c>
      <c r="BM425" s="1">
        <f t="shared" si="415"/>
        <v>0</v>
      </c>
      <c r="BN425" s="1">
        <f t="shared" si="415"/>
        <v>0</v>
      </c>
      <c r="BO425" s="1">
        <f t="shared" si="415"/>
        <v>0</v>
      </c>
      <c r="BP425" s="1">
        <f t="shared" si="415"/>
        <v>0</v>
      </c>
      <c r="BQ425" s="1">
        <f t="shared" si="415"/>
        <v>0</v>
      </c>
      <c r="BR425" s="1">
        <f t="shared" si="415"/>
        <v>0</v>
      </c>
    </row>
    <row r="426" spans="1:70" x14ac:dyDescent="0.2">
      <c r="A426" s="1">
        <f t="shared" si="379"/>
        <v>0</v>
      </c>
      <c r="D426" s="541"/>
      <c r="E426" s="541"/>
      <c r="F426" s="541"/>
      <c r="G426" s="541"/>
      <c r="H426" s="541"/>
      <c r="I426" s="541"/>
      <c r="J426" s="541"/>
      <c r="K426" s="1">
        <f t="shared" ref="K426:AP426" si="416">K174-K363</f>
        <v>0</v>
      </c>
      <c r="L426" s="1">
        <f t="shared" si="416"/>
        <v>0</v>
      </c>
      <c r="M426" s="1">
        <f t="shared" si="416"/>
        <v>0</v>
      </c>
      <c r="N426" s="1">
        <f t="shared" si="416"/>
        <v>0</v>
      </c>
      <c r="O426" s="1">
        <f t="shared" si="416"/>
        <v>0</v>
      </c>
      <c r="P426" s="1">
        <f t="shared" si="416"/>
        <v>0</v>
      </c>
      <c r="Q426" s="1">
        <f t="shared" si="416"/>
        <v>0</v>
      </c>
      <c r="R426" s="1">
        <f t="shared" si="416"/>
        <v>0</v>
      </c>
      <c r="S426" s="1">
        <f t="shared" si="416"/>
        <v>0</v>
      </c>
      <c r="T426" s="1">
        <f t="shared" si="416"/>
        <v>0</v>
      </c>
      <c r="U426" s="1">
        <f t="shared" si="416"/>
        <v>0</v>
      </c>
      <c r="V426" s="1">
        <f t="shared" si="416"/>
        <v>0</v>
      </c>
      <c r="W426" s="1">
        <f t="shared" si="416"/>
        <v>0</v>
      </c>
      <c r="X426" s="1">
        <f t="shared" si="416"/>
        <v>0</v>
      </c>
      <c r="Y426" s="1">
        <f t="shared" si="416"/>
        <v>0</v>
      </c>
      <c r="Z426" s="1">
        <f t="shared" si="416"/>
        <v>0</v>
      </c>
      <c r="AA426" s="1">
        <f t="shared" si="416"/>
        <v>0</v>
      </c>
      <c r="AB426" s="1">
        <f t="shared" si="416"/>
        <v>0</v>
      </c>
      <c r="AC426" s="1">
        <f t="shared" si="416"/>
        <v>0</v>
      </c>
      <c r="AD426" s="1">
        <f t="shared" si="416"/>
        <v>0</v>
      </c>
      <c r="AE426" s="1">
        <f t="shared" si="416"/>
        <v>0</v>
      </c>
      <c r="AF426" s="1">
        <f t="shared" si="416"/>
        <v>0</v>
      </c>
      <c r="AG426" s="1">
        <f t="shared" si="416"/>
        <v>0</v>
      </c>
      <c r="AH426" s="1">
        <f t="shared" si="416"/>
        <v>0</v>
      </c>
      <c r="AI426" s="1">
        <f t="shared" si="416"/>
        <v>0</v>
      </c>
      <c r="AJ426" s="1">
        <f t="shared" si="416"/>
        <v>0</v>
      </c>
      <c r="AK426" s="1">
        <f t="shared" si="416"/>
        <v>0</v>
      </c>
      <c r="AL426" s="1">
        <f t="shared" si="416"/>
        <v>0</v>
      </c>
      <c r="AM426" s="1">
        <f t="shared" si="416"/>
        <v>0</v>
      </c>
      <c r="AN426" s="1">
        <f t="shared" si="416"/>
        <v>0</v>
      </c>
      <c r="AO426" s="1">
        <f t="shared" si="416"/>
        <v>0</v>
      </c>
      <c r="AP426" s="1">
        <f t="shared" si="416"/>
        <v>0</v>
      </c>
      <c r="AQ426" s="1">
        <f t="shared" ref="AQ426:BR426" si="417">AQ174-AQ363</f>
        <v>0</v>
      </c>
      <c r="AR426" s="1">
        <f t="shared" si="417"/>
        <v>0</v>
      </c>
      <c r="AS426" s="1">
        <f t="shared" si="417"/>
        <v>0</v>
      </c>
      <c r="AT426" s="1">
        <f t="shared" si="417"/>
        <v>0</v>
      </c>
      <c r="AU426" s="1">
        <f t="shared" si="417"/>
        <v>0</v>
      </c>
      <c r="AV426" s="1">
        <f t="shared" si="417"/>
        <v>0</v>
      </c>
      <c r="AW426" s="1">
        <f t="shared" si="417"/>
        <v>0</v>
      </c>
      <c r="AX426" s="1">
        <f t="shared" si="417"/>
        <v>0</v>
      </c>
      <c r="AY426" s="1">
        <f t="shared" si="417"/>
        <v>0</v>
      </c>
      <c r="AZ426" s="1">
        <f t="shared" si="417"/>
        <v>0</v>
      </c>
      <c r="BA426" s="1">
        <f t="shared" si="417"/>
        <v>0</v>
      </c>
      <c r="BB426" s="1">
        <f t="shared" si="417"/>
        <v>0</v>
      </c>
      <c r="BC426" s="1">
        <f t="shared" si="417"/>
        <v>0</v>
      </c>
      <c r="BD426" s="1">
        <f t="shared" si="417"/>
        <v>0</v>
      </c>
      <c r="BE426" s="1">
        <f t="shared" si="417"/>
        <v>0</v>
      </c>
      <c r="BF426" s="1">
        <f t="shared" si="417"/>
        <v>0</v>
      </c>
      <c r="BG426" s="1">
        <f t="shared" si="417"/>
        <v>0</v>
      </c>
      <c r="BH426" s="1">
        <f t="shared" si="417"/>
        <v>0</v>
      </c>
      <c r="BI426" s="1">
        <f t="shared" si="417"/>
        <v>0</v>
      </c>
      <c r="BJ426" s="1">
        <f t="shared" si="417"/>
        <v>0</v>
      </c>
      <c r="BK426" s="1">
        <f t="shared" si="417"/>
        <v>0</v>
      </c>
      <c r="BL426" s="1">
        <f t="shared" si="417"/>
        <v>0</v>
      </c>
      <c r="BM426" s="1">
        <f t="shared" si="417"/>
        <v>0</v>
      </c>
      <c r="BN426" s="1">
        <f t="shared" si="417"/>
        <v>0</v>
      </c>
      <c r="BO426" s="1">
        <f t="shared" si="417"/>
        <v>0</v>
      </c>
      <c r="BP426" s="1">
        <f t="shared" si="417"/>
        <v>0</v>
      </c>
      <c r="BQ426" s="1">
        <f t="shared" si="417"/>
        <v>0</v>
      </c>
      <c r="BR426" s="1">
        <f t="shared" si="417"/>
        <v>0</v>
      </c>
    </row>
    <row r="427" spans="1:70" x14ac:dyDescent="0.2">
      <c r="A427" s="1">
        <f t="shared" si="379"/>
        <v>0</v>
      </c>
      <c r="D427" s="541"/>
      <c r="E427" s="541"/>
      <c r="F427" s="541"/>
      <c r="G427" s="541"/>
      <c r="H427" s="541"/>
      <c r="I427" s="541"/>
      <c r="J427" s="541"/>
      <c r="K427" s="1">
        <f t="shared" ref="K427:AP427" si="418">K175-K364</f>
        <v>0</v>
      </c>
      <c r="L427" s="1">
        <f t="shared" si="418"/>
        <v>0</v>
      </c>
      <c r="M427" s="1">
        <f t="shared" si="418"/>
        <v>0</v>
      </c>
      <c r="N427" s="1">
        <f t="shared" si="418"/>
        <v>0</v>
      </c>
      <c r="O427" s="1">
        <f t="shared" si="418"/>
        <v>0</v>
      </c>
      <c r="P427" s="1">
        <f t="shared" si="418"/>
        <v>0</v>
      </c>
      <c r="Q427" s="1">
        <f t="shared" si="418"/>
        <v>0</v>
      </c>
      <c r="R427" s="1">
        <f t="shared" si="418"/>
        <v>0</v>
      </c>
      <c r="S427" s="1">
        <f t="shared" si="418"/>
        <v>0</v>
      </c>
      <c r="T427" s="1">
        <f t="shared" si="418"/>
        <v>0</v>
      </c>
      <c r="U427" s="1">
        <f t="shared" si="418"/>
        <v>0</v>
      </c>
      <c r="V427" s="1">
        <f t="shared" si="418"/>
        <v>0</v>
      </c>
      <c r="W427" s="1">
        <f t="shared" si="418"/>
        <v>0</v>
      </c>
      <c r="X427" s="1">
        <f t="shared" si="418"/>
        <v>0</v>
      </c>
      <c r="Y427" s="1">
        <f t="shared" si="418"/>
        <v>0</v>
      </c>
      <c r="Z427" s="1">
        <f t="shared" si="418"/>
        <v>0</v>
      </c>
      <c r="AA427" s="1">
        <f t="shared" si="418"/>
        <v>0</v>
      </c>
      <c r="AB427" s="1">
        <f t="shared" si="418"/>
        <v>0</v>
      </c>
      <c r="AC427" s="1">
        <f t="shared" si="418"/>
        <v>0</v>
      </c>
      <c r="AD427" s="1">
        <f t="shared" si="418"/>
        <v>0</v>
      </c>
      <c r="AE427" s="1">
        <f t="shared" si="418"/>
        <v>0</v>
      </c>
      <c r="AF427" s="1">
        <f t="shared" si="418"/>
        <v>0</v>
      </c>
      <c r="AG427" s="1">
        <f t="shared" si="418"/>
        <v>0</v>
      </c>
      <c r="AH427" s="1">
        <f t="shared" si="418"/>
        <v>0</v>
      </c>
      <c r="AI427" s="1">
        <f t="shared" si="418"/>
        <v>0</v>
      </c>
      <c r="AJ427" s="1">
        <f t="shared" si="418"/>
        <v>0</v>
      </c>
      <c r="AK427" s="1">
        <f t="shared" si="418"/>
        <v>0</v>
      </c>
      <c r="AL427" s="1">
        <f t="shared" si="418"/>
        <v>0</v>
      </c>
      <c r="AM427" s="1">
        <f t="shared" si="418"/>
        <v>0</v>
      </c>
      <c r="AN427" s="1">
        <f t="shared" si="418"/>
        <v>0</v>
      </c>
      <c r="AO427" s="1">
        <f t="shared" si="418"/>
        <v>0</v>
      </c>
      <c r="AP427" s="1">
        <f t="shared" si="418"/>
        <v>0</v>
      </c>
      <c r="AQ427" s="1">
        <f t="shared" ref="AQ427:BR427" si="419">AQ175-AQ364</f>
        <v>0</v>
      </c>
      <c r="AR427" s="1">
        <f t="shared" si="419"/>
        <v>0</v>
      </c>
      <c r="AS427" s="1">
        <f t="shared" si="419"/>
        <v>0</v>
      </c>
      <c r="AT427" s="1">
        <f t="shared" si="419"/>
        <v>0</v>
      </c>
      <c r="AU427" s="1">
        <f t="shared" si="419"/>
        <v>0</v>
      </c>
      <c r="AV427" s="1">
        <f t="shared" si="419"/>
        <v>0</v>
      </c>
      <c r="AW427" s="1">
        <f t="shared" si="419"/>
        <v>0</v>
      </c>
      <c r="AX427" s="1">
        <f t="shared" si="419"/>
        <v>0</v>
      </c>
      <c r="AY427" s="1">
        <f t="shared" si="419"/>
        <v>0</v>
      </c>
      <c r="AZ427" s="1">
        <f t="shared" si="419"/>
        <v>0</v>
      </c>
      <c r="BA427" s="1">
        <f t="shared" si="419"/>
        <v>0</v>
      </c>
      <c r="BB427" s="1">
        <f t="shared" si="419"/>
        <v>0</v>
      </c>
      <c r="BC427" s="1">
        <f t="shared" si="419"/>
        <v>0</v>
      </c>
      <c r="BD427" s="1">
        <f t="shared" si="419"/>
        <v>0</v>
      </c>
      <c r="BE427" s="1">
        <f t="shared" si="419"/>
        <v>0</v>
      </c>
      <c r="BF427" s="1">
        <f t="shared" si="419"/>
        <v>0</v>
      </c>
      <c r="BG427" s="1">
        <f t="shared" si="419"/>
        <v>0</v>
      </c>
      <c r="BH427" s="1">
        <f t="shared" si="419"/>
        <v>0</v>
      </c>
      <c r="BI427" s="1">
        <f t="shared" si="419"/>
        <v>0</v>
      </c>
      <c r="BJ427" s="1">
        <f t="shared" si="419"/>
        <v>0</v>
      </c>
      <c r="BK427" s="1">
        <f t="shared" si="419"/>
        <v>0</v>
      </c>
      <c r="BL427" s="1">
        <f t="shared" si="419"/>
        <v>0</v>
      </c>
      <c r="BM427" s="1">
        <f t="shared" si="419"/>
        <v>0</v>
      </c>
      <c r="BN427" s="1">
        <f t="shared" si="419"/>
        <v>0</v>
      </c>
      <c r="BO427" s="1">
        <f t="shared" si="419"/>
        <v>0</v>
      </c>
      <c r="BP427" s="1">
        <f t="shared" si="419"/>
        <v>0</v>
      </c>
      <c r="BQ427" s="1">
        <f t="shared" si="419"/>
        <v>0</v>
      </c>
      <c r="BR427" s="1">
        <f t="shared" si="419"/>
        <v>0</v>
      </c>
    </row>
    <row r="428" spans="1:70" x14ac:dyDescent="0.2">
      <c r="A428" s="1">
        <f t="shared" si="379"/>
        <v>0</v>
      </c>
      <c r="D428" s="541"/>
      <c r="E428" s="541"/>
      <c r="F428" s="541"/>
      <c r="G428" s="541"/>
      <c r="H428" s="541"/>
      <c r="I428" s="541"/>
      <c r="J428" s="541"/>
      <c r="K428" s="1">
        <f t="shared" ref="K428:AP428" si="420">K176-K365</f>
        <v>0</v>
      </c>
      <c r="L428" s="1">
        <f t="shared" si="420"/>
        <v>0</v>
      </c>
      <c r="M428" s="1">
        <f t="shared" si="420"/>
        <v>0</v>
      </c>
      <c r="N428" s="1">
        <f t="shared" si="420"/>
        <v>0</v>
      </c>
      <c r="O428" s="1">
        <f t="shared" si="420"/>
        <v>0</v>
      </c>
      <c r="P428" s="1">
        <f t="shared" si="420"/>
        <v>0</v>
      </c>
      <c r="Q428" s="1">
        <f t="shared" si="420"/>
        <v>0</v>
      </c>
      <c r="R428" s="1">
        <f t="shared" si="420"/>
        <v>0</v>
      </c>
      <c r="S428" s="1">
        <f t="shared" si="420"/>
        <v>0</v>
      </c>
      <c r="T428" s="1">
        <f t="shared" si="420"/>
        <v>0</v>
      </c>
      <c r="U428" s="1">
        <f t="shared" si="420"/>
        <v>0</v>
      </c>
      <c r="V428" s="1">
        <f t="shared" si="420"/>
        <v>0</v>
      </c>
      <c r="W428" s="1">
        <f t="shared" si="420"/>
        <v>0</v>
      </c>
      <c r="X428" s="1">
        <f t="shared" si="420"/>
        <v>0</v>
      </c>
      <c r="Y428" s="1">
        <f t="shared" si="420"/>
        <v>0</v>
      </c>
      <c r="Z428" s="1">
        <f t="shared" si="420"/>
        <v>0</v>
      </c>
      <c r="AA428" s="1">
        <f t="shared" si="420"/>
        <v>0</v>
      </c>
      <c r="AB428" s="1">
        <f t="shared" si="420"/>
        <v>0</v>
      </c>
      <c r="AC428" s="1">
        <f t="shared" si="420"/>
        <v>0</v>
      </c>
      <c r="AD428" s="1">
        <f t="shared" si="420"/>
        <v>0</v>
      </c>
      <c r="AE428" s="1">
        <f t="shared" si="420"/>
        <v>0</v>
      </c>
      <c r="AF428" s="1">
        <f t="shared" si="420"/>
        <v>0</v>
      </c>
      <c r="AG428" s="1">
        <f t="shared" si="420"/>
        <v>0</v>
      </c>
      <c r="AH428" s="1">
        <f t="shared" si="420"/>
        <v>0</v>
      </c>
      <c r="AI428" s="1">
        <f t="shared" si="420"/>
        <v>0</v>
      </c>
      <c r="AJ428" s="1">
        <f t="shared" si="420"/>
        <v>0</v>
      </c>
      <c r="AK428" s="1">
        <f t="shared" si="420"/>
        <v>0</v>
      </c>
      <c r="AL428" s="1">
        <f t="shared" si="420"/>
        <v>0</v>
      </c>
      <c r="AM428" s="1">
        <f t="shared" si="420"/>
        <v>0</v>
      </c>
      <c r="AN428" s="1">
        <f t="shared" si="420"/>
        <v>0</v>
      </c>
      <c r="AO428" s="1">
        <f t="shared" si="420"/>
        <v>0</v>
      </c>
      <c r="AP428" s="1">
        <f t="shared" si="420"/>
        <v>0</v>
      </c>
      <c r="AQ428" s="1">
        <f t="shared" ref="AQ428:BR428" si="421">AQ176-AQ365</f>
        <v>0</v>
      </c>
      <c r="AR428" s="1">
        <f t="shared" si="421"/>
        <v>0</v>
      </c>
      <c r="AS428" s="1">
        <f t="shared" si="421"/>
        <v>0</v>
      </c>
      <c r="AT428" s="1">
        <f t="shared" si="421"/>
        <v>0</v>
      </c>
      <c r="AU428" s="1">
        <f t="shared" si="421"/>
        <v>0</v>
      </c>
      <c r="AV428" s="1">
        <f t="shared" si="421"/>
        <v>0</v>
      </c>
      <c r="AW428" s="1">
        <f t="shared" si="421"/>
        <v>0</v>
      </c>
      <c r="AX428" s="1">
        <f t="shared" si="421"/>
        <v>0</v>
      </c>
      <c r="AY428" s="1">
        <f t="shared" si="421"/>
        <v>0</v>
      </c>
      <c r="AZ428" s="1">
        <f t="shared" si="421"/>
        <v>0</v>
      </c>
      <c r="BA428" s="1">
        <f t="shared" si="421"/>
        <v>0</v>
      </c>
      <c r="BB428" s="1">
        <f t="shared" si="421"/>
        <v>0</v>
      </c>
      <c r="BC428" s="1">
        <f t="shared" si="421"/>
        <v>0</v>
      </c>
      <c r="BD428" s="1">
        <f t="shared" si="421"/>
        <v>0</v>
      </c>
      <c r="BE428" s="1">
        <f t="shared" si="421"/>
        <v>0</v>
      </c>
      <c r="BF428" s="1">
        <f t="shared" si="421"/>
        <v>0</v>
      </c>
      <c r="BG428" s="1">
        <f t="shared" si="421"/>
        <v>0</v>
      </c>
      <c r="BH428" s="1">
        <f t="shared" si="421"/>
        <v>0</v>
      </c>
      <c r="BI428" s="1">
        <f t="shared" si="421"/>
        <v>0</v>
      </c>
      <c r="BJ428" s="1">
        <f t="shared" si="421"/>
        <v>0</v>
      </c>
      <c r="BK428" s="1">
        <f t="shared" si="421"/>
        <v>0</v>
      </c>
      <c r="BL428" s="1">
        <f t="shared" si="421"/>
        <v>0</v>
      </c>
      <c r="BM428" s="1">
        <f t="shared" si="421"/>
        <v>0</v>
      </c>
      <c r="BN428" s="1">
        <f t="shared" si="421"/>
        <v>0</v>
      </c>
      <c r="BO428" s="1">
        <f t="shared" si="421"/>
        <v>0</v>
      </c>
      <c r="BP428" s="1">
        <f t="shared" si="421"/>
        <v>0</v>
      </c>
      <c r="BQ428" s="1">
        <f t="shared" si="421"/>
        <v>0</v>
      </c>
      <c r="BR428" s="1">
        <f t="shared" si="421"/>
        <v>0</v>
      </c>
    </row>
    <row r="429" spans="1:70" x14ac:dyDescent="0.2">
      <c r="A429" s="1">
        <f t="shared" si="379"/>
        <v>0</v>
      </c>
      <c r="D429" s="541"/>
      <c r="E429" s="541"/>
      <c r="F429" s="541"/>
      <c r="G429" s="541"/>
      <c r="H429" s="541"/>
      <c r="I429" s="541"/>
      <c r="J429" s="541"/>
      <c r="K429" s="1">
        <f t="shared" ref="K429:AP429" si="422">K177-K366</f>
        <v>0</v>
      </c>
      <c r="L429" s="1">
        <f t="shared" si="422"/>
        <v>0</v>
      </c>
      <c r="M429" s="1">
        <f t="shared" si="422"/>
        <v>0</v>
      </c>
      <c r="N429" s="1">
        <f t="shared" si="422"/>
        <v>0</v>
      </c>
      <c r="O429" s="1">
        <f t="shared" si="422"/>
        <v>0</v>
      </c>
      <c r="P429" s="1">
        <f t="shared" si="422"/>
        <v>0</v>
      </c>
      <c r="Q429" s="1">
        <f t="shared" si="422"/>
        <v>0</v>
      </c>
      <c r="R429" s="1">
        <f t="shared" si="422"/>
        <v>0</v>
      </c>
      <c r="S429" s="1">
        <f t="shared" si="422"/>
        <v>0</v>
      </c>
      <c r="T429" s="1">
        <f t="shared" si="422"/>
        <v>0</v>
      </c>
      <c r="U429" s="1">
        <f t="shared" si="422"/>
        <v>0</v>
      </c>
      <c r="V429" s="1">
        <f t="shared" si="422"/>
        <v>0</v>
      </c>
      <c r="W429" s="1">
        <f t="shared" si="422"/>
        <v>0</v>
      </c>
      <c r="X429" s="1">
        <f t="shared" si="422"/>
        <v>0</v>
      </c>
      <c r="Y429" s="1">
        <f t="shared" si="422"/>
        <v>0</v>
      </c>
      <c r="Z429" s="1">
        <f t="shared" si="422"/>
        <v>0</v>
      </c>
      <c r="AA429" s="1">
        <f t="shared" si="422"/>
        <v>0</v>
      </c>
      <c r="AB429" s="1">
        <f t="shared" si="422"/>
        <v>0</v>
      </c>
      <c r="AC429" s="1">
        <f t="shared" si="422"/>
        <v>0</v>
      </c>
      <c r="AD429" s="1">
        <f t="shared" si="422"/>
        <v>0</v>
      </c>
      <c r="AE429" s="1">
        <f t="shared" si="422"/>
        <v>0</v>
      </c>
      <c r="AF429" s="1">
        <f t="shared" si="422"/>
        <v>0</v>
      </c>
      <c r="AG429" s="1">
        <f t="shared" si="422"/>
        <v>0</v>
      </c>
      <c r="AH429" s="1">
        <f t="shared" si="422"/>
        <v>0</v>
      </c>
      <c r="AI429" s="1">
        <f t="shared" si="422"/>
        <v>0</v>
      </c>
      <c r="AJ429" s="1">
        <f t="shared" si="422"/>
        <v>0</v>
      </c>
      <c r="AK429" s="1">
        <f t="shared" si="422"/>
        <v>0</v>
      </c>
      <c r="AL429" s="1">
        <f t="shared" si="422"/>
        <v>0</v>
      </c>
      <c r="AM429" s="1">
        <f t="shared" si="422"/>
        <v>0</v>
      </c>
      <c r="AN429" s="1">
        <f t="shared" si="422"/>
        <v>0</v>
      </c>
      <c r="AO429" s="1">
        <f t="shared" si="422"/>
        <v>0</v>
      </c>
      <c r="AP429" s="1">
        <f t="shared" si="422"/>
        <v>0</v>
      </c>
      <c r="AQ429" s="1">
        <f t="shared" ref="AQ429:BR429" si="423">AQ177-AQ366</f>
        <v>0</v>
      </c>
      <c r="AR429" s="1">
        <f t="shared" si="423"/>
        <v>0</v>
      </c>
      <c r="AS429" s="1">
        <f t="shared" si="423"/>
        <v>0</v>
      </c>
      <c r="AT429" s="1">
        <f t="shared" si="423"/>
        <v>0</v>
      </c>
      <c r="AU429" s="1">
        <f t="shared" si="423"/>
        <v>0</v>
      </c>
      <c r="AV429" s="1">
        <f t="shared" si="423"/>
        <v>0</v>
      </c>
      <c r="AW429" s="1">
        <f t="shared" si="423"/>
        <v>0</v>
      </c>
      <c r="AX429" s="1">
        <f t="shared" si="423"/>
        <v>0</v>
      </c>
      <c r="AY429" s="1">
        <f t="shared" si="423"/>
        <v>0</v>
      </c>
      <c r="AZ429" s="1">
        <f t="shared" si="423"/>
        <v>0</v>
      </c>
      <c r="BA429" s="1">
        <f t="shared" si="423"/>
        <v>0</v>
      </c>
      <c r="BB429" s="1">
        <f t="shared" si="423"/>
        <v>0</v>
      </c>
      <c r="BC429" s="1">
        <f t="shared" si="423"/>
        <v>0</v>
      </c>
      <c r="BD429" s="1">
        <f t="shared" si="423"/>
        <v>0</v>
      </c>
      <c r="BE429" s="1">
        <f t="shared" si="423"/>
        <v>0</v>
      </c>
      <c r="BF429" s="1">
        <f t="shared" si="423"/>
        <v>0</v>
      </c>
      <c r="BG429" s="1">
        <f t="shared" si="423"/>
        <v>0</v>
      </c>
      <c r="BH429" s="1">
        <f t="shared" si="423"/>
        <v>0</v>
      </c>
      <c r="BI429" s="1">
        <f t="shared" si="423"/>
        <v>0</v>
      </c>
      <c r="BJ429" s="1">
        <f t="shared" si="423"/>
        <v>0</v>
      </c>
      <c r="BK429" s="1">
        <f t="shared" si="423"/>
        <v>0</v>
      </c>
      <c r="BL429" s="1">
        <f t="shared" si="423"/>
        <v>0</v>
      </c>
      <c r="BM429" s="1">
        <f t="shared" si="423"/>
        <v>0</v>
      </c>
      <c r="BN429" s="1">
        <f t="shared" si="423"/>
        <v>0</v>
      </c>
      <c r="BO429" s="1">
        <f t="shared" si="423"/>
        <v>0</v>
      </c>
      <c r="BP429" s="1">
        <f t="shared" si="423"/>
        <v>0</v>
      </c>
      <c r="BQ429" s="1">
        <f t="shared" si="423"/>
        <v>0</v>
      </c>
      <c r="BR429" s="1">
        <f t="shared" si="423"/>
        <v>0</v>
      </c>
    </row>
    <row r="430" spans="1:70" x14ac:dyDescent="0.2">
      <c r="A430" s="1">
        <f t="shared" si="379"/>
        <v>0</v>
      </c>
      <c r="D430" s="541"/>
      <c r="E430" s="541"/>
      <c r="F430" s="541"/>
      <c r="G430" s="541"/>
      <c r="H430" s="541"/>
      <c r="I430" s="541"/>
      <c r="J430" s="541"/>
      <c r="K430" s="1">
        <f t="shared" ref="K430:AP430" si="424">K178-K367</f>
        <v>0</v>
      </c>
      <c r="L430" s="1">
        <f t="shared" si="424"/>
        <v>0</v>
      </c>
      <c r="M430" s="1">
        <f t="shared" si="424"/>
        <v>0</v>
      </c>
      <c r="N430" s="1">
        <f t="shared" si="424"/>
        <v>0</v>
      </c>
      <c r="O430" s="1">
        <f t="shared" si="424"/>
        <v>0</v>
      </c>
      <c r="P430" s="1">
        <f t="shared" si="424"/>
        <v>0</v>
      </c>
      <c r="Q430" s="1">
        <f t="shared" si="424"/>
        <v>0</v>
      </c>
      <c r="R430" s="1">
        <f t="shared" si="424"/>
        <v>0</v>
      </c>
      <c r="S430" s="1">
        <f t="shared" si="424"/>
        <v>0</v>
      </c>
      <c r="T430" s="1">
        <f t="shared" si="424"/>
        <v>0</v>
      </c>
      <c r="U430" s="1">
        <f t="shared" si="424"/>
        <v>0</v>
      </c>
      <c r="V430" s="1">
        <f t="shared" si="424"/>
        <v>0</v>
      </c>
      <c r="W430" s="1">
        <f t="shared" si="424"/>
        <v>0</v>
      </c>
      <c r="X430" s="1">
        <f t="shared" si="424"/>
        <v>0</v>
      </c>
      <c r="Y430" s="1">
        <f t="shared" si="424"/>
        <v>0</v>
      </c>
      <c r="Z430" s="1">
        <f t="shared" si="424"/>
        <v>0</v>
      </c>
      <c r="AA430" s="1">
        <f t="shared" si="424"/>
        <v>0</v>
      </c>
      <c r="AB430" s="1">
        <f t="shared" si="424"/>
        <v>0</v>
      </c>
      <c r="AC430" s="1">
        <f t="shared" si="424"/>
        <v>0</v>
      </c>
      <c r="AD430" s="1">
        <f t="shared" si="424"/>
        <v>0</v>
      </c>
      <c r="AE430" s="1">
        <f t="shared" si="424"/>
        <v>0</v>
      </c>
      <c r="AF430" s="1">
        <f t="shared" si="424"/>
        <v>0</v>
      </c>
      <c r="AG430" s="1">
        <f t="shared" si="424"/>
        <v>0</v>
      </c>
      <c r="AH430" s="1">
        <f t="shared" si="424"/>
        <v>0</v>
      </c>
      <c r="AI430" s="1">
        <f t="shared" si="424"/>
        <v>0</v>
      </c>
      <c r="AJ430" s="1">
        <f t="shared" si="424"/>
        <v>0</v>
      </c>
      <c r="AK430" s="1">
        <f t="shared" si="424"/>
        <v>0</v>
      </c>
      <c r="AL430" s="1">
        <f t="shared" si="424"/>
        <v>0</v>
      </c>
      <c r="AM430" s="1">
        <f t="shared" si="424"/>
        <v>0</v>
      </c>
      <c r="AN430" s="1">
        <f t="shared" si="424"/>
        <v>0</v>
      </c>
      <c r="AO430" s="1">
        <f t="shared" si="424"/>
        <v>0</v>
      </c>
      <c r="AP430" s="1">
        <f t="shared" si="424"/>
        <v>0</v>
      </c>
      <c r="AQ430" s="1">
        <f t="shared" ref="AQ430:BR430" si="425">AQ178-AQ367</f>
        <v>0</v>
      </c>
      <c r="AR430" s="1">
        <f t="shared" si="425"/>
        <v>0</v>
      </c>
      <c r="AS430" s="1">
        <f t="shared" si="425"/>
        <v>0</v>
      </c>
      <c r="AT430" s="1">
        <f t="shared" si="425"/>
        <v>0</v>
      </c>
      <c r="AU430" s="1">
        <f t="shared" si="425"/>
        <v>0</v>
      </c>
      <c r="AV430" s="1">
        <f t="shared" si="425"/>
        <v>0</v>
      </c>
      <c r="AW430" s="1">
        <f t="shared" si="425"/>
        <v>0</v>
      </c>
      <c r="AX430" s="1">
        <f t="shared" si="425"/>
        <v>0</v>
      </c>
      <c r="AY430" s="1">
        <f t="shared" si="425"/>
        <v>0</v>
      </c>
      <c r="AZ430" s="1">
        <f t="shared" si="425"/>
        <v>0</v>
      </c>
      <c r="BA430" s="1">
        <f t="shared" si="425"/>
        <v>0</v>
      </c>
      <c r="BB430" s="1">
        <f t="shared" si="425"/>
        <v>0</v>
      </c>
      <c r="BC430" s="1">
        <f t="shared" si="425"/>
        <v>0</v>
      </c>
      <c r="BD430" s="1">
        <f t="shared" si="425"/>
        <v>0</v>
      </c>
      <c r="BE430" s="1">
        <f t="shared" si="425"/>
        <v>0</v>
      </c>
      <c r="BF430" s="1">
        <f t="shared" si="425"/>
        <v>0</v>
      </c>
      <c r="BG430" s="1">
        <f t="shared" si="425"/>
        <v>0</v>
      </c>
      <c r="BH430" s="1">
        <f t="shared" si="425"/>
        <v>0</v>
      </c>
      <c r="BI430" s="1">
        <f t="shared" si="425"/>
        <v>0</v>
      </c>
      <c r="BJ430" s="1">
        <f t="shared" si="425"/>
        <v>0</v>
      </c>
      <c r="BK430" s="1">
        <f t="shared" si="425"/>
        <v>0</v>
      </c>
      <c r="BL430" s="1">
        <f t="shared" si="425"/>
        <v>0</v>
      </c>
      <c r="BM430" s="1">
        <f t="shared" si="425"/>
        <v>0</v>
      </c>
      <c r="BN430" s="1">
        <f t="shared" si="425"/>
        <v>0</v>
      </c>
      <c r="BO430" s="1">
        <f t="shared" si="425"/>
        <v>0</v>
      </c>
      <c r="BP430" s="1">
        <f t="shared" si="425"/>
        <v>0</v>
      </c>
      <c r="BQ430" s="1">
        <f t="shared" si="425"/>
        <v>0</v>
      </c>
      <c r="BR430" s="1">
        <f t="shared" si="425"/>
        <v>0</v>
      </c>
    </row>
    <row r="431" spans="1:70" x14ac:dyDescent="0.2">
      <c r="A431" s="1">
        <f t="shared" si="379"/>
        <v>0</v>
      </c>
      <c r="D431" s="541"/>
      <c r="E431" s="541"/>
      <c r="F431" s="541"/>
      <c r="G431" s="541"/>
      <c r="H431" s="541"/>
      <c r="I431" s="541"/>
      <c r="J431" s="541"/>
      <c r="K431" s="1">
        <f t="shared" ref="K431:AP431" si="426">K179-K368</f>
        <v>0</v>
      </c>
      <c r="L431" s="1">
        <f t="shared" si="426"/>
        <v>0</v>
      </c>
      <c r="M431" s="1">
        <f t="shared" si="426"/>
        <v>0</v>
      </c>
      <c r="N431" s="1">
        <f t="shared" si="426"/>
        <v>0</v>
      </c>
      <c r="O431" s="1">
        <f t="shared" si="426"/>
        <v>0</v>
      </c>
      <c r="P431" s="1">
        <f t="shared" si="426"/>
        <v>0</v>
      </c>
      <c r="Q431" s="1">
        <f t="shared" si="426"/>
        <v>0</v>
      </c>
      <c r="R431" s="1">
        <f t="shared" si="426"/>
        <v>0</v>
      </c>
      <c r="S431" s="1">
        <f t="shared" si="426"/>
        <v>0</v>
      </c>
      <c r="T431" s="1">
        <f t="shared" si="426"/>
        <v>0</v>
      </c>
      <c r="U431" s="1">
        <f t="shared" si="426"/>
        <v>0</v>
      </c>
      <c r="V431" s="1">
        <f t="shared" si="426"/>
        <v>0</v>
      </c>
      <c r="W431" s="1">
        <f t="shared" si="426"/>
        <v>0</v>
      </c>
      <c r="X431" s="1">
        <f t="shared" si="426"/>
        <v>0</v>
      </c>
      <c r="Y431" s="1">
        <f t="shared" si="426"/>
        <v>0</v>
      </c>
      <c r="Z431" s="1">
        <f t="shared" si="426"/>
        <v>0</v>
      </c>
      <c r="AA431" s="1">
        <f t="shared" si="426"/>
        <v>0</v>
      </c>
      <c r="AB431" s="1">
        <f t="shared" si="426"/>
        <v>0</v>
      </c>
      <c r="AC431" s="1">
        <f t="shared" si="426"/>
        <v>0</v>
      </c>
      <c r="AD431" s="1">
        <f t="shared" si="426"/>
        <v>0</v>
      </c>
      <c r="AE431" s="1">
        <f t="shared" si="426"/>
        <v>0</v>
      </c>
      <c r="AF431" s="1">
        <f t="shared" si="426"/>
        <v>0</v>
      </c>
      <c r="AG431" s="1">
        <f t="shared" si="426"/>
        <v>0</v>
      </c>
      <c r="AH431" s="1">
        <f t="shared" si="426"/>
        <v>0</v>
      </c>
      <c r="AI431" s="1">
        <f t="shared" si="426"/>
        <v>0</v>
      </c>
      <c r="AJ431" s="1">
        <f t="shared" si="426"/>
        <v>0</v>
      </c>
      <c r="AK431" s="1">
        <f t="shared" si="426"/>
        <v>0</v>
      </c>
      <c r="AL431" s="1">
        <f t="shared" si="426"/>
        <v>0</v>
      </c>
      <c r="AM431" s="1">
        <f t="shared" si="426"/>
        <v>0</v>
      </c>
      <c r="AN431" s="1">
        <f t="shared" si="426"/>
        <v>0</v>
      </c>
      <c r="AO431" s="1">
        <f t="shared" si="426"/>
        <v>0</v>
      </c>
      <c r="AP431" s="1">
        <f t="shared" si="426"/>
        <v>0</v>
      </c>
      <c r="AQ431" s="1">
        <f t="shared" ref="AQ431:BR431" si="427">AQ179-AQ368</f>
        <v>0</v>
      </c>
      <c r="AR431" s="1">
        <f t="shared" si="427"/>
        <v>0</v>
      </c>
      <c r="AS431" s="1">
        <f t="shared" si="427"/>
        <v>0</v>
      </c>
      <c r="AT431" s="1">
        <f t="shared" si="427"/>
        <v>0</v>
      </c>
      <c r="AU431" s="1">
        <f t="shared" si="427"/>
        <v>0</v>
      </c>
      <c r="AV431" s="1">
        <f t="shared" si="427"/>
        <v>0</v>
      </c>
      <c r="AW431" s="1">
        <f t="shared" si="427"/>
        <v>0</v>
      </c>
      <c r="AX431" s="1">
        <f t="shared" si="427"/>
        <v>0</v>
      </c>
      <c r="AY431" s="1">
        <f t="shared" si="427"/>
        <v>0</v>
      </c>
      <c r="AZ431" s="1">
        <f t="shared" si="427"/>
        <v>0</v>
      </c>
      <c r="BA431" s="1">
        <f t="shared" si="427"/>
        <v>0</v>
      </c>
      <c r="BB431" s="1">
        <f t="shared" si="427"/>
        <v>0</v>
      </c>
      <c r="BC431" s="1">
        <f t="shared" si="427"/>
        <v>0</v>
      </c>
      <c r="BD431" s="1">
        <f t="shared" si="427"/>
        <v>0</v>
      </c>
      <c r="BE431" s="1">
        <f t="shared" si="427"/>
        <v>0</v>
      </c>
      <c r="BF431" s="1">
        <f t="shared" si="427"/>
        <v>0</v>
      </c>
      <c r="BG431" s="1">
        <f t="shared" si="427"/>
        <v>0</v>
      </c>
      <c r="BH431" s="1">
        <f t="shared" si="427"/>
        <v>0</v>
      </c>
      <c r="BI431" s="1">
        <f t="shared" si="427"/>
        <v>0</v>
      </c>
      <c r="BJ431" s="1">
        <f t="shared" si="427"/>
        <v>0</v>
      </c>
      <c r="BK431" s="1">
        <f t="shared" si="427"/>
        <v>0</v>
      </c>
      <c r="BL431" s="1">
        <f t="shared" si="427"/>
        <v>0</v>
      </c>
      <c r="BM431" s="1">
        <f t="shared" si="427"/>
        <v>0</v>
      </c>
      <c r="BN431" s="1">
        <f t="shared" si="427"/>
        <v>0</v>
      </c>
      <c r="BO431" s="1">
        <f t="shared" si="427"/>
        <v>0</v>
      </c>
      <c r="BP431" s="1">
        <f t="shared" si="427"/>
        <v>0</v>
      </c>
      <c r="BQ431" s="1">
        <f t="shared" si="427"/>
        <v>0</v>
      </c>
      <c r="BR431" s="1">
        <f t="shared" si="427"/>
        <v>0</v>
      </c>
    </row>
    <row r="432" spans="1:70" x14ac:dyDescent="0.2">
      <c r="A432" s="1">
        <f t="shared" si="379"/>
        <v>0</v>
      </c>
      <c r="D432" s="541"/>
      <c r="E432" s="541"/>
      <c r="F432" s="541"/>
      <c r="G432" s="541"/>
      <c r="H432" s="541"/>
      <c r="I432" s="541"/>
      <c r="J432" s="541"/>
      <c r="K432" s="1">
        <f t="shared" ref="K432:AP432" si="428">K180-K369</f>
        <v>0</v>
      </c>
      <c r="L432" s="1">
        <f t="shared" si="428"/>
        <v>0</v>
      </c>
      <c r="M432" s="1">
        <f t="shared" si="428"/>
        <v>0</v>
      </c>
      <c r="N432" s="1">
        <f t="shared" si="428"/>
        <v>0</v>
      </c>
      <c r="O432" s="1">
        <f t="shared" si="428"/>
        <v>0</v>
      </c>
      <c r="P432" s="1">
        <f t="shared" si="428"/>
        <v>0</v>
      </c>
      <c r="Q432" s="1">
        <f t="shared" si="428"/>
        <v>0</v>
      </c>
      <c r="R432" s="1">
        <f t="shared" si="428"/>
        <v>0</v>
      </c>
      <c r="S432" s="1">
        <f t="shared" si="428"/>
        <v>0</v>
      </c>
      <c r="T432" s="1">
        <f t="shared" si="428"/>
        <v>0</v>
      </c>
      <c r="U432" s="1">
        <f t="shared" si="428"/>
        <v>0</v>
      </c>
      <c r="V432" s="1">
        <f t="shared" si="428"/>
        <v>0</v>
      </c>
      <c r="W432" s="1">
        <f t="shared" si="428"/>
        <v>0</v>
      </c>
      <c r="X432" s="1">
        <f t="shared" si="428"/>
        <v>0</v>
      </c>
      <c r="Y432" s="1">
        <f t="shared" si="428"/>
        <v>0</v>
      </c>
      <c r="Z432" s="1">
        <f t="shared" si="428"/>
        <v>0</v>
      </c>
      <c r="AA432" s="1">
        <f t="shared" si="428"/>
        <v>0</v>
      </c>
      <c r="AB432" s="1">
        <f t="shared" si="428"/>
        <v>0</v>
      </c>
      <c r="AC432" s="1">
        <f t="shared" si="428"/>
        <v>0</v>
      </c>
      <c r="AD432" s="1">
        <f t="shared" si="428"/>
        <v>0</v>
      </c>
      <c r="AE432" s="1">
        <f t="shared" si="428"/>
        <v>0</v>
      </c>
      <c r="AF432" s="1">
        <f t="shared" si="428"/>
        <v>0</v>
      </c>
      <c r="AG432" s="1">
        <f t="shared" si="428"/>
        <v>0</v>
      </c>
      <c r="AH432" s="1">
        <f t="shared" si="428"/>
        <v>0</v>
      </c>
      <c r="AI432" s="1">
        <f t="shared" si="428"/>
        <v>0</v>
      </c>
      <c r="AJ432" s="1">
        <f t="shared" si="428"/>
        <v>0</v>
      </c>
      <c r="AK432" s="1">
        <f t="shared" si="428"/>
        <v>0</v>
      </c>
      <c r="AL432" s="1">
        <f t="shared" si="428"/>
        <v>0</v>
      </c>
      <c r="AM432" s="1">
        <f t="shared" si="428"/>
        <v>0</v>
      </c>
      <c r="AN432" s="1">
        <f t="shared" si="428"/>
        <v>0</v>
      </c>
      <c r="AO432" s="1">
        <f t="shared" si="428"/>
        <v>0</v>
      </c>
      <c r="AP432" s="1">
        <f t="shared" si="428"/>
        <v>0</v>
      </c>
      <c r="AQ432" s="1">
        <f t="shared" ref="AQ432:BR432" si="429">AQ180-AQ369</f>
        <v>0</v>
      </c>
      <c r="AR432" s="1">
        <f t="shared" si="429"/>
        <v>0</v>
      </c>
      <c r="AS432" s="1">
        <f t="shared" si="429"/>
        <v>0</v>
      </c>
      <c r="AT432" s="1">
        <f t="shared" si="429"/>
        <v>0</v>
      </c>
      <c r="AU432" s="1">
        <f t="shared" si="429"/>
        <v>0</v>
      </c>
      <c r="AV432" s="1">
        <f t="shared" si="429"/>
        <v>0</v>
      </c>
      <c r="AW432" s="1">
        <f t="shared" si="429"/>
        <v>0</v>
      </c>
      <c r="AX432" s="1">
        <f t="shared" si="429"/>
        <v>0</v>
      </c>
      <c r="AY432" s="1">
        <f t="shared" si="429"/>
        <v>0</v>
      </c>
      <c r="AZ432" s="1">
        <f t="shared" si="429"/>
        <v>0</v>
      </c>
      <c r="BA432" s="1">
        <f t="shared" si="429"/>
        <v>0</v>
      </c>
      <c r="BB432" s="1">
        <f t="shared" si="429"/>
        <v>0</v>
      </c>
      <c r="BC432" s="1">
        <f t="shared" si="429"/>
        <v>0</v>
      </c>
      <c r="BD432" s="1">
        <f t="shared" si="429"/>
        <v>0</v>
      </c>
      <c r="BE432" s="1">
        <f t="shared" si="429"/>
        <v>0</v>
      </c>
      <c r="BF432" s="1">
        <f t="shared" si="429"/>
        <v>0</v>
      </c>
      <c r="BG432" s="1">
        <f t="shared" si="429"/>
        <v>0</v>
      </c>
      <c r="BH432" s="1">
        <f t="shared" si="429"/>
        <v>0</v>
      </c>
      <c r="BI432" s="1">
        <f t="shared" si="429"/>
        <v>0</v>
      </c>
      <c r="BJ432" s="1">
        <f t="shared" si="429"/>
        <v>0</v>
      </c>
      <c r="BK432" s="1">
        <f t="shared" si="429"/>
        <v>0</v>
      </c>
      <c r="BL432" s="1">
        <f t="shared" si="429"/>
        <v>0</v>
      </c>
      <c r="BM432" s="1">
        <f t="shared" si="429"/>
        <v>0</v>
      </c>
      <c r="BN432" s="1">
        <f t="shared" si="429"/>
        <v>0</v>
      </c>
      <c r="BO432" s="1">
        <f t="shared" si="429"/>
        <v>0</v>
      </c>
      <c r="BP432" s="1">
        <f t="shared" si="429"/>
        <v>0</v>
      </c>
      <c r="BQ432" s="1">
        <f t="shared" si="429"/>
        <v>0</v>
      </c>
      <c r="BR432" s="1">
        <f t="shared" si="429"/>
        <v>0</v>
      </c>
    </row>
    <row r="433" spans="1:70" x14ac:dyDescent="0.2">
      <c r="A433" s="1">
        <f t="shared" si="379"/>
        <v>0</v>
      </c>
      <c r="D433" s="541"/>
      <c r="E433" s="541"/>
      <c r="F433" s="541"/>
      <c r="G433" s="541"/>
      <c r="H433" s="541"/>
      <c r="I433" s="541"/>
      <c r="J433" s="541"/>
      <c r="K433" s="1">
        <f t="shared" ref="K433:AP433" si="430">K181-K370</f>
        <v>0</v>
      </c>
      <c r="L433" s="1">
        <f t="shared" si="430"/>
        <v>0</v>
      </c>
      <c r="M433" s="1">
        <f t="shared" si="430"/>
        <v>0</v>
      </c>
      <c r="N433" s="1">
        <f t="shared" si="430"/>
        <v>0</v>
      </c>
      <c r="O433" s="1">
        <f t="shared" si="430"/>
        <v>0</v>
      </c>
      <c r="P433" s="1">
        <f t="shared" si="430"/>
        <v>0</v>
      </c>
      <c r="Q433" s="1">
        <f t="shared" si="430"/>
        <v>0</v>
      </c>
      <c r="R433" s="1">
        <f t="shared" si="430"/>
        <v>0</v>
      </c>
      <c r="S433" s="1">
        <f t="shared" si="430"/>
        <v>0</v>
      </c>
      <c r="T433" s="1">
        <f t="shared" si="430"/>
        <v>0</v>
      </c>
      <c r="U433" s="1">
        <f t="shared" si="430"/>
        <v>0</v>
      </c>
      <c r="V433" s="1">
        <f t="shared" si="430"/>
        <v>0</v>
      </c>
      <c r="W433" s="1">
        <f t="shared" si="430"/>
        <v>0</v>
      </c>
      <c r="X433" s="1">
        <f t="shared" si="430"/>
        <v>0</v>
      </c>
      <c r="Y433" s="1">
        <f t="shared" si="430"/>
        <v>0</v>
      </c>
      <c r="Z433" s="1">
        <f t="shared" si="430"/>
        <v>0</v>
      </c>
      <c r="AA433" s="1">
        <f t="shared" si="430"/>
        <v>0</v>
      </c>
      <c r="AB433" s="1">
        <f t="shared" si="430"/>
        <v>0</v>
      </c>
      <c r="AC433" s="1">
        <f t="shared" si="430"/>
        <v>0</v>
      </c>
      <c r="AD433" s="1">
        <f t="shared" si="430"/>
        <v>0</v>
      </c>
      <c r="AE433" s="1">
        <f t="shared" si="430"/>
        <v>0</v>
      </c>
      <c r="AF433" s="1">
        <f t="shared" si="430"/>
        <v>0</v>
      </c>
      <c r="AG433" s="1">
        <f t="shared" si="430"/>
        <v>0</v>
      </c>
      <c r="AH433" s="1">
        <f t="shared" si="430"/>
        <v>0</v>
      </c>
      <c r="AI433" s="1">
        <f t="shared" si="430"/>
        <v>0</v>
      </c>
      <c r="AJ433" s="1">
        <f t="shared" si="430"/>
        <v>0</v>
      </c>
      <c r="AK433" s="1">
        <f t="shared" si="430"/>
        <v>0</v>
      </c>
      <c r="AL433" s="1">
        <f t="shared" si="430"/>
        <v>0</v>
      </c>
      <c r="AM433" s="1">
        <f t="shared" si="430"/>
        <v>0</v>
      </c>
      <c r="AN433" s="1">
        <f t="shared" si="430"/>
        <v>0</v>
      </c>
      <c r="AO433" s="1">
        <f t="shared" si="430"/>
        <v>0</v>
      </c>
      <c r="AP433" s="1">
        <f t="shared" si="430"/>
        <v>0</v>
      </c>
      <c r="AQ433" s="1">
        <f t="shared" ref="AQ433:BR433" si="431">AQ181-AQ370</f>
        <v>0</v>
      </c>
      <c r="AR433" s="1">
        <f t="shared" si="431"/>
        <v>0</v>
      </c>
      <c r="AS433" s="1">
        <f t="shared" si="431"/>
        <v>0</v>
      </c>
      <c r="AT433" s="1">
        <f t="shared" si="431"/>
        <v>0</v>
      </c>
      <c r="AU433" s="1">
        <f t="shared" si="431"/>
        <v>0</v>
      </c>
      <c r="AV433" s="1">
        <f t="shared" si="431"/>
        <v>0</v>
      </c>
      <c r="AW433" s="1">
        <f t="shared" si="431"/>
        <v>0</v>
      </c>
      <c r="AX433" s="1">
        <f t="shared" si="431"/>
        <v>0</v>
      </c>
      <c r="AY433" s="1">
        <f t="shared" si="431"/>
        <v>0</v>
      </c>
      <c r="AZ433" s="1">
        <f t="shared" si="431"/>
        <v>0</v>
      </c>
      <c r="BA433" s="1">
        <f t="shared" si="431"/>
        <v>0</v>
      </c>
      <c r="BB433" s="1">
        <f t="shared" si="431"/>
        <v>0</v>
      </c>
      <c r="BC433" s="1">
        <f t="shared" si="431"/>
        <v>0</v>
      </c>
      <c r="BD433" s="1">
        <f t="shared" si="431"/>
        <v>0</v>
      </c>
      <c r="BE433" s="1">
        <f t="shared" si="431"/>
        <v>0</v>
      </c>
      <c r="BF433" s="1">
        <f t="shared" si="431"/>
        <v>0</v>
      </c>
      <c r="BG433" s="1">
        <f t="shared" si="431"/>
        <v>0</v>
      </c>
      <c r="BH433" s="1">
        <f t="shared" si="431"/>
        <v>0</v>
      </c>
      <c r="BI433" s="1">
        <f t="shared" si="431"/>
        <v>0</v>
      </c>
      <c r="BJ433" s="1">
        <f t="shared" si="431"/>
        <v>0</v>
      </c>
      <c r="BK433" s="1">
        <f t="shared" si="431"/>
        <v>0</v>
      </c>
      <c r="BL433" s="1">
        <f t="shared" si="431"/>
        <v>0</v>
      </c>
      <c r="BM433" s="1">
        <f t="shared" si="431"/>
        <v>0</v>
      </c>
      <c r="BN433" s="1">
        <f t="shared" si="431"/>
        <v>0</v>
      </c>
      <c r="BO433" s="1">
        <f t="shared" si="431"/>
        <v>0</v>
      </c>
      <c r="BP433" s="1">
        <f t="shared" si="431"/>
        <v>0</v>
      </c>
      <c r="BQ433" s="1">
        <f t="shared" si="431"/>
        <v>0</v>
      </c>
      <c r="BR433" s="1">
        <f t="shared" si="431"/>
        <v>0</v>
      </c>
    </row>
    <row r="434" spans="1:70" x14ac:dyDescent="0.2">
      <c r="A434" s="1">
        <f t="shared" si="379"/>
        <v>0</v>
      </c>
      <c r="D434" s="541"/>
      <c r="E434" s="541"/>
      <c r="F434" s="541"/>
      <c r="G434" s="541"/>
      <c r="H434" s="541"/>
      <c r="I434" s="541"/>
      <c r="J434" s="541"/>
      <c r="K434" s="1">
        <f t="shared" ref="K434:AP434" si="432">K182-K371</f>
        <v>0</v>
      </c>
      <c r="L434" s="1">
        <f t="shared" si="432"/>
        <v>0</v>
      </c>
      <c r="M434" s="1">
        <f t="shared" si="432"/>
        <v>0</v>
      </c>
      <c r="N434" s="1">
        <f t="shared" si="432"/>
        <v>0</v>
      </c>
      <c r="O434" s="1">
        <f t="shared" si="432"/>
        <v>0</v>
      </c>
      <c r="P434" s="1">
        <f t="shared" si="432"/>
        <v>0</v>
      </c>
      <c r="Q434" s="1">
        <f t="shared" si="432"/>
        <v>0</v>
      </c>
      <c r="R434" s="1">
        <f t="shared" si="432"/>
        <v>0</v>
      </c>
      <c r="S434" s="1">
        <f t="shared" si="432"/>
        <v>0</v>
      </c>
      <c r="T434" s="1">
        <f t="shared" si="432"/>
        <v>0</v>
      </c>
      <c r="U434" s="1">
        <f t="shared" si="432"/>
        <v>0</v>
      </c>
      <c r="V434" s="1">
        <f t="shared" si="432"/>
        <v>0</v>
      </c>
      <c r="W434" s="1">
        <f t="shared" si="432"/>
        <v>0</v>
      </c>
      <c r="X434" s="1">
        <f t="shared" si="432"/>
        <v>0</v>
      </c>
      <c r="Y434" s="1">
        <f t="shared" si="432"/>
        <v>0</v>
      </c>
      <c r="Z434" s="1">
        <f t="shared" si="432"/>
        <v>0</v>
      </c>
      <c r="AA434" s="1">
        <f t="shared" si="432"/>
        <v>0</v>
      </c>
      <c r="AB434" s="1">
        <f t="shared" si="432"/>
        <v>0</v>
      </c>
      <c r="AC434" s="1">
        <f t="shared" si="432"/>
        <v>0</v>
      </c>
      <c r="AD434" s="1">
        <f t="shared" si="432"/>
        <v>0</v>
      </c>
      <c r="AE434" s="1">
        <f t="shared" si="432"/>
        <v>0</v>
      </c>
      <c r="AF434" s="1">
        <f t="shared" si="432"/>
        <v>0</v>
      </c>
      <c r="AG434" s="1">
        <f t="shared" si="432"/>
        <v>0</v>
      </c>
      <c r="AH434" s="1">
        <f t="shared" si="432"/>
        <v>0</v>
      </c>
      <c r="AI434" s="1">
        <f t="shared" si="432"/>
        <v>0</v>
      </c>
      <c r="AJ434" s="1">
        <f t="shared" si="432"/>
        <v>0</v>
      </c>
      <c r="AK434" s="1">
        <f t="shared" si="432"/>
        <v>0</v>
      </c>
      <c r="AL434" s="1">
        <f t="shared" si="432"/>
        <v>0</v>
      </c>
      <c r="AM434" s="1">
        <f t="shared" si="432"/>
        <v>0</v>
      </c>
      <c r="AN434" s="1">
        <f t="shared" si="432"/>
        <v>0</v>
      </c>
      <c r="AO434" s="1">
        <f t="shared" si="432"/>
        <v>0</v>
      </c>
      <c r="AP434" s="1">
        <f t="shared" si="432"/>
        <v>0</v>
      </c>
      <c r="AQ434" s="1">
        <f t="shared" ref="AQ434:BR434" si="433">AQ182-AQ371</f>
        <v>0</v>
      </c>
      <c r="AR434" s="1">
        <f t="shared" si="433"/>
        <v>0</v>
      </c>
      <c r="AS434" s="1">
        <f t="shared" si="433"/>
        <v>0</v>
      </c>
      <c r="AT434" s="1">
        <f t="shared" si="433"/>
        <v>0</v>
      </c>
      <c r="AU434" s="1">
        <f t="shared" si="433"/>
        <v>0</v>
      </c>
      <c r="AV434" s="1">
        <f t="shared" si="433"/>
        <v>0</v>
      </c>
      <c r="AW434" s="1">
        <f t="shared" si="433"/>
        <v>0</v>
      </c>
      <c r="AX434" s="1">
        <f t="shared" si="433"/>
        <v>0</v>
      </c>
      <c r="AY434" s="1">
        <f t="shared" si="433"/>
        <v>0</v>
      </c>
      <c r="AZ434" s="1">
        <f t="shared" si="433"/>
        <v>0</v>
      </c>
      <c r="BA434" s="1">
        <f t="shared" si="433"/>
        <v>0</v>
      </c>
      <c r="BB434" s="1">
        <f t="shared" si="433"/>
        <v>0</v>
      </c>
      <c r="BC434" s="1">
        <f t="shared" si="433"/>
        <v>0</v>
      </c>
      <c r="BD434" s="1">
        <f t="shared" si="433"/>
        <v>0</v>
      </c>
      <c r="BE434" s="1">
        <f t="shared" si="433"/>
        <v>0</v>
      </c>
      <c r="BF434" s="1">
        <f t="shared" si="433"/>
        <v>0</v>
      </c>
      <c r="BG434" s="1">
        <f t="shared" si="433"/>
        <v>0</v>
      </c>
      <c r="BH434" s="1">
        <f t="shared" si="433"/>
        <v>0</v>
      </c>
      <c r="BI434" s="1">
        <f t="shared" si="433"/>
        <v>0</v>
      </c>
      <c r="BJ434" s="1">
        <f t="shared" si="433"/>
        <v>0</v>
      </c>
      <c r="BK434" s="1">
        <f t="shared" si="433"/>
        <v>0</v>
      </c>
      <c r="BL434" s="1">
        <f t="shared" si="433"/>
        <v>0</v>
      </c>
      <c r="BM434" s="1">
        <f t="shared" si="433"/>
        <v>0</v>
      </c>
      <c r="BN434" s="1">
        <f t="shared" si="433"/>
        <v>0</v>
      </c>
      <c r="BO434" s="1">
        <f t="shared" si="433"/>
        <v>0</v>
      </c>
      <c r="BP434" s="1">
        <f t="shared" si="433"/>
        <v>0</v>
      </c>
      <c r="BQ434" s="1">
        <f t="shared" si="433"/>
        <v>0</v>
      </c>
      <c r="BR434" s="1">
        <f t="shared" si="433"/>
        <v>0</v>
      </c>
    </row>
    <row r="435" spans="1:70" x14ac:dyDescent="0.2">
      <c r="A435" s="1">
        <f t="shared" si="379"/>
        <v>0</v>
      </c>
      <c r="D435" s="541"/>
      <c r="E435" s="541"/>
      <c r="F435" s="541"/>
      <c r="G435" s="541"/>
      <c r="H435" s="541"/>
      <c r="I435" s="541"/>
      <c r="J435" s="541"/>
      <c r="K435" s="1">
        <f t="shared" ref="K435:AP435" si="434">K183-K372</f>
        <v>0</v>
      </c>
      <c r="L435" s="1">
        <f t="shared" si="434"/>
        <v>0</v>
      </c>
      <c r="M435" s="1">
        <f t="shared" si="434"/>
        <v>0</v>
      </c>
      <c r="N435" s="1">
        <f t="shared" si="434"/>
        <v>0</v>
      </c>
      <c r="O435" s="1">
        <f t="shared" si="434"/>
        <v>0</v>
      </c>
      <c r="P435" s="1">
        <f t="shared" si="434"/>
        <v>0</v>
      </c>
      <c r="Q435" s="1">
        <f t="shared" si="434"/>
        <v>0</v>
      </c>
      <c r="R435" s="1">
        <f t="shared" si="434"/>
        <v>0</v>
      </c>
      <c r="S435" s="1">
        <f t="shared" si="434"/>
        <v>0</v>
      </c>
      <c r="T435" s="1">
        <f t="shared" si="434"/>
        <v>0</v>
      </c>
      <c r="U435" s="1">
        <f t="shared" si="434"/>
        <v>0</v>
      </c>
      <c r="V435" s="1">
        <f t="shared" si="434"/>
        <v>0</v>
      </c>
      <c r="W435" s="1">
        <f t="shared" si="434"/>
        <v>0</v>
      </c>
      <c r="X435" s="1">
        <f t="shared" si="434"/>
        <v>0</v>
      </c>
      <c r="Y435" s="1">
        <f t="shared" si="434"/>
        <v>0</v>
      </c>
      <c r="Z435" s="1">
        <f t="shared" si="434"/>
        <v>0</v>
      </c>
      <c r="AA435" s="1">
        <f t="shared" si="434"/>
        <v>0</v>
      </c>
      <c r="AB435" s="1">
        <f t="shared" si="434"/>
        <v>0</v>
      </c>
      <c r="AC435" s="1">
        <f t="shared" si="434"/>
        <v>0</v>
      </c>
      <c r="AD435" s="1">
        <f t="shared" si="434"/>
        <v>0</v>
      </c>
      <c r="AE435" s="1">
        <f t="shared" si="434"/>
        <v>0</v>
      </c>
      <c r="AF435" s="1">
        <f t="shared" si="434"/>
        <v>0</v>
      </c>
      <c r="AG435" s="1">
        <f t="shared" si="434"/>
        <v>0</v>
      </c>
      <c r="AH435" s="1">
        <f t="shared" si="434"/>
        <v>0</v>
      </c>
      <c r="AI435" s="1">
        <f t="shared" si="434"/>
        <v>0</v>
      </c>
      <c r="AJ435" s="1">
        <f t="shared" si="434"/>
        <v>0</v>
      </c>
      <c r="AK435" s="1">
        <f t="shared" si="434"/>
        <v>0</v>
      </c>
      <c r="AL435" s="1">
        <f t="shared" si="434"/>
        <v>0</v>
      </c>
      <c r="AM435" s="1">
        <f t="shared" si="434"/>
        <v>0</v>
      </c>
      <c r="AN435" s="1">
        <f t="shared" si="434"/>
        <v>0</v>
      </c>
      <c r="AO435" s="1">
        <f t="shared" si="434"/>
        <v>0</v>
      </c>
      <c r="AP435" s="1">
        <f t="shared" si="434"/>
        <v>0</v>
      </c>
      <c r="AQ435" s="1">
        <f t="shared" ref="AQ435:BR435" si="435">AQ183-AQ372</f>
        <v>0</v>
      </c>
      <c r="AR435" s="1">
        <f t="shared" si="435"/>
        <v>0</v>
      </c>
      <c r="AS435" s="1">
        <f t="shared" si="435"/>
        <v>0</v>
      </c>
      <c r="AT435" s="1">
        <f t="shared" si="435"/>
        <v>0</v>
      </c>
      <c r="AU435" s="1">
        <f t="shared" si="435"/>
        <v>0</v>
      </c>
      <c r="AV435" s="1">
        <f t="shared" si="435"/>
        <v>0</v>
      </c>
      <c r="AW435" s="1">
        <f t="shared" si="435"/>
        <v>0</v>
      </c>
      <c r="AX435" s="1">
        <f t="shared" si="435"/>
        <v>0</v>
      </c>
      <c r="AY435" s="1">
        <f t="shared" si="435"/>
        <v>0</v>
      </c>
      <c r="AZ435" s="1">
        <f t="shared" si="435"/>
        <v>0</v>
      </c>
      <c r="BA435" s="1">
        <f t="shared" si="435"/>
        <v>0</v>
      </c>
      <c r="BB435" s="1">
        <f t="shared" si="435"/>
        <v>0</v>
      </c>
      <c r="BC435" s="1">
        <f t="shared" si="435"/>
        <v>0</v>
      </c>
      <c r="BD435" s="1">
        <f t="shared" si="435"/>
        <v>0</v>
      </c>
      <c r="BE435" s="1">
        <f t="shared" si="435"/>
        <v>0</v>
      </c>
      <c r="BF435" s="1">
        <f t="shared" si="435"/>
        <v>0</v>
      </c>
      <c r="BG435" s="1">
        <f t="shared" si="435"/>
        <v>0</v>
      </c>
      <c r="BH435" s="1">
        <f t="shared" si="435"/>
        <v>0</v>
      </c>
      <c r="BI435" s="1">
        <f t="shared" si="435"/>
        <v>0</v>
      </c>
      <c r="BJ435" s="1">
        <f t="shared" si="435"/>
        <v>0</v>
      </c>
      <c r="BK435" s="1">
        <f t="shared" si="435"/>
        <v>0</v>
      </c>
      <c r="BL435" s="1">
        <f t="shared" si="435"/>
        <v>0</v>
      </c>
      <c r="BM435" s="1">
        <f t="shared" si="435"/>
        <v>0</v>
      </c>
      <c r="BN435" s="1">
        <f t="shared" si="435"/>
        <v>0</v>
      </c>
      <c r="BO435" s="1">
        <f t="shared" si="435"/>
        <v>0</v>
      </c>
      <c r="BP435" s="1">
        <f t="shared" si="435"/>
        <v>0</v>
      </c>
      <c r="BQ435" s="1">
        <f t="shared" si="435"/>
        <v>0</v>
      </c>
      <c r="BR435" s="1">
        <f t="shared" si="435"/>
        <v>0</v>
      </c>
    </row>
    <row r="436" spans="1:70" x14ac:dyDescent="0.2">
      <c r="A436" s="1">
        <f t="shared" si="379"/>
        <v>0</v>
      </c>
      <c r="D436" s="541"/>
      <c r="E436" s="541"/>
      <c r="F436" s="541"/>
      <c r="G436" s="541"/>
      <c r="H436" s="541"/>
      <c r="I436" s="541"/>
      <c r="J436" s="541"/>
      <c r="K436" s="1">
        <f t="shared" ref="K436:AP436" si="436">K184-K373</f>
        <v>0</v>
      </c>
      <c r="L436" s="1">
        <f t="shared" si="436"/>
        <v>0</v>
      </c>
      <c r="M436" s="1">
        <f t="shared" si="436"/>
        <v>0</v>
      </c>
      <c r="N436" s="1">
        <f t="shared" si="436"/>
        <v>0</v>
      </c>
      <c r="O436" s="1">
        <f t="shared" si="436"/>
        <v>0</v>
      </c>
      <c r="P436" s="1">
        <f t="shared" si="436"/>
        <v>0</v>
      </c>
      <c r="Q436" s="1">
        <f t="shared" si="436"/>
        <v>0</v>
      </c>
      <c r="R436" s="1">
        <f t="shared" si="436"/>
        <v>0</v>
      </c>
      <c r="S436" s="1">
        <f t="shared" si="436"/>
        <v>0</v>
      </c>
      <c r="T436" s="1">
        <f t="shared" si="436"/>
        <v>0</v>
      </c>
      <c r="U436" s="1">
        <f t="shared" si="436"/>
        <v>0</v>
      </c>
      <c r="V436" s="1">
        <f t="shared" si="436"/>
        <v>0</v>
      </c>
      <c r="W436" s="1">
        <f t="shared" si="436"/>
        <v>0</v>
      </c>
      <c r="X436" s="1">
        <f t="shared" si="436"/>
        <v>0</v>
      </c>
      <c r="Y436" s="1">
        <f t="shared" si="436"/>
        <v>0</v>
      </c>
      <c r="Z436" s="1">
        <f t="shared" si="436"/>
        <v>0</v>
      </c>
      <c r="AA436" s="1">
        <f t="shared" si="436"/>
        <v>0</v>
      </c>
      <c r="AB436" s="1">
        <f t="shared" si="436"/>
        <v>0</v>
      </c>
      <c r="AC436" s="1">
        <f t="shared" si="436"/>
        <v>0</v>
      </c>
      <c r="AD436" s="1">
        <f t="shared" si="436"/>
        <v>0</v>
      </c>
      <c r="AE436" s="1">
        <f t="shared" si="436"/>
        <v>0</v>
      </c>
      <c r="AF436" s="1">
        <f t="shared" si="436"/>
        <v>0</v>
      </c>
      <c r="AG436" s="1">
        <f t="shared" si="436"/>
        <v>0</v>
      </c>
      <c r="AH436" s="1">
        <f t="shared" si="436"/>
        <v>0</v>
      </c>
      <c r="AI436" s="1">
        <f t="shared" si="436"/>
        <v>0</v>
      </c>
      <c r="AJ436" s="1">
        <f t="shared" si="436"/>
        <v>0</v>
      </c>
      <c r="AK436" s="1">
        <f t="shared" si="436"/>
        <v>0</v>
      </c>
      <c r="AL436" s="1">
        <f t="shared" si="436"/>
        <v>0</v>
      </c>
      <c r="AM436" s="1">
        <f t="shared" si="436"/>
        <v>0</v>
      </c>
      <c r="AN436" s="1">
        <f t="shared" si="436"/>
        <v>0</v>
      </c>
      <c r="AO436" s="1">
        <f t="shared" si="436"/>
        <v>0</v>
      </c>
      <c r="AP436" s="1">
        <f t="shared" si="436"/>
        <v>0</v>
      </c>
      <c r="AQ436" s="1">
        <f t="shared" ref="AQ436:BR436" si="437">AQ184-AQ373</f>
        <v>0</v>
      </c>
      <c r="AR436" s="1">
        <f t="shared" si="437"/>
        <v>0</v>
      </c>
      <c r="AS436" s="1">
        <f t="shared" si="437"/>
        <v>0</v>
      </c>
      <c r="AT436" s="1">
        <f t="shared" si="437"/>
        <v>0</v>
      </c>
      <c r="AU436" s="1">
        <f t="shared" si="437"/>
        <v>0</v>
      </c>
      <c r="AV436" s="1">
        <f t="shared" si="437"/>
        <v>0</v>
      </c>
      <c r="AW436" s="1">
        <f t="shared" si="437"/>
        <v>0</v>
      </c>
      <c r="AX436" s="1">
        <f t="shared" si="437"/>
        <v>0</v>
      </c>
      <c r="AY436" s="1">
        <f t="shared" si="437"/>
        <v>0</v>
      </c>
      <c r="AZ436" s="1">
        <f t="shared" si="437"/>
        <v>0</v>
      </c>
      <c r="BA436" s="1">
        <f t="shared" si="437"/>
        <v>0</v>
      </c>
      <c r="BB436" s="1">
        <f t="shared" si="437"/>
        <v>0</v>
      </c>
      <c r="BC436" s="1">
        <f t="shared" si="437"/>
        <v>0</v>
      </c>
      <c r="BD436" s="1">
        <f t="shared" si="437"/>
        <v>0</v>
      </c>
      <c r="BE436" s="1">
        <f t="shared" si="437"/>
        <v>0</v>
      </c>
      <c r="BF436" s="1">
        <f t="shared" si="437"/>
        <v>0</v>
      </c>
      <c r="BG436" s="1">
        <f t="shared" si="437"/>
        <v>0</v>
      </c>
      <c r="BH436" s="1">
        <f t="shared" si="437"/>
        <v>0</v>
      </c>
      <c r="BI436" s="1">
        <f t="shared" si="437"/>
        <v>0</v>
      </c>
      <c r="BJ436" s="1">
        <f t="shared" si="437"/>
        <v>0</v>
      </c>
      <c r="BK436" s="1">
        <f t="shared" si="437"/>
        <v>0</v>
      </c>
      <c r="BL436" s="1">
        <f t="shared" si="437"/>
        <v>0</v>
      </c>
      <c r="BM436" s="1">
        <f t="shared" si="437"/>
        <v>0</v>
      </c>
      <c r="BN436" s="1">
        <f t="shared" si="437"/>
        <v>0</v>
      </c>
      <c r="BO436" s="1">
        <f t="shared" si="437"/>
        <v>0</v>
      </c>
      <c r="BP436" s="1">
        <f t="shared" si="437"/>
        <v>0</v>
      </c>
      <c r="BQ436" s="1">
        <f t="shared" si="437"/>
        <v>0</v>
      </c>
      <c r="BR436" s="1">
        <f t="shared" si="437"/>
        <v>0</v>
      </c>
    </row>
    <row r="437" spans="1:70" x14ac:dyDescent="0.2">
      <c r="A437" s="1">
        <f t="shared" si="379"/>
        <v>0</v>
      </c>
      <c r="D437" s="541"/>
      <c r="E437" s="541"/>
      <c r="F437" s="541"/>
      <c r="G437" s="541"/>
      <c r="H437" s="541"/>
      <c r="I437" s="541"/>
      <c r="J437" s="541"/>
      <c r="K437" s="1">
        <f t="shared" ref="K437:AP437" si="438">K185-K374</f>
        <v>0</v>
      </c>
      <c r="L437" s="1">
        <f t="shared" si="438"/>
        <v>0</v>
      </c>
      <c r="M437" s="1">
        <f t="shared" si="438"/>
        <v>0</v>
      </c>
      <c r="N437" s="1">
        <f t="shared" si="438"/>
        <v>0</v>
      </c>
      <c r="O437" s="1">
        <f t="shared" si="438"/>
        <v>0</v>
      </c>
      <c r="P437" s="1">
        <f t="shared" si="438"/>
        <v>0</v>
      </c>
      <c r="Q437" s="1">
        <f t="shared" si="438"/>
        <v>0</v>
      </c>
      <c r="R437" s="1">
        <f t="shared" si="438"/>
        <v>0</v>
      </c>
      <c r="S437" s="1">
        <f t="shared" si="438"/>
        <v>0</v>
      </c>
      <c r="T437" s="1">
        <f t="shared" si="438"/>
        <v>0</v>
      </c>
      <c r="U437" s="1">
        <f t="shared" si="438"/>
        <v>0</v>
      </c>
      <c r="V437" s="1">
        <f t="shared" si="438"/>
        <v>0</v>
      </c>
      <c r="W437" s="1">
        <f t="shared" si="438"/>
        <v>0</v>
      </c>
      <c r="X437" s="1">
        <f t="shared" si="438"/>
        <v>0</v>
      </c>
      <c r="Y437" s="1">
        <f t="shared" si="438"/>
        <v>0</v>
      </c>
      <c r="Z437" s="1">
        <f t="shared" si="438"/>
        <v>0</v>
      </c>
      <c r="AA437" s="1">
        <f t="shared" si="438"/>
        <v>0</v>
      </c>
      <c r="AB437" s="1">
        <f t="shared" si="438"/>
        <v>0</v>
      </c>
      <c r="AC437" s="1">
        <f t="shared" si="438"/>
        <v>0</v>
      </c>
      <c r="AD437" s="1">
        <f t="shared" si="438"/>
        <v>0</v>
      </c>
      <c r="AE437" s="1">
        <f t="shared" si="438"/>
        <v>0</v>
      </c>
      <c r="AF437" s="1">
        <f t="shared" si="438"/>
        <v>0</v>
      </c>
      <c r="AG437" s="1">
        <f t="shared" si="438"/>
        <v>0</v>
      </c>
      <c r="AH437" s="1">
        <f t="shared" si="438"/>
        <v>0</v>
      </c>
      <c r="AI437" s="1">
        <f t="shared" si="438"/>
        <v>0</v>
      </c>
      <c r="AJ437" s="1">
        <f t="shared" si="438"/>
        <v>0</v>
      </c>
      <c r="AK437" s="1">
        <f t="shared" si="438"/>
        <v>0</v>
      </c>
      <c r="AL437" s="1">
        <f t="shared" si="438"/>
        <v>0</v>
      </c>
      <c r="AM437" s="1">
        <f t="shared" si="438"/>
        <v>0</v>
      </c>
      <c r="AN437" s="1">
        <f t="shared" si="438"/>
        <v>0</v>
      </c>
      <c r="AO437" s="1">
        <f t="shared" si="438"/>
        <v>0</v>
      </c>
      <c r="AP437" s="1">
        <f t="shared" si="438"/>
        <v>0</v>
      </c>
      <c r="AQ437" s="1">
        <f t="shared" ref="AQ437:BR437" si="439">AQ185-AQ374</f>
        <v>0</v>
      </c>
      <c r="AR437" s="1">
        <f t="shared" si="439"/>
        <v>0</v>
      </c>
      <c r="AS437" s="1">
        <f t="shared" si="439"/>
        <v>0</v>
      </c>
      <c r="AT437" s="1">
        <f t="shared" si="439"/>
        <v>0</v>
      </c>
      <c r="AU437" s="1">
        <f t="shared" si="439"/>
        <v>0</v>
      </c>
      <c r="AV437" s="1">
        <f t="shared" si="439"/>
        <v>0</v>
      </c>
      <c r="AW437" s="1">
        <f t="shared" si="439"/>
        <v>0</v>
      </c>
      <c r="AX437" s="1">
        <f t="shared" si="439"/>
        <v>0</v>
      </c>
      <c r="AY437" s="1">
        <f t="shared" si="439"/>
        <v>0</v>
      </c>
      <c r="AZ437" s="1">
        <f t="shared" si="439"/>
        <v>0</v>
      </c>
      <c r="BA437" s="1">
        <f t="shared" si="439"/>
        <v>0</v>
      </c>
      <c r="BB437" s="1">
        <f t="shared" si="439"/>
        <v>0</v>
      </c>
      <c r="BC437" s="1">
        <f t="shared" si="439"/>
        <v>0</v>
      </c>
      <c r="BD437" s="1">
        <f t="shared" si="439"/>
        <v>0</v>
      </c>
      <c r="BE437" s="1">
        <f t="shared" si="439"/>
        <v>0</v>
      </c>
      <c r="BF437" s="1">
        <f t="shared" si="439"/>
        <v>0</v>
      </c>
      <c r="BG437" s="1">
        <f t="shared" si="439"/>
        <v>0</v>
      </c>
      <c r="BH437" s="1">
        <f t="shared" si="439"/>
        <v>0</v>
      </c>
      <c r="BI437" s="1">
        <f t="shared" si="439"/>
        <v>0</v>
      </c>
      <c r="BJ437" s="1">
        <f t="shared" si="439"/>
        <v>0</v>
      </c>
      <c r="BK437" s="1">
        <f t="shared" si="439"/>
        <v>0</v>
      </c>
      <c r="BL437" s="1">
        <f t="shared" si="439"/>
        <v>0</v>
      </c>
      <c r="BM437" s="1">
        <f t="shared" si="439"/>
        <v>0</v>
      </c>
      <c r="BN437" s="1">
        <f t="shared" si="439"/>
        <v>0</v>
      </c>
      <c r="BO437" s="1">
        <f t="shared" si="439"/>
        <v>0</v>
      </c>
      <c r="BP437" s="1">
        <f t="shared" si="439"/>
        <v>0</v>
      </c>
      <c r="BQ437" s="1">
        <f t="shared" si="439"/>
        <v>0</v>
      </c>
      <c r="BR437" s="1">
        <f t="shared" si="439"/>
        <v>0</v>
      </c>
    </row>
    <row r="438" spans="1:70" x14ac:dyDescent="0.2">
      <c r="A438" s="1">
        <f t="shared" si="379"/>
        <v>0</v>
      </c>
      <c r="D438" s="541"/>
      <c r="E438" s="541"/>
      <c r="F438" s="541"/>
      <c r="G438" s="541"/>
      <c r="H438" s="541"/>
      <c r="I438" s="541"/>
      <c r="J438" s="541"/>
      <c r="K438" s="1">
        <f t="shared" ref="K438:AP438" si="440">K186-K375</f>
        <v>0</v>
      </c>
      <c r="L438" s="1">
        <f t="shared" si="440"/>
        <v>0</v>
      </c>
      <c r="M438" s="1">
        <f t="shared" si="440"/>
        <v>0</v>
      </c>
      <c r="N438" s="1">
        <f t="shared" si="440"/>
        <v>0</v>
      </c>
      <c r="O438" s="1">
        <f t="shared" si="440"/>
        <v>0</v>
      </c>
      <c r="P438" s="1">
        <f t="shared" si="440"/>
        <v>0</v>
      </c>
      <c r="Q438" s="1">
        <f t="shared" si="440"/>
        <v>0</v>
      </c>
      <c r="R438" s="1">
        <f t="shared" si="440"/>
        <v>0</v>
      </c>
      <c r="S438" s="1">
        <f t="shared" si="440"/>
        <v>0</v>
      </c>
      <c r="T438" s="1">
        <f t="shared" si="440"/>
        <v>0</v>
      </c>
      <c r="U438" s="1">
        <f t="shared" si="440"/>
        <v>0</v>
      </c>
      <c r="V438" s="1">
        <f t="shared" si="440"/>
        <v>0</v>
      </c>
      <c r="W438" s="1">
        <f t="shared" si="440"/>
        <v>0</v>
      </c>
      <c r="X438" s="1">
        <f t="shared" si="440"/>
        <v>0</v>
      </c>
      <c r="Y438" s="1">
        <f t="shared" si="440"/>
        <v>0</v>
      </c>
      <c r="Z438" s="1">
        <f t="shared" si="440"/>
        <v>0</v>
      </c>
      <c r="AA438" s="1">
        <f t="shared" si="440"/>
        <v>0</v>
      </c>
      <c r="AB438" s="1">
        <f t="shared" si="440"/>
        <v>0</v>
      </c>
      <c r="AC438" s="1">
        <f t="shared" si="440"/>
        <v>0</v>
      </c>
      <c r="AD438" s="1">
        <f t="shared" si="440"/>
        <v>0</v>
      </c>
      <c r="AE438" s="1">
        <f t="shared" si="440"/>
        <v>0</v>
      </c>
      <c r="AF438" s="1">
        <f t="shared" si="440"/>
        <v>0</v>
      </c>
      <c r="AG438" s="1">
        <f t="shared" si="440"/>
        <v>0</v>
      </c>
      <c r="AH438" s="1">
        <f t="shared" si="440"/>
        <v>0</v>
      </c>
      <c r="AI438" s="1">
        <f t="shared" si="440"/>
        <v>0</v>
      </c>
      <c r="AJ438" s="1">
        <f t="shared" si="440"/>
        <v>0</v>
      </c>
      <c r="AK438" s="1">
        <f t="shared" si="440"/>
        <v>0</v>
      </c>
      <c r="AL438" s="1">
        <f t="shared" si="440"/>
        <v>0</v>
      </c>
      <c r="AM438" s="1">
        <f t="shared" si="440"/>
        <v>0</v>
      </c>
      <c r="AN438" s="1">
        <f t="shared" si="440"/>
        <v>0</v>
      </c>
      <c r="AO438" s="1">
        <f t="shared" si="440"/>
        <v>0</v>
      </c>
      <c r="AP438" s="1">
        <f t="shared" si="440"/>
        <v>0</v>
      </c>
      <c r="AQ438" s="1">
        <f t="shared" ref="AQ438:BR438" si="441">AQ186-AQ375</f>
        <v>0</v>
      </c>
      <c r="AR438" s="1">
        <f t="shared" si="441"/>
        <v>0</v>
      </c>
      <c r="AS438" s="1">
        <f t="shared" si="441"/>
        <v>0</v>
      </c>
      <c r="AT438" s="1">
        <f t="shared" si="441"/>
        <v>0</v>
      </c>
      <c r="AU438" s="1">
        <f t="shared" si="441"/>
        <v>0</v>
      </c>
      <c r="AV438" s="1">
        <f t="shared" si="441"/>
        <v>0</v>
      </c>
      <c r="AW438" s="1">
        <f t="shared" si="441"/>
        <v>0</v>
      </c>
      <c r="AX438" s="1">
        <f t="shared" si="441"/>
        <v>0</v>
      </c>
      <c r="AY438" s="1">
        <f t="shared" si="441"/>
        <v>0</v>
      </c>
      <c r="AZ438" s="1">
        <f t="shared" si="441"/>
        <v>0</v>
      </c>
      <c r="BA438" s="1">
        <f t="shared" si="441"/>
        <v>0</v>
      </c>
      <c r="BB438" s="1">
        <f t="shared" si="441"/>
        <v>0</v>
      </c>
      <c r="BC438" s="1">
        <f t="shared" si="441"/>
        <v>0</v>
      </c>
      <c r="BD438" s="1">
        <f t="shared" si="441"/>
        <v>0</v>
      </c>
      <c r="BE438" s="1">
        <f t="shared" si="441"/>
        <v>0</v>
      </c>
      <c r="BF438" s="1">
        <f t="shared" si="441"/>
        <v>0</v>
      </c>
      <c r="BG438" s="1">
        <f t="shared" si="441"/>
        <v>0</v>
      </c>
      <c r="BH438" s="1">
        <f t="shared" si="441"/>
        <v>0</v>
      </c>
      <c r="BI438" s="1">
        <f t="shared" si="441"/>
        <v>0</v>
      </c>
      <c r="BJ438" s="1">
        <f t="shared" si="441"/>
        <v>0</v>
      </c>
      <c r="BK438" s="1">
        <f t="shared" si="441"/>
        <v>0</v>
      </c>
      <c r="BL438" s="1">
        <f t="shared" si="441"/>
        <v>0</v>
      </c>
      <c r="BM438" s="1">
        <f t="shared" si="441"/>
        <v>0</v>
      </c>
      <c r="BN438" s="1">
        <f t="shared" si="441"/>
        <v>0</v>
      </c>
      <c r="BO438" s="1">
        <f t="shared" si="441"/>
        <v>0</v>
      </c>
      <c r="BP438" s="1">
        <f t="shared" si="441"/>
        <v>0</v>
      </c>
      <c r="BQ438" s="1">
        <f t="shared" si="441"/>
        <v>0</v>
      </c>
      <c r="BR438" s="1">
        <f t="shared" si="441"/>
        <v>0</v>
      </c>
    </row>
    <row r="439" spans="1:70" x14ac:dyDescent="0.2">
      <c r="A439" s="1">
        <f t="shared" si="379"/>
        <v>0</v>
      </c>
      <c r="D439" s="541"/>
      <c r="E439" s="541"/>
      <c r="F439" s="541"/>
      <c r="G439" s="541"/>
      <c r="H439" s="541"/>
      <c r="I439" s="541"/>
      <c r="J439" s="541"/>
      <c r="K439" s="1">
        <f t="shared" ref="K439:AP439" si="442">K187-K376</f>
        <v>0</v>
      </c>
      <c r="L439" s="1">
        <f t="shared" si="442"/>
        <v>0</v>
      </c>
      <c r="M439" s="1">
        <f t="shared" si="442"/>
        <v>0</v>
      </c>
      <c r="N439" s="1">
        <f t="shared" si="442"/>
        <v>0</v>
      </c>
      <c r="O439" s="1">
        <f t="shared" si="442"/>
        <v>0</v>
      </c>
      <c r="P439" s="1">
        <f t="shared" si="442"/>
        <v>0</v>
      </c>
      <c r="Q439" s="1">
        <f t="shared" si="442"/>
        <v>0</v>
      </c>
      <c r="R439" s="1">
        <f t="shared" si="442"/>
        <v>0</v>
      </c>
      <c r="S439" s="1">
        <f t="shared" si="442"/>
        <v>0</v>
      </c>
      <c r="T439" s="1">
        <f t="shared" si="442"/>
        <v>0</v>
      </c>
      <c r="U439" s="1">
        <f t="shared" si="442"/>
        <v>0</v>
      </c>
      <c r="V439" s="1">
        <f t="shared" si="442"/>
        <v>0</v>
      </c>
      <c r="W439" s="1">
        <f t="shared" si="442"/>
        <v>0</v>
      </c>
      <c r="X439" s="1">
        <f t="shared" si="442"/>
        <v>0</v>
      </c>
      <c r="Y439" s="1">
        <f t="shared" si="442"/>
        <v>0</v>
      </c>
      <c r="Z439" s="1">
        <f t="shared" si="442"/>
        <v>0</v>
      </c>
      <c r="AA439" s="1">
        <f t="shared" si="442"/>
        <v>0</v>
      </c>
      <c r="AB439" s="1">
        <f t="shared" si="442"/>
        <v>0</v>
      </c>
      <c r="AC439" s="1">
        <f t="shared" si="442"/>
        <v>0</v>
      </c>
      <c r="AD439" s="1">
        <f t="shared" si="442"/>
        <v>0</v>
      </c>
      <c r="AE439" s="1">
        <f t="shared" si="442"/>
        <v>0</v>
      </c>
      <c r="AF439" s="1">
        <f t="shared" si="442"/>
        <v>0</v>
      </c>
      <c r="AG439" s="1">
        <f t="shared" si="442"/>
        <v>0</v>
      </c>
      <c r="AH439" s="1">
        <f t="shared" si="442"/>
        <v>0</v>
      </c>
      <c r="AI439" s="1">
        <f t="shared" si="442"/>
        <v>0</v>
      </c>
      <c r="AJ439" s="1">
        <f t="shared" si="442"/>
        <v>0</v>
      </c>
      <c r="AK439" s="1">
        <f t="shared" si="442"/>
        <v>0</v>
      </c>
      <c r="AL439" s="1">
        <f t="shared" si="442"/>
        <v>0</v>
      </c>
      <c r="AM439" s="1">
        <f t="shared" si="442"/>
        <v>0</v>
      </c>
      <c r="AN439" s="1">
        <f t="shared" si="442"/>
        <v>0</v>
      </c>
      <c r="AO439" s="1">
        <f t="shared" si="442"/>
        <v>0</v>
      </c>
      <c r="AP439" s="1">
        <f t="shared" si="442"/>
        <v>0</v>
      </c>
      <c r="AQ439" s="1">
        <f t="shared" ref="AQ439:BR439" si="443">AQ187-AQ376</f>
        <v>0</v>
      </c>
      <c r="AR439" s="1">
        <f t="shared" si="443"/>
        <v>0</v>
      </c>
      <c r="AS439" s="1">
        <f t="shared" si="443"/>
        <v>0</v>
      </c>
      <c r="AT439" s="1">
        <f t="shared" si="443"/>
        <v>0</v>
      </c>
      <c r="AU439" s="1">
        <f t="shared" si="443"/>
        <v>0</v>
      </c>
      <c r="AV439" s="1">
        <f t="shared" si="443"/>
        <v>0</v>
      </c>
      <c r="AW439" s="1">
        <f t="shared" si="443"/>
        <v>0</v>
      </c>
      <c r="AX439" s="1">
        <f t="shared" si="443"/>
        <v>0</v>
      </c>
      <c r="AY439" s="1">
        <f t="shared" si="443"/>
        <v>0</v>
      </c>
      <c r="AZ439" s="1">
        <f t="shared" si="443"/>
        <v>0</v>
      </c>
      <c r="BA439" s="1">
        <f t="shared" si="443"/>
        <v>0</v>
      </c>
      <c r="BB439" s="1">
        <f t="shared" si="443"/>
        <v>0</v>
      </c>
      <c r="BC439" s="1">
        <f t="shared" si="443"/>
        <v>0</v>
      </c>
      <c r="BD439" s="1">
        <f t="shared" si="443"/>
        <v>0</v>
      </c>
      <c r="BE439" s="1">
        <f t="shared" si="443"/>
        <v>0</v>
      </c>
      <c r="BF439" s="1">
        <f t="shared" si="443"/>
        <v>0</v>
      </c>
      <c r="BG439" s="1">
        <f t="shared" si="443"/>
        <v>0</v>
      </c>
      <c r="BH439" s="1">
        <f t="shared" si="443"/>
        <v>0</v>
      </c>
      <c r="BI439" s="1">
        <f t="shared" si="443"/>
        <v>0</v>
      </c>
      <c r="BJ439" s="1">
        <f t="shared" si="443"/>
        <v>0</v>
      </c>
      <c r="BK439" s="1">
        <f t="shared" si="443"/>
        <v>0</v>
      </c>
      <c r="BL439" s="1">
        <f t="shared" si="443"/>
        <v>0</v>
      </c>
      <c r="BM439" s="1">
        <f t="shared" si="443"/>
        <v>0</v>
      </c>
      <c r="BN439" s="1">
        <f t="shared" si="443"/>
        <v>0</v>
      </c>
      <c r="BO439" s="1">
        <f t="shared" si="443"/>
        <v>0</v>
      </c>
      <c r="BP439" s="1">
        <f t="shared" si="443"/>
        <v>0</v>
      </c>
      <c r="BQ439" s="1">
        <f t="shared" si="443"/>
        <v>0</v>
      </c>
      <c r="BR439" s="1">
        <f t="shared" si="443"/>
        <v>0</v>
      </c>
    </row>
    <row r="440" spans="1:70" x14ac:dyDescent="0.2">
      <c r="A440" s="1">
        <f t="shared" ref="A440:A467" si="444">A377</f>
        <v>0</v>
      </c>
      <c r="D440" s="541"/>
      <c r="E440" s="541"/>
      <c r="F440" s="541"/>
      <c r="G440" s="541"/>
      <c r="H440" s="541"/>
      <c r="I440" s="541"/>
      <c r="J440" s="541"/>
      <c r="K440" s="1">
        <f t="shared" ref="K440:AP440" si="445">K188-K377</f>
        <v>0</v>
      </c>
      <c r="L440" s="1">
        <f t="shared" si="445"/>
        <v>0</v>
      </c>
      <c r="M440" s="1">
        <f t="shared" si="445"/>
        <v>0</v>
      </c>
      <c r="N440" s="1">
        <f t="shared" si="445"/>
        <v>0</v>
      </c>
      <c r="O440" s="1">
        <f t="shared" si="445"/>
        <v>0</v>
      </c>
      <c r="P440" s="1">
        <f t="shared" si="445"/>
        <v>0</v>
      </c>
      <c r="Q440" s="1">
        <f t="shared" si="445"/>
        <v>0</v>
      </c>
      <c r="R440" s="1">
        <f t="shared" si="445"/>
        <v>0</v>
      </c>
      <c r="S440" s="1">
        <f t="shared" si="445"/>
        <v>0</v>
      </c>
      <c r="T440" s="1">
        <f t="shared" si="445"/>
        <v>0</v>
      </c>
      <c r="U440" s="1">
        <f t="shared" si="445"/>
        <v>0</v>
      </c>
      <c r="V440" s="1">
        <f t="shared" si="445"/>
        <v>0</v>
      </c>
      <c r="W440" s="1">
        <f t="shared" si="445"/>
        <v>0</v>
      </c>
      <c r="X440" s="1">
        <f t="shared" si="445"/>
        <v>0</v>
      </c>
      <c r="Y440" s="1">
        <f t="shared" si="445"/>
        <v>0</v>
      </c>
      <c r="Z440" s="1">
        <f t="shared" si="445"/>
        <v>0</v>
      </c>
      <c r="AA440" s="1">
        <f t="shared" si="445"/>
        <v>0</v>
      </c>
      <c r="AB440" s="1">
        <f t="shared" si="445"/>
        <v>0</v>
      </c>
      <c r="AC440" s="1">
        <f t="shared" si="445"/>
        <v>0</v>
      </c>
      <c r="AD440" s="1">
        <f t="shared" si="445"/>
        <v>0</v>
      </c>
      <c r="AE440" s="1">
        <f t="shared" si="445"/>
        <v>0</v>
      </c>
      <c r="AF440" s="1">
        <f t="shared" si="445"/>
        <v>0</v>
      </c>
      <c r="AG440" s="1">
        <f t="shared" si="445"/>
        <v>0</v>
      </c>
      <c r="AH440" s="1">
        <f t="shared" si="445"/>
        <v>0</v>
      </c>
      <c r="AI440" s="1">
        <f t="shared" si="445"/>
        <v>0</v>
      </c>
      <c r="AJ440" s="1">
        <f t="shared" si="445"/>
        <v>0</v>
      </c>
      <c r="AK440" s="1">
        <f t="shared" si="445"/>
        <v>0</v>
      </c>
      <c r="AL440" s="1">
        <f t="shared" si="445"/>
        <v>0</v>
      </c>
      <c r="AM440" s="1">
        <f t="shared" si="445"/>
        <v>0</v>
      </c>
      <c r="AN440" s="1">
        <f t="shared" si="445"/>
        <v>0</v>
      </c>
      <c r="AO440" s="1">
        <f t="shared" si="445"/>
        <v>0</v>
      </c>
      <c r="AP440" s="1">
        <f t="shared" si="445"/>
        <v>0</v>
      </c>
      <c r="AQ440" s="1">
        <f t="shared" ref="AQ440:BR440" si="446">AQ188-AQ377</f>
        <v>0</v>
      </c>
      <c r="AR440" s="1">
        <f t="shared" si="446"/>
        <v>0</v>
      </c>
      <c r="AS440" s="1">
        <f t="shared" si="446"/>
        <v>0</v>
      </c>
      <c r="AT440" s="1">
        <f t="shared" si="446"/>
        <v>0</v>
      </c>
      <c r="AU440" s="1">
        <f t="shared" si="446"/>
        <v>0</v>
      </c>
      <c r="AV440" s="1">
        <f t="shared" si="446"/>
        <v>0</v>
      </c>
      <c r="AW440" s="1">
        <f t="shared" si="446"/>
        <v>0</v>
      </c>
      <c r="AX440" s="1">
        <f t="shared" si="446"/>
        <v>0</v>
      </c>
      <c r="AY440" s="1">
        <f t="shared" si="446"/>
        <v>0</v>
      </c>
      <c r="AZ440" s="1">
        <f t="shared" si="446"/>
        <v>0</v>
      </c>
      <c r="BA440" s="1">
        <f t="shared" si="446"/>
        <v>0</v>
      </c>
      <c r="BB440" s="1">
        <f t="shared" si="446"/>
        <v>0</v>
      </c>
      <c r="BC440" s="1">
        <f t="shared" si="446"/>
        <v>0</v>
      </c>
      <c r="BD440" s="1">
        <f t="shared" si="446"/>
        <v>0</v>
      </c>
      <c r="BE440" s="1">
        <f t="shared" si="446"/>
        <v>0</v>
      </c>
      <c r="BF440" s="1">
        <f t="shared" si="446"/>
        <v>0</v>
      </c>
      <c r="BG440" s="1">
        <f t="shared" si="446"/>
        <v>0</v>
      </c>
      <c r="BH440" s="1">
        <f t="shared" si="446"/>
        <v>0</v>
      </c>
      <c r="BI440" s="1">
        <f t="shared" si="446"/>
        <v>0</v>
      </c>
      <c r="BJ440" s="1">
        <f t="shared" si="446"/>
        <v>0</v>
      </c>
      <c r="BK440" s="1">
        <f t="shared" si="446"/>
        <v>0</v>
      </c>
      <c r="BL440" s="1">
        <f t="shared" si="446"/>
        <v>0</v>
      </c>
      <c r="BM440" s="1">
        <f t="shared" si="446"/>
        <v>0</v>
      </c>
      <c r="BN440" s="1">
        <f t="shared" si="446"/>
        <v>0</v>
      </c>
      <c r="BO440" s="1">
        <f t="shared" si="446"/>
        <v>0</v>
      </c>
      <c r="BP440" s="1">
        <f t="shared" si="446"/>
        <v>0</v>
      </c>
      <c r="BQ440" s="1">
        <f t="shared" si="446"/>
        <v>0</v>
      </c>
      <c r="BR440" s="1">
        <f t="shared" si="446"/>
        <v>0</v>
      </c>
    </row>
    <row r="441" spans="1:70" x14ac:dyDescent="0.2">
      <c r="A441" s="1">
        <f t="shared" si="444"/>
        <v>0</v>
      </c>
      <c r="D441" s="541"/>
      <c r="E441" s="541"/>
      <c r="F441" s="541"/>
      <c r="G441" s="541"/>
      <c r="H441" s="541"/>
      <c r="I441" s="541"/>
      <c r="J441" s="541"/>
      <c r="K441" s="1">
        <f t="shared" ref="K441:AP441" si="447">K189-K378</f>
        <v>0</v>
      </c>
      <c r="L441" s="1">
        <f t="shared" si="447"/>
        <v>0</v>
      </c>
      <c r="M441" s="1">
        <f t="shared" si="447"/>
        <v>0</v>
      </c>
      <c r="N441" s="1">
        <f t="shared" si="447"/>
        <v>0</v>
      </c>
      <c r="O441" s="1">
        <f t="shared" si="447"/>
        <v>0</v>
      </c>
      <c r="P441" s="1">
        <f t="shared" si="447"/>
        <v>0</v>
      </c>
      <c r="Q441" s="1">
        <f t="shared" si="447"/>
        <v>0</v>
      </c>
      <c r="R441" s="1">
        <f t="shared" si="447"/>
        <v>0</v>
      </c>
      <c r="S441" s="1">
        <f t="shared" si="447"/>
        <v>0</v>
      </c>
      <c r="T441" s="1">
        <f t="shared" si="447"/>
        <v>0</v>
      </c>
      <c r="U441" s="1">
        <f t="shared" si="447"/>
        <v>0</v>
      </c>
      <c r="V441" s="1">
        <f t="shared" si="447"/>
        <v>0</v>
      </c>
      <c r="W441" s="1">
        <f t="shared" si="447"/>
        <v>0</v>
      </c>
      <c r="X441" s="1">
        <f t="shared" si="447"/>
        <v>0</v>
      </c>
      <c r="Y441" s="1">
        <f t="shared" si="447"/>
        <v>0</v>
      </c>
      <c r="Z441" s="1">
        <f t="shared" si="447"/>
        <v>0</v>
      </c>
      <c r="AA441" s="1">
        <f t="shared" si="447"/>
        <v>0</v>
      </c>
      <c r="AB441" s="1">
        <f t="shared" si="447"/>
        <v>0</v>
      </c>
      <c r="AC441" s="1">
        <f t="shared" si="447"/>
        <v>0</v>
      </c>
      <c r="AD441" s="1">
        <f t="shared" si="447"/>
        <v>0</v>
      </c>
      <c r="AE441" s="1">
        <f t="shared" si="447"/>
        <v>0</v>
      </c>
      <c r="AF441" s="1">
        <f t="shared" si="447"/>
        <v>0</v>
      </c>
      <c r="AG441" s="1">
        <f t="shared" si="447"/>
        <v>0</v>
      </c>
      <c r="AH441" s="1">
        <f t="shared" si="447"/>
        <v>0</v>
      </c>
      <c r="AI441" s="1">
        <f t="shared" si="447"/>
        <v>0</v>
      </c>
      <c r="AJ441" s="1">
        <f t="shared" si="447"/>
        <v>0</v>
      </c>
      <c r="AK441" s="1">
        <f t="shared" si="447"/>
        <v>0</v>
      </c>
      <c r="AL441" s="1">
        <f t="shared" si="447"/>
        <v>0</v>
      </c>
      <c r="AM441" s="1">
        <f t="shared" si="447"/>
        <v>0</v>
      </c>
      <c r="AN441" s="1">
        <f t="shared" si="447"/>
        <v>0</v>
      </c>
      <c r="AO441" s="1">
        <f t="shared" si="447"/>
        <v>0</v>
      </c>
      <c r="AP441" s="1">
        <f t="shared" si="447"/>
        <v>0</v>
      </c>
      <c r="AQ441" s="1">
        <f t="shared" ref="AQ441:BR441" si="448">AQ189-AQ378</f>
        <v>0</v>
      </c>
      <c r="AR441" s="1">
        <f t="shared" si="448"/>
        <v>0</v>
      </c>
      <c r="AS441" s="1">
        <f t="shared" si="448"/>
        <v>0</v>
      </c>
      <c r="AT441" s="1">
        <f t="shared" si="448"/>
        <v>0</v>
      </c>
      <c r="AU441" s="1">
        <f t="shared" si="448"/>
        <v>0</v>
      </c>
      <c r="AV441" s="1">
        <f t="shared" si="448"/>
        <v>0</v>
      </c>
      <c r="AW441" s="1">
        <f t="shared" si="448"/>
        <v>0</v>
      </c>
      <c r="AX441" s="1">
        <f t="shared" si="448"/>
        <v>0</v>
      </c>
      <c r="AY441" s="1">
        <f t="shared" si="448"/>
        <v>0</v>
      </c>
      <c r="AZ441" s="1">
        <f t="shared" si="448"/>
        <v>0</v>
      </c>
      <c r="BA441" s="1">
        <f t="shared" si="448"/>
        <v>0</v>
      </c>
      <c r="BB441" s="1">
        <f t="shared" si="448"/>
        <v>0</v>
      </c>
      <c r="BC441" s="1">
        <f t="shared" si="448"/>
        <v>0</v>
      </c>
      <c r="BD441" s="1">
        <f t="shared" si="448"/>
        <v>0</v>
      </c>
      <c r="BE441" s="1">
        <f t="shared" si="448"/>
        <v>0</v>
      </c>
      <c r="BF441" s="1">
        <f t="shared" si="448"/>
        <v>0</v>
      </c>
      <c r="BG441" s="1">
        <f t="shared" si="448"/>
        <v>0</v>
      </c>
      <c r="BH441" s="1">
        <f t="shared" si="448"/>
        <v>0</v>
      </c>
      <c r="BI441" s="1">
        <f t="shared" si="448"/>
        <v>0</v>
      </c>
      <c r="BJ441" s="1">
        <f t="shared" si="448"/>
        <v>0</v>
      </c>
      <c r="BK441" s="1">
        <f t="shared" si="448"/>
        <v>0</v>
      </c>
      <c r="BL441" s="1">
        <f t="shared" si="448"/>
        <v>0</v>
      </c>
      <c r="BM441" s="1">
        <f t="shared" si="448"/>
        <v>0</v>
      </c>
      <c r="BN441" s="1">
        <f t="shared" si="448"/>
        <v>0</v>
      </c>
      <c r="BO441" s="1">
        <f t="shared" si="448"/>
        <v>0</v>
      </c>
      <c r="BP441" s="1">
        <f t="shared" si="448"/>
        <v>0</v>
      </c>
      <c r="BQ441" s="1">
        <f t="shared" si="448"/>
        <v>0</v>
      </c>
      <c r="BR441" s="1">
        <f t="shared" si="448"/>
        <v>0</v>
      </c>
    </row>
    <row r="442" spans="1:70" x14ac:dyDescent="0.2">
      <c r="A442" s="1">
        <f t="shared" si="444"/>
        <v>0</v>
      </c>
      <c r="D442" s="541"/>
      <c r="E442" s="541"/>
      <c r="F442" s="541"/>
      <c r="G442" s="541"/>
      <c r="H442" s="541"/>
      <c r="I442" s="541"/>
      <c r="J442" s="541"/>
      <c r="K442" s="1">
        <f t="shared" ref="K442:AP442" si="449">K190-K379</f>
        <v>0</v>
      </c>
      <c r="L442" s="1">
        <f t="shared" si="449"/>
        <v>0</v>
      </c>
      <c r="M442" s="1">
        <f t="shared" si="449"/>
        <v>0</v>
      </c>
      <c r="N442" s="1">
        <f t="shared" si="449"/>
        <v>0</v>
      </c>
      <c r="O442" s="1">
        <f t="shared" si="449"/>
        <v>0</v>
      </c>
      <c r="P442" s="1">
        <f t="shared" si="449"/>
        <v>0</v>
      </c>
      <c r="Q442" s="1">
        <f t="shared" si="449"/>
        <v>0</v>
      </c>
      <c r="R442" s="1">
        <f t="shared" si="449"/>
        <v>0</v>
      </c>
      <c r="S442" s="1">
        <f t="shared" si="449"/>
        <v>0</v>
      </c>
      <c r="T442" s="1">
        <f t="shared" si="449"/>
        <v>0</v>
      </c>
      <c r="U442" s="1">
        <f t="shared" si="449"/>
        <v>0</v>
      </c>
      <c r="V442" s="1">
        <f t="shared" si="449"/>
        <v>0</v>
      </c>
      <c r="W442" s="1">
        <f t="shared" si="449"/>
        <v>0</v>
      </c>
      <c r="X442" s="1">
        <f t="shared" si="449"/>
        <v>0</v>
      </c>
      <c r="Y442" s="1">
        <f t="shared" si="449"/>
        <v>0</v>
      </c>
      <c r="Z442" s="1">
        <f t="shared" si="449"/>
        <v>0</v>
      </c>
      <c r="AA442" s="1">
        <f t="shared" si="449"/>
        <v>0</v>
      </c>
      <c r="AB442" s="1">
        <f t="shared" si="449"/>
        <v>0</v>
      </c>
      <c r="AC442" s="1">
        <f t="shared" si="449"/>
        <v>0</v>
      </c>
      <c r="AD442" s="1">
        <f t="shared" si="449"/>
        <v>0</v>
      </c>
      <c r="AE442" s="1">
        <f t="shared" si="449"/>
        <v>0</v>
      </c>
      <c r="AF442" s="1">
        <f t="shared" si="449"/>
        <v>0</v>
      </c>
      <c r="AG442" s="1">
        <f t="shared" si="449"/>
        <v>0</v>
      </c>
      <c r="AH442" s="1">
        <f t="shared" si="449"/>
        <v>0</v>
      </c>
      <c r="AI442" s="1">
        <f t="shared" si="449"/>
        <v>0</v>
      </c>
      <c r="AJ442" s="1">
        <f t="shared" si="449"/>
        <v>0</v>
      </c>
      <c r="AK442" s="1">
        <f t="shared" si="449"/>
        <v>0</v>
      </c>
      <c r="AL442" s="1">
        <f t="shared" si="449"/>
        <v>0</v>
      </c>
      <c r="AM442" s="1">
        <f t="shared" si="449"/>
        <v>0</v>
      </c>
      <c r="AN442" s="1">
        <f t="shared" si="449"/>
        <v>0</v>
      </c>
      <c r="AO442" s="1">
        <f t="shared" si="449"/>
        <v>0</v>
      </c>
      <c r="AP442" s="1">
        <f t="shared" si="449"/>
        <v>0</v>
      </c>
      <c r="AQ442" s="1">
        <f t="shared" ref="AQ442:BR442" si="450">AQ190-AQ379</f>
        <v>0</v>
      </c>
      <c r="AR442" s="1">
        <f t="shared" si="450"/>
        <v>0</v>
      </c>
      <c r="AS442" s="1">
        <f t="shared" si="450"/>
        <v>0</v>
      </c>
      <c r="AT442" s="1">
        <f t="shared" si="450"/>
        <v>0</v>
      </c>
      <c r="AU442" s="1">
        <f t="shared" si="450"/>
        <v>0</v>
      </c>
      <c r="AV442" s="1">
        <f t="shared" si="450"/>
        <v>0</v>
      </c>
      <c r="AW442" s="1">
        <f t="shared" si="450"/>
        <v>0</v>
      </c>
      <c r="AX442" s="1">
        <f t="shared" si="450"/>
        <v>0</v>
      </c>
      <c r="AY442" s="1">
        <f t="shared" si="450"/>
        <v>0</v>
      </c>
      <c r="AZ442" s="1">
        <f t="shared" si="450"/>
        <v>0</v>
      </c>
      <c r="BA442" s="1">
        <f t="shared" si="450"/>
        <v>0</v>
      </c>
      <c r="BB442" s="1">
        <f t="shared" si="450"/>
        <v>0</v>
      </c>
      <c r="BC442" s="1">
        <f t="shared" si="450"/>
        <v>0</v>
      </c>
      <c r="BD442" s="1">
        <f t="shared" si="450"/>
        <v>0</v>
      </c>
      <c r="BE442" s="1">
        <f t="shared" si="450"/>
        <v>0</v>
      </c>
      <c r="BF442" s="1">
        <f t="shared" si="450"/>
        <v>0</v>
      </c>
      <c r="BG442" s="1">
        <f t="shared" si="450"/>
        <v>0</v>
      </c>
      <c r="BH442" s="1">
        <f t="shared" si="450"/>
        <v>0</v>
      </c>
      <c r="BI442" s="1">
        <f t="shared" si="450"/>
        <v>0</v>
      </c>
      <c r="BJ442" s="1">
        <f t="shared" si="450"/>
        <v>0</v>
      </c>
      <c r="BK442" s="1">
        <f t="shared" si="450"/>
        <v>0</v>
      </c>
      <c r="BL442" s="1">
        <f t="shared" si="450"/>
        <v>0</v>
      </c>
      <c r="BM442" s="1">
        <f t="shared" si="450"/>
        <v>0</v>
      </c>
      <c r="BN442" s="1">
        <f t="shared" si="450"/>
        <v>0</v>
      </c>
      <c r="BO442" s="1">
        <f t="shared" si="450"/>
        <v>0</v>
      </c>
      <c r="BP442" s="1">
        <f t="shared" si="450"/>
        <v>0</v>
      </c>
      <c r="BQ442" s="1">
        <f t="shared" si="450"/>
        <v>0</v>
      </c>
      <c r="BR442" s="1">
        <f t="shared" si="450"/>
        <v>0</v>
      </c>
    </row>
    <row r="443" spans="1:70" x14ac:dyDescent="0.2">
      <c r="A443" s="1">
        <f t="shared" si="444"/>
        <v>0</v>
      </c>
      <c r="D443" s="541"/>
      <c r="E443" s="541"/>
      <c r="F443" s="541"/>
      <c r="G443" s="541"/>
      <c r="H443" s="541"/>
      <c r="I443" s="541"/>
      <c r="J443" s="541"/>
      <c r="K443" s="1">
        <f t="shared" ref="K443:AP443" si="451">K191-K380</f>
        <v>0</v>
      </c>
      <c r="L443" s="1">
        <f t="shared" si="451"/>
        <v>0</v>
      </c>
      <c r="M443" s="1">
        <f t="shared" si="451"/>
        <v>0</v>
      </c>
      <c r="N443" s="1">
        <f t="shared" si="451"/>
        <v>0</v>
      </c>
      <c r="O443" s="1">
        <f t="shared" si="451"/>
        <v>0</v>
      </c>
      <c r="P443" s="1">
        <f t="shared" si="451"/>
        <v>0</v>
      </c>
      <c r="Q443" s="1">
        <f t="shared" si="451"/>
        <v>0</v>
      </c>
      <c r="R443" s="1">
        <f t="shared" si="451"/>
        <v>0</v>
      </c>
      <c r="S443" s="1">
        <f t="shared" si="451"/>
        <v>0</v>
      </c>
      <c r="T443" s="1">
        <f t="shared" si="451"/>
        <v>0</v>
      </c>
      <c r="U443" s="1">
        <f t="shared" si="451"/>
        <v>0</v>
      </c>
      <c r="V443" s="1">
        <f t="shared" si="451"/>
        <v>0</v>
      </c>
      <c r="W443" s="1">
        <f t="shared" si="451"/>
        <v>0</v>
      </c>
      <c r="X443" s="1">
        <f t="shared" si="451"/>
        <v>0</v>
      </c>
      <c r="Y443" s="1">
        <f t="shared" si="451"/>
        <v>0</v>
      </c>
      <c r="Z443" s="1">
        <f t="shared" si="451"/>
        <v>0</v>
      </c>
      <c r="AA443" s="1">
        <f t="shared" si="451"/>
        <v>0</v>
      </c>
      <c r="AB443" s="1">
        <f t="shared" si="451"/>
        <v>0</v>
      </c>
      <c r="AC443" s="1">
        <f t="shared" si="451"/>
        <v>0</v>
      </c>
      <c r="AD443" s="1">
        <f t="shared" si="451"/>
        <v>0</v>
      </c>
      <c r="AE443" s="1">
        <f t="shared" si="451"/>
        <v>0</v>
      </c>
      <c r="AF443" s="1">
        <f t="shared" si="451"/>
        <v>0</v>
      </c>
      <c r="AG443" s="1">
        <f t="shared" si="451"/>
        <v>0</v>
      </c>
      <c r="AH443" s="1">
        <f t="shared" si="451"/>
        <v>0</v>
      </c>
      <c r="AI443" s="1">
        <f t="shared" si="451"/>
        <v>0</v>
      </c>
      <c r="AJ443" s="1">
        <f t="shared" si="451"/>
        <v>0</v>
      </c>
      <c r="AK443" s="1">
        <f t="shared" si="451"/>
        <v>0</v>
      </c>
      <c r="AL443" s="1">
        <f t="shared" si="451"/>
        <v>0</v>
      </c>
      <c r="AM443" s="1">
        <f t="shared" si="451"/>
        <v>0</v>
      </c>
      <c r="AN443" s="1">
        <f t="shared" si="451"/>
        <v>0</v>
      </c>
      <c r="AO443" s="1">
        <f t="shared" si="451"/>
        <v>0</v>
      </c>
      <c r="AP443" s="1">
        <f t="shared" si="451"/>
        <v>0</v>
      </c>
      <c r="AQ443" s="1">
        <f t="shared" ref="AQ443:BR443" si="452">AQ191-AQ380</f>
        <v>0</v>
      </c>
      <c r="AR443" s="1">
        <f t="shared" si="452"/>
        <v>0</v>
      </c>
      <c r="AS443" s="1">
        <f t="shared" si="452"/>
        <v>0</v>
      </c>
      <c r="AT443" s="1">
        <f t="shared" si="452"/>
        <v>0</v>
      </c>
      <c r="AU443" s="1">
        <f t="shared" si="452"/>
        <v>0</v>
      </c>
      <c r="AV443" s="1">
        <f t="shared" si="452"/>
        <v>0</v>
      </c>
      <c r="AW443" s="1">
        <f t="shared" si="452"/>
        <v>0</v>
      </c>
      <c r="AX443" s="1">
        <f t="shared" si="452"/>
        <v>0</v>
      </c>
      <c r="AY443" s="1">
        <f t="shared" si="452"/>
        <v>0</v>
      </c>
      <c r="AZ443" s="1">
        <f t="shared" si="452"/>
        <v>0</v>
      </c>
      <c r="BA443" s="1">
        <f t="shared" si="452"/>
        <v>0</v>
      </c>
      <c r="BB443" s="1">
        <f t="shared" si="452"/>
        <v>0</v>
      </c>
      <c r="BC443" s="1">
        <f t="shared" si="452"/>
        <v>0</v>
      </c>
      <c r="BD443" s="1">
        <f t="shared" si="452"/>
        <v>0</v>
      </c>
      <c r="BE443" s="1">
        <f t="shared" si="452"/>
        <v>0</v>
      </c>
      <c r="BF443" s="1">
        <f t="shared" si="452"/>
        <v>0</v>
      </c>
      <c r="BG443" s="1">
        <f t="shared" si="452"/>
        <v>0</v>
      </c>
      <c r="BH443" s="1">
        <f t="shared" si="452"/>
        <v>0</v>
      </c>
      <c r="BI443" s="1">
        <f t="shared" si="452"/>
        <v>0</v>
      </c>
      <c r="BJ443" s="1">
        <f t="shared" si="452"/>
        <v>0</v>
      </c>
      <c r="BK443" s="1">
        <f t="shared" si="452"/>
        <v>0</v>
      </c>
      <c r="BL443" s="1">
        <f t="shared" si="452"/>
        <v>0</v>
      </c>
      <c r="BM443" s="1">
        <f t="shared" si="452"/>
        <v>0</v>
      </c>
      <c r="BN443" s="1">
        <f t="shared" si="452"/>
        <v>0</v>
      </c>
      <c r="BO443" s="1">
        <f t="shared" si="452"/>
        <v>0</v>
      </c>
      <c r="BP443" s="1">
        <f t="shared" si="452"/>
        <v>0</v>
      </c>
      <c r="BQ443" s="1">
        <f t="shared" si="452"/>
        <v>0</v>
      </c>
      <c r="BR443" s="1">
        <f t="shared" si="452"/>
        <v>0</v>
      </c>
    </row>
    <row r="444" spans="1:70" x14ac:dyDescent="0.2">
      <c r="A444" s="1">
        <f t="shared" si="444"/>
        <v>0</v>
      </c>
      <c r="D444" s="541"/>
      <c r="E444" s="541"/>
      <c r="F444" s="541"/>
      <c r="G444" s="541"/>
      <c r="H444" s="541"/>
      <c r="I444" s="541"/>
      <c r="J444" s="541"/>
      <c r="K444" s="1">
        <f t="shared" ref="K444:AP444" si="453">K192-K381</f>
        <v>0</v>
      </c>
      <c r="L444" s="1">
        <f t="shared" si="453"/>
        <v>0</v>
      </c>
      <c r="M444" s="1">
        <f t="shared" si="453"/>
        <v>0</v>
      </c>
      <c r="N444" s="1">
        <f t="shared" si="453"/>
        <v>0</v>
      </c>
      <c r="O444" s="1">
        <f t="shared" si="453"/>
        <v>0</v>
      </c>
      <c r="P444" s="1">
        <f t="shared" si="453"/>
        <v>0</v>
      </c>
      <c r="Q444" s="1">
        <f t="shared" si="453"/>
        <v>0</v>
      </c>
      <c r="R444" s="1">
        <f t="shared" si="453"/>
        <v>0</v>
      </c>
      <c r="S444" s="1">
        <f t="shared" si="453"/>
        <v>0</v>
      </c>
      <c r="T444" s="1">
        <f t="shared" si="453"/>
        <v>0</v>
      </c>
      <c r="U444" s="1">
        <f t="shared" si="453"/>
        <v>0</v>
      </c>
      <c r="V444" s="1">
        <f t="shared" si="453"/>
        <v>0</v>
      </c>
      <c r="W444" s="1">
        <f t="shared" si="453"/>
        <v>0</v>
      </c>
      <c r="X444" s="1">
        <f t="shared" si="453"/>
        <v>0</v>
      </c>
      <c r="Y444" s="1">
        <f t="shared" si="453"/>
        <v>0</v>
      </c>
      <c r="Z444" s="1">
        <f t="shared" si="453"/>
        <v>0</v>
      </c>
      <c r="AA444" s="1">
        <f t="shared" si="453"/>
        <v>0</v>
      </c>
      <c r="AB444" s="1">
        <f t="shared" si="453"/>
        <v>0</v>
      </c>
      <c r="AC444" s="1">
        <f t="shared" si="453"/>
        <v>0</v>
      </c>
      <c r="AD444" s="1">
        <f t="shared" si="453"/>
        <v>0</v>
      </c>
      <c r="AE444" s="1">
        <f t="shared" si="453"/>
        <v>0</v>
      </c>
      <c r="AF444" s="1">
        <f t="shared" si="453"/>
        <v>0</v>
      </c>
      <c r="AG444" s="1">
        <f t="shared" si="453"/>
        <v>0</v>
      </c>
      <c r="AH444" s="1">
        <f t="shared" si="453"/>
        <v>0</v>
      </c>
      <c r="AI444" s="1">
        <f t="shared" si="453"/>
        <v>0</v>
      </c>
      <c r="AJ444" s="1">
        <f t="shared" si="453"/>
        <v>0</v>
      </c>
      <c r="AK444" s="1">
        <f t="shared" si="453"/>
        <v>0</v>
      </c>
      <c r="AL444" s="1">
        <f t="shared" si="453"/>
        <v>0</v>
      </c>
      <c r="AM444" s="1">
        <f t="shared" si="453"/>
        <v>0</v>
      </c>
      <c r="AN444" s="1">
        <f t="shared" si="453"/>
        <v>0</v>
      </c>
      <c r="AO444" s="1">
        <f t="shared" si="453"/>
        <v>0</v>
      </c>
      <c r="AP444" s="1">
        <f t="shared" si="453"/>
        <v>0</v>
      </c>
      <c r="AQ444" s="1">
        <f t="shared" ref="AQ444:BR444" si="454">AQ192-AQ381</f>
        <v>0</v>
      </c>
      <c r="AR444" s="1">
        <f t="shared" si="454"/>
        <v>0</v>
      </c>
      <c r="AS444" s="1">
        <f t="shared" si="454"/>
        <v>0</v>
      </c>
      <c r="AT444" s="1">
        <f t="shared" si="454"/>
        <v>0</v>
      </c>
      <c r="AU444" s="1">
        <f t="shared" si="454"/>
        <v>0</v>
      </c>
      <c r="AV444" s="1">
        <f t="shared" si="454"/>
        <v>0</v>
      </c>
      <c r="AW444" s="1">
        <f t="shared" si="454"/>
        <v>0</v>
      </c>
      <c r="AX444" s="1">
        <f t="shared" si="454"/>
        <v>0</v>
      </c>
      <c r="AY444" s="1">
        <f t="shared" si="454"/>
        <v>0</v>
      </c>
      <c r="AZ444" s="1">
        <f t="shared" si="454"/>
        <v>0</v>
      </c>
      <c r="BA444" s="1">
        <f t="shared" si="454"/>
        <v>0</v>
      </c>
      <c r="BB444" s="1">
        <f t="shared" si="454"/>
        <v>0</v>
      </c>
      <c r="BC444" s="1">
        <f t="shared" si="454"/>
        <v>0</v>
      </c>
      <c r="BD444" s="1">
        <f t="shared" si="454"/>
        <v>0</v>
      </c>
      <c r="BE444" s="1">
        <f t="shared" si="454"/>
        <v>0</v>
      </c>
      <c r="BF444" s="1">
        <f t="shared" si="454"/>
        <v>0</v>
      </c>
      <c r="BG444" s="1">
        <f t="shared" si="454"/>
        <v>0</v>
      </c>
      <c r="BH444" s="1">
        <f t="shared" si="454"/>
        <v>0</v>
      </c>
      <c r="BI444" s="1">
        <f t="shared" si="454"/>
        <v>0</v>
      </c>
      <c r="BJ444" s="1">
        <f t="shared" si="454"/>
        <v>0</v>
      </c>
      <c r="BK444" s="1">
        <f t="shared" si="454"/>
        <v>0</v>
      </c>
      <c r="BL444" s="1">
        <f t="shared" si="454"/>
        <v>0</v>
      </c>
      <c r="BM444" s="1">
        <f t="shared" si="454"/>
        <v>0</v>
      </c>
      <c r="BN444" s="1">
        <f t="shared" si="454"/>
        <v>0</v>
      </c>
      <c r="BO444" s="1">
        <f t="shared" si="454"/>
        <v>0</v>
      </c>
      <c r="BP444" s="1">
        <f t="shared" si="454"/>
        <v>0</v>
      </c>
      <c r="BQ444" s="1">
        <f t="shared" si="454"/>
        <v>0</v>
      </c>
      <c r="BR444" s="1">
        <f t="shared" si="454"/>
        <v>0</v>
      </c>
    </row>
    <row r="445" spans="1:70" x14ac:dyDescent="0.2">
      <c r="A445" s="1">
        <f t="shared" si="444"/>
        <v>0</v>
      </c>
      <c r="D445" s="541"/>
      <c r="E445" s="541"/>
      <c r="F445" s="541"/>
      <c r="G445" s="541"/>
      <c r="H445" s="541"/>
      <c r="I445" s="541"/>
      <c r="J445" s="541"/>
      <c r="K445" s="1">
        <f t="shared" ref="K445:AP445" si="455">K193-K382</f>
        <v>0</v>
      </c>
      <c r="L445" s="1">
        <f t="shared" si="455"/>
        <v>0</v>
      </c>
      <c r="M445" s="1">
        <f t="shared" si="455"/>
        <v>0</v>
      </c>
      <c r="N445" s="1">
        <f t="shared" si="455"/>
        <v>0</v>
      </c>
      <c r="O445" s="1">
        <f t="shared" si="455"/>
        <v>0</v>
      </c>
      <c r="P445" s="1">
        <f t="shared" si="455"/>
        <v>0</v>
      </c>
      <c r="Q445" s="1">
        <f t="shared" si="455"/>
        <v>0</v>
      </c>
      <c r="R445" s="1">
        <f t="shared" si="455"/>
        <v>0</v>
      </c>
      <c r="S445" s="1">
        <f t="shared" si="455"/>
        <v>0</v>
      </c>
      <c r="T445" s="1">
        <f t="shared" si="455"/>
        <v>0</v>
      </c>
      <c r="U445" s="1">
        <f t="shared" si="455"/>
        <v>0</v>
      </c>
      <c r="V445" s="1">
        <f t="shared" si="455"/>
        <v>0</v>
      </c>
      <c r="W445" s="1">
        <f t="shared" si="455"/>
        <v>0</v>
      </c>
      <c r="X445" s="1">
        <f t="shared" si="455"/>
        <v>0</v>
      </c>
      <c r="Y445" s="1">
        <f t="shared" si="455"/>
        <v>0</v>
      </c>
      <c r="Z445" s="1">
        <f t="shared" si="455"/>
        <v>0</v>
      </c>
      <c r="AA445" s="1">
        <f t="shared" si="455"/>
        <v>0</v>
      </c>
      <c r="AB445" s="1">
        <f t="shared" si="455"/>
        <v>0</v>
      </c>
      <c r="AC445" s="1">
        <f t="shared" si="455"/>
        <v>0</v>
      </c>
      <c r="AD445" s="1">
        <f t="shared" si="455"/>
        <v>0</v>
      </c>
      <c r="AE445" s="1">
        <f t="shared" si="455"/>
        <v>0</v>
      </c>
      <c r="AF445" s="1">
        <f t="shared" si="455"/>
        <v>0</v>
      </c>
      <c r="AG445" s="1">
        <f t="shared" si="455"/>
        <v>0</v>
      </c>
      <c r="AH445" s="1">
        <f t="shared" si="455"/>
        <v>0</v>
      </c>
      <c r="AI445" s="1">
        <f t="shared" si="455"/>
        <v>0</v>
      </c>
      <c r="AJ445" s="1">
        <f t="shared" si="455"/>
        <v>0</v>
      </c>
      <c r="AK445" s="1">
        <f t="shared" si="455"/>
        <v>0</v>
      </c>
      <c r="AL445" s="1">
        <f t="shared" si="455"/>
        <v>0</v>
      </c>
      <c r="AM445" s="1">
        <f t="shared" si="455"/>
        <v>0</v>
      </c>
      <c r="AN445" s="1">
        <f t="shared" si="455"/>
        <v>0</v>
      </c>
      <c r="AO445" s="1">
        <f t="shared" si="455"/>
        <v>0</v>
      </c>
      <c r="AP445" s="1">
        <f t="shared" si="455"/>
        <v>0</v>
      </c>
      <c r="AQ445" s="1">
        <f t="shared" ref="AQ445:BR445" si="456">AQ193-AQ382</f>
        <v>0</v>
      </c>
      <c r="AR445" s="1">
        <f t="shared" si="456"/>
        <v>0</v>
      </c>
      <c r="AS445" s="1">
        <f t="shared" si="456"/>
        <v>0</v>
      </c>
      <c r="AT445" s="1">
        <f t="shared" si="456"/>
        <v>0</v>
      </c>
      <c r="AU445" s="1">
        <f t="shared" si="456"/>
        <v>0</v>
      </c>
      <c r="AV445" s="1">
        <f t="shared" si="456"/>
        <v>0</v>
      </c>
      <c r="AW445" s="1">
        <f t="shared" si="456"/>
        <v>0</v>
      </c>
      <c r="AX445" s="1">
        <f t="shared" si="456"/>
        <v>0</v>
      </c>
      <c r="AY445" s="1">
        <f t="shared" si="456"/>
        <v>0</v>
      </c>
      <c r="AZ445" s="1">
        <f t="shared" si="456"/>
        <v>0</v>
      </c>
      <c r="BA445" s="1">
        <f t="shared" si="456"/>
        <v>0</v>
      </c>
      <c r="BB445" s="1">
        <f t="shared" si="456"/>
        <v>0</v>
      </c>
      <c r="BC445" s="1">
        <f t="shared" si="456"/>
        <v>0</v>
      </c>
      <c r="BD445" s="1">
        <f t="shared" si="456"/>
        <v>0</v>
      </c>
      <c r="BE445" s="1">
        <f t="shared" si="456"/>
        <v>0</v>
      </c>
      <c r="BF445" s="1">
        <f t="shared" si="456"/>
        <v>0</v>
      </c>
      <c r="BG445" s="1">
        <f t="shared" si="456"/>
        <v>0</v>
      </c>
      <c r="BH445" s="1">
        <f t="shared" si="456"/>
        <v>0</v>
      </c>
      <c r="BI445" s="1">
        <f t="shared" si="456"/>
        <v>0</v>
      </c>
      <c r="BJ445" s="1">
        <f t="shared" si="456"/>
        <v>0</v>
      </c>
      <c r="BK445" s="1">
        <f t="shared" si="456"/>
        <v>0</v>
      </c>
      <c r="BL445" s="1">
        <f t="shared" si="456"/>
        <v>0</v>
      </c>
      <c r="BM445" s="1">
        <f t="shared" si="456"/>
        <v>0</v>
      </c>
      <c r="BN445" s="1">
        <f t="shared" si="456"/>
        <v>0</v>
      </c>
      <c r="BO445" s="1">
        <f t="shared" si="456"/>
        <v>0</v>
      </c>
      <c r="BP445" s="1">
        <f t="shared" si="456"/>
        <v>0</v>
      </c>
      <c r="BQ445" s="1">
        <f t="shared" si="456"/>
        <v>0</v>
      </c>
      <c r="BR445" s="1">
        <f t="shared" si="456"/>
        <v>0</v>
      </c>
    </row>
    <row r="446" spans="1:70" x14ac:dyDescent="0.2">
      <c r="A446" s="1">
        <f t="shared" si="444"/>
        <v>0</v>
      </c>
      <c r="D446" s="541"/>
      <c r="E446" s="541"/>
      <c r="F446" s="541"/>
      <c r="G446" s="541"/>
      <c r="H446" s="541"/>
      <c r="I446" s="541"/>
      <c r="J446" s="541"/>
      <c r="K446" s="1">
        <f t="shared" ref="K446:AP446" si="457">K194-K383</f>
        <v>0</v>
      </c>
      <c r="L446" s="1">
        <f t="shared" si="457"/>
        <v>0</v>
      </c>
      <c r="M446" s="1">
        <f t="shared" si="457"/>
        <v>0</v>
      </c>
      <c r="N446" s="1">
        <f t="shared" si="457"/>
        <v>0</v>
      </c>
      <c r="O446" s="1">
        <f t="shared" si="457"/>
        <v>0</v>
      </c>
      <c r="P446" s="1">
        <f t="shared" si="457"/>
        <v>0</v>
      </c>
      <c r="Q446" s="1">
        <f t="shared" si="457"/>
        <v>0</v>
      </c>
      <c r="R446" s="1">
        <f t="shared" si="457"/>
        <v>0</v>
      </c>
      <c r="S446" s="1">
        <f t="shared" si="457"/>
        <v>0</v>
      </c>
      <c r="T446" s="1">
        <f t="shared" si="457"/>
        <v>0</v>
      </c>
      <c r="U446" s="1">
        <f t="shared" si="457"/>
        <v>0</v>
      </c>
      <c r="V446" s="1">
        <f t="shared" si="457"/>
        <v>0</v>
      </c>
      <c r="W446" s="1">
        <f t="shared" si="457"/>
        <v>0</v>
      </c>
      <c r="X446" s="1">
        <f t="shared" si="457"/>
        <v>0</v>
      </c>
      <c r="Y446" s="1">
        <f t="shared" si="457"/>
        <v>0</v>
      </c>
      <c r="Z446" s="1">
        <f t="shared" si="457"/>
        <v>0</v>
      </c>
      <c r="AA446" s="1">
        <f t="shared" si="457"/>
        <v>0</v>
      </c>
      <c r="AB446" s="1">
        <f t="shared" si="457"/>
        <v>0</v>
      </c>
      <c r="AC446" s="1">
        <f t="shared" si="457"/>
        <v>0</v>
      </c>
      <c r="AD446" s="1">
        <f t="shared" si="457"/>
        <v>0</v>
      </c>
      <c r="AE446" s="1">
        <f t="shared" si="457"/>
        <v>0</v>
      </c>
      <c r="AF446" s="1">
        <f t="shared" si="457"/>
        <v>0</v>
      </c>
      <c r="AG446" s="1">
        <f t="shared" si="457"/>
        <v>0</v>
      </c>
      <c r="AH446" s="1">
        <f t="shared" si="457"/>
        <v>0</v>
      </c>
      <c r="AI446" s="1">
        <f t="shared" si="457"/>
        <v>0</v>
      </c>
      <c r="AJ446" s="1">
        <f t="shared" si="457"/>
        <v>0</v>
      </c>
      <c r="AK446" s="1">
        <f t="shared" si="457"/>
        <v>0</v>
      </c>
      <c r="AL446" s="1">
        <f t="shared" si="457"/>
        <v>0</v>
      </c>
      <c r="AM446" s="1">
        <f t="shared" si="457"/>
        <v>0</v>
      </c>
      <c r="AN446" s="1">
        <f t="shared" si="457"/>
        <v>0</v>
      </c>
      <c r="AO446" s="1">
        <f t="shared" si="457"/>
        <v>0</v>
      </c>
      <c r="AP446" s="1">
        <f t="shared" si="457"/>
        <v>0</v>
      </c>
      <c r="AQ446" s="1">
        <f t="shared" ref="AQ446:BR446" si="458">AQ194-AQ383</f>
        <v>0</v>
      </c>
      <c r="AR446" s="1">
        <f t="shared" si="458"/>
        <v>0</v>
      </c>
      <c r="AS446" s="1">
        <f t="shared" si="458"/>
        <v>0</v>
      </c>
      <c r="AT446" s="1">
        <f t="shared" si="458"/>
        <v>0</v>
      </c>
      <c r="AU446" s="1">
        <f t="shared" si="458"/>
        <v>0</v>
      </c>
      <c r="AV446" s="1">
        <f t="shared" si="458"/>
        <v>0</v>
      </c>
      <c r="AW446" s="1">
        <f t="shared" si="458"/>
        <v>0</v>
      </c>
      <c r="AX446" s="1">
        <f t="shared" si="458"/>
        <v>0</v>
      </c>
      <c r="AY446" s="1">
        <f t="shared" si="458"/>
        <v>0</v>
      </c>
      <c r="AZ446" s="1">
        <f t="shared" si="458"/>
        <v>0</v>
      </c>
      <c r="BA446" s="1">
        <f t="shared" si="458"/>
        <v>0</v>
      </c>
      <c r="BB446" s="1">
        <f t="shared" si="458"/>
        <v>0</v>
      </c>
      <c r="BC446" s="1">
        <f t="shared" si="458"/>
        <v>0</v>
      </c>
      <c r="BD446" s="1">
        <f t="shared" si="458"/>
        <v>0</v>
      </c>
      <c r="BE446" s="1">
        <f t="shared" si="458"/>
        <v>0</v>
      </c>
      <c r="BF446" s="1">
        <f t="shared" si="458"/>
        <v>0</v>
      </c>
      <c r="BG446" s="1">
        <f t="shared" si="458"/>
        <v>0</v>
      </c>
      <c r="BH446" s="1">
        <f t="shared" si="458"/>
        <v>0</v>
      </c>
      <c r="BI446" s="1">
        <f t="shared" si="458"/>
        <v>0</v>
      </c>
      <c r="BJ446" s="1">
        <f t="shared" si="458"/>
        <v>0</v>
      </c>
      <c r="BK446" s="1">
        <f t="shared" si="458"/>
        <v>0</v>
      </c>
      <c r="BL446" s="1">
        <f t="shared" si="458"/>
        <v>0</v>
      </c>
      <c r="BM446" s="1">
        <f t="shared" si="458"/>
        <v>0</v>
      </c>
      <c r="BN446" s="1">
        <f t="shared" si="458"/>
        <v>0</v>
      </c>
      <c r="BO446" s="1">
        <f t="shared" si="458"/>
        <v>0</v>
      </c>
      <c r="BP446" s="1">
        <f t="shared" si="458"/>
        <v>0</v>
      </c>
      <c r="BQ446" s="1">
        <f t="shared" si="458"/>
        <v>0</v>
      </c>
      <c r="BR446" s="1">
        <f t="shared" si="458"/>
        <v>0</v>
      </c>
    </row>
    <row r="447" spans="1:70" x14ac:dyDescent="0.2">
      <c r="A447" s="1">
        <f t="shared" si="444"/>
        <v>0</v>
      </c>
      <c r="D447" s="541"/>
      <c r="E447" s="541"/>
      <c r="F447" s="541"/>
      <c r="G447" s="541"/>
      <c r="H447" s="541"/>
      <c r="I447" s="541"/>
      <c r="J447" s="541"/>
      <c r="K447" s="1">
        <f t="shared" ref="K447:AP447" si="459">K195-K384</f>
        <v>0</v>
      </c>
      <c r="L447" s="1">
        <f t="shared" si="459"/>
        <v>0</v>
      </c>
      <c r="M447" s="1">
        <f t="shared" si="459"/>
        <v>0</v>
      </c>
      <c r="N447" s="1">
        <f t="shared" si="459"/>
        <v>0</v>
      </c>
      <c r="O447" s="1">
        <f t="shared" si="459"/>
        <v>0</v>
      </c>
      <c r="P447" s="1">
        <f t="shared" si="459"/>
        <v>0</v>
      </c>
      <c r="Q447" s="1">
        <f t="shared" si="459"/>
        <v>0</v>
      </c>
      <c r="R447" s="1">
        <f t="shared" si="459"/>
        <v>0</v>
      </c>
      <c r="S447" s="1">
        <f t="shared" si="459"/>
        <v>0</v>
      </c>
      <c r="T447" s="1">
        <f t="shared" si="459"/>
        <v>0</v>
      </c>
      <c r="U447" s="1">
        <f t="shared" si="459"/>
        <v>0</v>
      </c>
      <c r="V447" s="1">
        <f t="shared" si="459"/>
        <v>0</v>
      </c>
      <c r="W447" s="1">
        <f t="shared" si="459"/>
        <v>0</v>
      </c>
      <c r="X447" s="1">
        <f t="shared" si="459"/>
        <v>0</v>
      </c>
      <c r="Y447" s="1">
        <f t="shared" si="459"/>
        <v>0</v>
      </c>
      <c r="Z447" s="1">
        <f t="shared" si="459"/>
        <v>0</v>
      </c>
      <c r="AA447" s="1">
        <f t="shared" si="459"/>
        <v>0</v>
      </c>
      <c r="AB447" s="1">
        <f t="shared" si="459"/>
        <v>0</v>
      </c>
      <c r="AC447" s="1">
        <f t="shared" si="459"/>
        <v>0</v>
      </c>
      <c r="AD447" s="1">
        <f t="shared" si="459"/>
        <v>0</v>
      </c>
      <c r="AE447" s="1">
        <f t="shared" si="459"/>
        <v>0</v>
      </c>
      <c r="AF447" s="1">
        <f t="shared" si="459"/>
        <v>0</v>
      </c>
      <c r="AG447" s="1">
        <f t="shared" si="459"/>
        <v>0</v>
      </c>
      <c r="AH447" s="1">
        <f t="shared" si="459"/>
        <v>0</v>
      </c>
      <c r="AI447" s="1">
        <f t="shared" si="459"/>
        <v>0</v>
      </c>
      <c r="AJ447" s="1">
        <f t="shared" si="459"/>
        <v>0</v>
      </c>
      <c r="AK447" s="1">
        <f t="shared" si="459"/>
        <v>0</v>
      </c>
      <c r="AL447" s="1">
        <f t="shared" si="459"/>
        <v>0</v>
      </c>
      <c r="AM447" s="1">
        <f t="shared" si="459"/>
        <v>0</v>
      </c>
      <c r="AN447" s="1">
        <f t="shared" si="459"/>
        <v>0</v>
      </c>
      <c r="AO447" s="1">
        <f t="shared" si="459"/>
        <v>0</v>
      </c>
      <c r="AP447" s="1">
        <f t="shared" si="459"/>
        <v>0</v>
      </c>
      <c r="AQ447" s="1">
        <f t="shared" ref="AQ447:BR447" si="460">AQ195-AQ384</f>
        <v>0</v>
      </c>
      <c r="AR447" s="1">
        <f t="shared" si="460"/>
        <v>0</v>
      </c>
      <c r="AS447" s="1">
        <f t="shared" si="460"/>
        <v>0</v>
      </c>
      <c r="AT447" s="1">
        <f t="shared" si="460"/>
        <v>0</v>
      </c>
      <c r="AU447" s="1">
        <f t="shared" si="460"/>
        <v>0</v>
      </c>
      <c r="AV447" s="1">
        <f t="shared" si="460"/>
        <v>0</v>
      </c>
      <c r="AW447" s="1">
        <f t="shared" si="460"/>
        <v>0</v>
      </c>
      <c r="AX447" s="1">
        <f t="shared" si="460"/>
        <v>0</v>
      </c>
      <c r="AY447" s="1">
        <f t="shared" si="460"/>
        <v>0</v>
      </c>
      <c r="AZ447" s="1">
        <f t="shared" si="460"/>
        <v>0</v>
      </c>
      <c r="BA447" s="1">
        <f t="shared" si="460"/>
        <v>0</v>
      </c>
      <c r="BB447" s="1">
        <f t="shared" si="460"/>
        <v>0</v>
      </c>
      <c r="BC447" s="1">
        <f t="shared" si="460"/>
        <v>0</v>
      </c>
      <c r="BD447" s="1">
        <f t="shared" si="460"/>
        <v>0</v>
      </c>
      <c r="BE447" s="1">
        <f t="shared" si="460"/>
        <v>0</v>
      </c>
      <c r="BF447" s="1">
        <f t="shared" si="460"/>
        <v>0</v>
      </c>
      <c r="BG447" s="1">
        <f t="shared" si="460"/>
        <v>0</v>
      </c>
      <c r="BH447" s="1">
        <f t="shared" si="460"/>
        <v>0</v>
      </c>
      <c r="BI447" s="1">
        <f t="shared" si="460"/>
        <v>0</v>
      </c>
      <c r="BJ447" s="1">
        <f t="shared" si="460"/>
        <v>0</v>
      </c>
      <c r="BK447" s="1">
        <f t="shared" si="460"/>
        <v>0</v>
      </c>
      <c r="BL447" s="1">
        <f t="shared" si="460"/>
        <v>0</v>
      </c>
      <c r="BM447" s="1">
        <f t="shared" si="460"/>
        <v>0</v>
      </c>
      <c r="BN447" s="1">
        <f t="shared" si="460"/>
        <v>0</v>
      </c>
      <c r="BO447" s="1">
        <f t="shared" si="460"/>
        <v>0</v>
      </c>
      <c r="BP447" s="1">
        <f t="shared" si="460"/>
        <v>0</v>
      </c>
      <c r="BQ447" s="1">
        <f t="shared" si="460"/>
        <v>0</v>
      </c>
      <c r="BR447" s="1">
        <f t="shared" si="460"/>
        <v>0</v>
      </c>
    </row>
    <row r="448" spans="1:70" x14ac:dyDescent="0.2">
      <c r="A448" s="1">
        <f t="shared" si="444"/>
        <v>0</v>
      </c>
      <c r="D448" s="541"/>
      <c r="E448" s="541"/>
      <c r="F448" s="541"/>
      <c r="G448" s="541"/>
      <c r="H448" s="541"/>
      <c r="I448" s="541"/>
      <c r="J448" s="541"/>
      <c r="K448" s="1">
        <f t="shared" ref="K448:AP448" si="461">K196-K385</f>
        <v>0</v>
      </c>
      <c r="L448" s="1">
        <f t="shared" si="461"/>
        <v>0</v>
      </c>
      <c r="M448" s="1">
        <f t="shared" si="461"/>
        <v>0</v>
      </c>
      <c r="N448" s="1">
        <f t="shared" si="461"/>
        <v>0</v>
      </c>
      <c r="O448" s="1">
        <f t="shared" si="461"/>
        <v>0</v>
      </c>
      <c r="P448" s="1">
        <f t="shared" si="461"/>
        <v>0</v>
      </c>
      <c r="Q448" s="1">
        <f t="shared" si="461"/>
        <v>0</v>
      </c>
      <c r="R448" s="1">
        <f t="shared" si="461"/>
        <v>0</v>
      </c>
      <c r="S448" s="1">
        <f t="shared" si="461"/>
        <v>0</v>
      </c>
      <c r="T448" s="1">
        <f t="shared" si="461"/>
        <v>0</v>
      </c>
      <c r="U448" s="1">
        <f t="shared" si="461"/>
        <v>0</v>
      </c>
      <c r="V448" s="1">
        <f t="shared" si="461"/>
        <v>0</v>
      </c>
      <c r="W448" s="1">
        <f t="shared" si="461"/>
        <v>0</v>
      </c>
      <c r="X448" s="1">
        <f t="shared" si="461"/>
        <v>0</v>
      </c>
      <c r="Y448" s="1">
        <f t="shared" si="461"/>
        <v>0</v>
      </c>
      <c r="Z448" s="1">
        <f t="shared" si="461"/>
        <v>0</v>
      </c>
      <c r="AA448" s="1">
        <f t="shared" si="461"/>
        <v>0</v>
      </c>
      <c r="AB448" s="1">
        <f t="shared" si="461"/>
        <v>0</v>
      </c>
      <c r="AC448" s="1">
        <f t="shared" si="461"/>
        <v>0</v>
      </c>
      <c r="AD448" s="1">
        <f t="shared" si="461"/>
        <v>0</v>
      </c>
      <c r="AE448" s="1">
        <f t="shared" si="461"/>
        <v>0</v>
      </c>
      <c r="AF448" s="1">
        <f t="shared" si="461"/>
        <v>0</v>
      </c>
      <c r="AG448" s="1">
        <f t="shared" si="461"/>
        <v>0</v>
      </c>
      <c r="AH448" s="1">
        <f t="shared" si="461"/>
        <v>0</v>
      </c>
      <c r="AI448" s="1">
        <f t="shared" si="461"/>
        <v>0</v>
      </c>
      <c r="AJ448" s="1">
        <f t="shared" si="461"/>
        <v>0</v>
      </c>
      <c r="AK448" s="1">
        <f t="shared" si="461"/>
        <v>0</v>
      </c>
      <c r="AL448" s="1">
        <f t="shared" si="461"/>
        <v>0</v>
      </c>
      <c r="AM448" s="1">
        <f t="shared" si="461"/>
        <v>0</v>
      </c>
      <c r="AN448" s="1">
        <f t="shared" si="461"/>
        <v>0</v>
      </c>
      <c r="AO448" s="1">
        <f t="shared" si="461"/>
        <v>0</v>
      </c>
      <c r="AP448" s="1">
        <f t="shared" si="461"/>
        <v>0</v>
      </c>
      <c r="AQ448" s="1">
        <f t="shared" ref="AQ448:BR448" si="462">AQ196-AQ385</f>
        <v>0</v>
      </c>
      <c r="AR448" s="1">
        <f t="shared" si="462"/>
        <v>0</v>
      </c>
      <c r="AS448" s="1">
        <f t="shared" si="462"/>
        <v>0</v>
      </c>
      <c r="AT448" s="1">
        <f t="shared" si="462"/>
        <v>0</v>
      </c>
      <c r="AU448" s="1">
        <f t="shared" si="462"/>
        <v>0</v>
      </c>
      <c r="AV448" s="1">
        <f t="shared" si="462"/>
        <v>0</v>
      </c>
      <c r="AW448" s="1">
        <f t="shared" si="462"/>
        <v>0</v>
      </c>
      <c r="AX448" s="1">
        <f t="shared" si="462"/>
        <v>0</v>
      </c>
      <c r="AY448" s="1">
        <f t="shared" si="462"/>
        <v>0</v>
      </c>
      <c r="AZ448" s="1">
        <f t="shared" si="462"/>
        <v>0</v>
      </c>
      <c r="BA448" s="1">
        <f t="shared" si="462"/>
        <v>0</v>
      </c>
      <c r="BB448" s="1">
        <f t="shared" si="462"/>
        <v>0</v>
      </c>
      <c r="BC448" s="1">
        <f t="shared" si="462"/>
        <v>0</v>
      </c>
      <c r="BD448" s="1">
        <f t="shared" si="462"/>
        <v>0</v>
      </c>
      <c r="BE448" s="1">
        <f t="shared" si="462"/>
        <v>0</v>
      </c>
      <c r="BF448" s="1">
        <f t="shared" si="462"/>
        <v>0</v>
      </c>
      <c r="BG448" s="1">
        <f t="shared" si="462"/>
        <v>0</v>
      </c>
      <c r="BH448" s="1">
        <f t="shared" si="462"/>
        <v>0</v>
      </c>
      <c r="BI448" s="1">
        <f t="shared" si="462"/>
        <v>0</v>
      </c>
      <c r="BJ448" s="1">
        <f t="shared" si="462"/>
        <v>0</v>
      </c>
      <c r="BK448" s="1">
        <f t="shared" si="462"/>
        <v>0</v>
      </c>
      <c r="BL448" s="1">
        <f t="shared" si="462"/>
        <v>0</v>
      </c>
      <c r="BM448" s="1">
        <f t="shared" si="462"/>
        <v>0</v>
      </c>
      <c r="BN448" s="1">
        <f t="shared" si="462"/>
        <v>0</v>
      </c>
      <c r="BO448" s="1">
        <f t="shared" si="462"/>
        <v>0</v>
      </c>
      <c r="BP448" s="1">
        <f t="shared" si="462"/>
        <v>0</v>
      </c>
      <c r="BQ448" s="1">
        <f t="shared" si="462"/>
        <v>0</v>
      </c>
      <c r="BR448" s="1">
        <f t="shared" si="462"/>
        <v>0</v>
      </c>
    </row>
    <row r="449" spans="1:70" x14ac:dyDescent="0.2">
      <c r="A449" s="1">
        <f t="shared" si="444"/>
        <v>0</v>
      </c>
      <c r="D449" s="541"/>
      <c r="E449" s="541"/>
      <c r="F449" s="541"/>
      <c r="G449" s="541"/>
      <c r="H449" s="541"/>
      <c r="I449" s="541"/>
      <c r="J449" s="541"/>
      <c r="K449" s="1">
        <f t="shared" ref="K449:AP449" si="463">K197-K386</f>
        <v>0</v>
      </c>
      <c r="L449" s="1">
        <f t="shared" si="463"/>
        <v>0</v>
      </c>
      <c r="M449" s="1">
        <f t="shared" si="463"/>
        <v>0</v>
      </c>
      <c r="N449" s="1">
        <f t="shared" si="463"/>
        <v>0</v>
      </c>
      <c r="O449" s="1">
        <f t="shared" si="463"/>
        <v>0</v>
      </c>
      <c r="P449" s="1">
        <f t="shared" si="463"/>
        <v>0</v>
      </c>
      <c r="Q449" s="1">
        <f t="shared" si="463"/>
        <v>0</v>
      </c>
      <c r="R449" s="1">
        <f t="shared" si="463"/>
        <v>0</v>
      </c>
      <c r="S449" s="1">
        <f t="shared" si="463"/>
        <v>0</v>
      </c>
      <c r="T449" s="1">
        <f t="shared" si="463"/>
        <v>0</v>
      </c>
      <c r="U449" s="1">
        <f t="shared" si="463"/>
        <v>0</v>
      </c>
      <c r="V449" s="1">
        <f t="shared" si="463"/>
        <v>0</v>
      </c>
      <c r="W449" s="1">
        <f t="shared" si="463"/>
        <v>0</v>
      </c>
      <c r="X449" s="1">
        <f t="shared" si="463"/>
        <v>0</v>
      </c>
      <c r="Y449" s="1">
        <f t="shared" si="463"/>
        <v>0</v>
      </c>
      <c r="Z449" s="1">
        <f t="shared" si="463"/>
        <v>0</v>
      </c>
      <c r="AA449" s="1">
        <f t="shared" si="463"/>
        <v>0</v>
      </c>
      <c r="AB449" s="1">
        <f t="shared" si="463"/>
        <v>0</v>
      </c>
      <c r="AC449" s="1">
        <f t="shared" si="463"/>
        <v>0</v>
      </c>
      <c r="AD449" s="1">
        <f t="shared" si="463"/>
        <v>0</v>
      </c>
      <c r="AE449" s="1">
        <f t="shared" si="463"/>
        <v>0</v>
      </c>
      <c r="AF449" s="1">
        <f t="shared" si="463"/>
        <v>0</v>
      </c>
      <c r="AG449" s="1">
        <f t="shared" si="463"/>
        <v>0</v>
      </c>
      <c r="AH449" s="1">
        <f t="shared" si="463"/>
        <v>0</v>
      </c>
      <c r="AI449" s="1">
        <f t="shared" si="463"/>
        <v>0</v>
      </c>
      <c r="AJ449" s="1">
        <f t="shared" si="463"/>
        <v>0</v>
      </c>
      <c r="AK449" s="1">
        <f t="shared" si="463"/>
        <v>0</v>
      </c>
      <c r="AL449" s="1">
        <f t="shared" si="463"/>
        <v>0</v>
      </c>
      <c r="AM449" s="1">
        <f t="shared" si="463"/>
        <v>0</v>
      </c>
      <c r="AN449" s="1">
        <f t="shared" si="463"/>
        <v>0</v>
      </c>
      <c r="AO449" s="1">
        <f t="shared" si="463"/>
        <v>0</v>
      </c>
      <c r="AP449" s="1">
        <f t="shared" si="463"/>
        <v>0</v>
      </c>
      <c r="AQ449" s="1">
        <f t="shared" ref="AQ449:BR449" si="464">AQ197-AQ386</f>
        <v>0</v>
      </c>
      <c r="AR449" s="1">
        <f t="shared" si="464"/>
        <v>0</v>
      </c>
      <c r="AS449" s="1">
        <f t="shared" si="464"/>
        <v>0</v>
      </c>
      <c r="AT449" s="1">
        <f t="shared" si="464"/>
        <v>0</v>
      </c>
      <c r="AU449" s="1">
        <f t="shared" si="464"/>
        <v>0</v>
      </c>
      <c r="AV449" s="1">
        <f t="shared" si="464"/>
        <v>0</v>
      </c>
      <c r="AW449" s="1">
        <f t="shared" si="464"/>
        <v>0</v>
      </c>
      <c r="AX449" s="1">
        <f t="shared" si="464"/>
        <v>0</v>
      </c>
      <c r="AY449" s="1">
        <f t="shared" si="464"/>
        <v>0</v>
      </c>
      <c r="AZ449" s="1">
        <f t="shared" si="464"/>
        <v>0</v>
      </c>
      <c r="BA449" s="1">
        <f t="shared" si="464"/>
        <v>0</v>
      </c>
      <c r="BB449" s="1">
        <f t="shared" si="464"/>
        <v>0</v>
      </c>
      <c r="BC449" s="1">
        <f t="shared" si="464"/>
        <v>0</v>
      </c>
      <c r="BD449" s="1">
        <f t="shared" si="464"/>
        <v>0</v>
      </c>
      <c r="BE449" s="1">
        <f t="shared" si="464"/>
        <v>0</v>
      </c>
      <c r="BF449" s="1">
        <f t="shared" si="464"/>
        <v>0</v>
      </c>
      <c r="BG449" s="1">
        <f t="shared" si="464"/>
        <v>0</v>
      </c>
      <c r="BH449" s="1">
        <f t="shared" si="464"/>
        <v>0</v>
      </c>
      <c r="BI449" s="1">
        <f t="shared" si="464"/>
        <v>0</v>
      </c>
      <c r="BJ449" s="1">
        <f t="shared" si="464"/>
        <v>0</v>
      </c>
      <c r="BK449" s="1">
        <f t="shared" si="464"/>
        <v>0</v>
      </c>
      <c r="BL449" s="1">
        <f t="shared" si="464"/>
        <v>0</v>
      </c>
      <c r="BM449" s="1">
        <f t="shared" si="464"/>
        <v>0</v>
      </c>
      <c r="BN449" s="1">
        <f t="shared" si="464"/>
        <v>0</v>
      </c>
      <c r="BO449" s="1">
        <f t="shared" si="464"/>
        <v>0</v>
      </c>
      <c r="BP449" s="1">
        <f t="shared" si="464"/>
        <v>0</v>
      </c>
      <c r="BQ449" s="1">
        <f t="shared" si="464"/>
        <v>0</v>
      </c>
      <c r="BR449" s="1">
        <f t="shared" si="464"/>
        <v>0</v>
      </c>
    </row>
    <row r="450" spans="1:70" x14ac:dyDescent="0.2">
      <c r="A450" s="1">
        <f t="shared" si="444"/>
        <v>0</v>
      </c>
      <c r="D450" s="541"/>
      <c r="E450" s="541"/>
      <c r="F450" s="541"/>
      <c r="G450" s="541"/>
      <c r="H450" s="541"/>
      <c r="I450" s="541"/>
      <c r="J450" s="541"/>
      <c r="K450" s="1">
        <f t="shared" ref="K450:AP450" si="465">K198-K387</f>
        <v>0</v>
      </c>
      <c r="L450" s="1">
        <f t="shared" si="465"/>
        <v>0</v>
      </c>
      <c r="M450" s="1">
        <f t="shared" si="465"/>
        <v>0</v>
      </c>
      <c r="N450" s="1">
        <f t="shared" si="465"/>
        <v>0</v>
      </c>
      <c r="O450" s="1">
        <f t="shared" si="465"/>
        <v>0</v>
      </c>
      <c r="P450" s="1">
        <f t="shared" si="465"/>
        <v>0</v>
      </c>
      <c r="Q450" s="1">
        <f t="shared" si="465"/>
        <v>0</v>
      </c>
      <c r="R450" s="1">
        <f t="shared" si="465"/>
        <v>0</v>
      </c>
      <c r="S450" s="1">
        <f t="shared" si="465"/>
        <v>0</v>
      </c>
      <c r="T450" s="1">
        <f t="shared" si="465"/>
        <v>0</v>
      </c>
      <c r="U450" s="1">
        <f t="shared" si="465"/>
        <v>0</v>
      </c>
      <c r="V450" s="1">
        <f t="shared" si="465"/>
        <v>0</v>
      </c>
      <c r="W450" s="1">
        <f t="shared" si="465"/>
        <v>0</v>
      </c>
      <c r="X450" s="1">
        <f t="shared" si="465"/>
        <v>0</v>
      </c>
      <c r="Y450" s="1">
        <f t="shared" si="465"/>
        <v>0</v>
      </c>
      <c r="Z450" s="1">
        <f t="shared" si="465"/>
        <v>0</v>
      </c>
      <c r="AA450" s="1">
        <f t="shared" si="465"/>
        <v>0</v>
      </c>
      <c r="AB450" s="1">
        <f t="shared" si="465"/>
        <v>0</v>
      </c>
      <c r="AC450" s="1">
        <f t="shared" si="465"/>
        <v>0</v>
      </c>
      <c r="AD450" s="1">
        <f t="shared" si="465"/>
        <v>0</v>
      </c>
      <c r="AE450" s="1">
        <f t="shared" si="465"/>
        <v>0</v>
      </c>
      <c r="AF450" s="1">
        <f t="shared" si="465"/>
        <v>0</v>
      </c>
      <c r="AG450" s="1">
        <f t="shared" si="465"/>
        <v>0</v>
      </c>
      <c r="AH450" s="1">
        <f t="shared" si="465"/>
        <v>0</v>
      </c>
      <c r="AI450" s="1">
        <f t="shared" si="465"/>
        <v>0</v>
      </c>
      <c r="AJ450" s="1">
        <f t="shared" si="465"/>
        <v>0</v>
      </c>
      <c r="AK450" s="1">
        <f t="shared" si="465"/>
        <v>0</v>
      </c>
      <c r="AL450" s="1">
        <f t="shared" si="465"/>
        <v>0</v>
      </c>
      <c r="AM450" s="1">
        <f t="shared" si="465"/>
        <v>0</v>
      </c>
      <c r="AN450" s="1">
        <f t="shared" si="465"/>
        <v>0</v>
      </c>
      <c r="AO450" s="1">
        <f t="shared" si="465"/>
        <v>0</v>
      </c>
      <c r="AP450" s="1">
        <f t="shared" si="465"/>
        <v>0</v>
      </c>
      <c r="AQ450" s="1">
        <f t="shared" ref="AQ450:BR450" si="466">AQ198-AQ387</f>
        <v>0</v>
      </c>
      <c r="AR450" s="1">
        <f t="shared" si="466"/>
        <v>0</v>
      </c>
      <c r="AS450" s="1">
        <f t="shared" si="466"/>
        <v>0</v>
      </c>
      <c r="AT450" s="1">
        <f t="shared" si="466"/>
        <v>0</v>
      </c>
      <c r="AU450" s="1">
        <f t="shared" si="466"/>
        <v>0</v>
      </c>
      <c r="AV450" s="1">
        <f t="shared" si="466"/>
        <v>0</v>
      </c>
      <c r="AW450" s="1">
        <f t="shared" si="466"/>
        <v>0</v>
      </c>
      <c r="AX450" s="1">
        <f t="shared" si="466"/>
        <v>0</v>
      </c>
      <c r="AY450" s="1">
        <f t="shared" si="466"/>
        <v>0</v>
      </c>
      <c r="AZ450" s="1">
        <f t="shared" si="466"/>
        <v>0</v>
      </c>
      <c r="BA450" s="1">
        <f t="shared" si="466"/>
        <v>0</v>
      </c>
      <c r="BB450" s="1">
        <f t="shared" si="466"/>
        <v>0</v>
      </c>
      <c r="BC450" s="1">
        <f t="shared" si="466"/>
        <v>0</v>
      </c>
      <c r="BD450" s="1">
        <f t="shared" si="466"/>
        <v>0</v>
      </c>
      <c r="BE450" s="1">
        <f t="shared" si="466"/>
        <v>0</v>
      </c>
      <c r="BF450" s="1">
        <f t="shared" si="466"/>
        <v>0</v>
      </c>
      <c r="BG450" s="1">
        <f t="shared" si="466"/>
        <v>0</v>
      </c>
      <c r="BH450" s="1">
        <f t="shared" si="466"/>
        <v>0</v>
      </c>
      <c r="BI450" s="1">
        <f t="shared" si="466"/>
        <v>0</v>
      </c>
      <c r="BJ450" s="1">
        <f t="shared" si="466"/>
        <v>0</v>
      </c>
      <c r="BK450" s="1">
        <f t="shared" si="466"/>
        <v>0</v>
      </c>
      <c r="BL450" s="1">
        <f t="shared" si="466"/>
        <v>0</v>
      </c>
      <c r="BM450" s="1">
        <f t="shared" si="466"/>
        <v>0</v>
      </c>
      <c r="BN450" s="1">
        <f t="shared" si="466"/>
        <v>0</v>
      </c>
      <c r="BO450" s="1">
        <f t="shared" si="466"/>
        <v>0</v>
      </c>
      <c r="BP450" s="1">
        <f t="shared" si="466"/>
        <v>0</v>
      </c>
      <c r="BQ450" s="1">
        <f t="shared" si="466"/>
        <v>0</v>
      </c>
      <c r="BR450" s="1">
        <f t="shared" si="466"/>
        <v>0</v>
      </c>
    </row>
    <row r="451" spans="1:70" x14ac:dyDescent="0.2">
      <c r="A451" s="1">
        <f t="shared" si="444"/>
        <v>0</v>
      </c>
      <c r="D451" s="541"/>
      <c r="E451" s="541"/>
      <c r="F451" s="541"/>
      <c r="G451" s="541"/>
      <c r="H451" s="541"/>
      <c r="I451" s="541"/>
      <c r="J451" s="541"/>
      <c r="K451" s="1">
        <f t="shared" ref="K451:AP451" si="467">K199-K388</f>
        <v>0</v>
      </c>
      <c r="L451" s="1">
        <f t="shared" si="467"/>
        <v>0</v>
      </c>
      <c r="M451" s="1">
        <f t="shared" si="467"/>
        <v>0</v>
      </c>
      <c r="N451" s="1">
        <f t="shared" si="467"/>
        <v>0</v>
      </c>
      <c r="O451" s="1">
        <f t="shared" si="467"/>
        <v>0</v>
      </c>
      <c r="P451" s="1">
        <f t="shared" si="467"/>
        <v>0</v>
      </c>
      <c r="Q451" s="1">
        <f t="shared" si="467"/>
        <v>0</v>
      </c>
      <c r="R451" s="1">
        <f t="shared" si="467"/>
        <v>0</v>
      </c>
      <c r="S451" s="1">
        <f t="shared" si="467"/>
        <v>0</v>
      </c>
      <c r="T451" s="1">
        <f t="shared" si="467"/>
        <v>0</v>
      </c>
      <c r="U451" s="1">
        <f t="shared" si="467"/>
        <v>0</v>
      </c>
      <c r="V451" s="1">
        <f t="shared" si="467"/>
        <v>0</v>
      </c>
      <c r="W451" s="1">
        <f t="shared" si="467"/>
        <v>0</v>
      </c>
      <c r="X451" s="1">
        <f t="shared" si="467"/>
        <v>0</v>
      </c>
      <c r="Y451" s="1">
        <f t="shared" si="467"/>
        <v>0</v>
      </c>
      <c r="Z451" s="1">
        <f t="shared" si="467"/>
        <v>0</v>
      </c>
      <c r="AA451" s="1">
        <f t="shared" si="467"/>
        <v>0</v>
      </c>
      <c r="AB451" s="1">
        <f t="shared" si="467"/>
        <v>0</v>
      </c>
      <c r="AC451" s="1">
        <f t="shared" si="467"/>
        <v>0</v>
      </c>
      <c r="AD451" s="1">
        <f t="shared" si="467"/>
        <v>0</v>
      </c>
      <c r="AE451" s="1">
        <f t="shared" si="467"/>
        <v>0</v>
      </c>
      <c r="AF451" s="1">
        <f t="shared" si="467"/>
        <v>0</v>
      </c>
      <c r="AG451" s="1">
        <f t="shared" si="467"/>
        <v>0</v>
      </c>
      <c r="AH451" s="1">
        <f t="shared" si="467"/>
        <v>0</v>
      </c>
      <c r="AI451" s="1">
        <f t="shared" si="467"/>
        <v>0</v>
      </c>
      <c r="AJ451" s="1">
        <f t="shared" si="467"/>
        <v>0</v>
      </c>
      <c r="AK451" s="1">
        <f t="shared" si="467"/>
        <v>0</v>
      </c>
      <c r="AL451" s="1">
        <f t="shared" si="467"/>
        <v>0</v>
      </c>
      <c r="AM451" s="1">
        <f t="shared" si="467"/>
        <v>0</v>
      </c>
      <c r="AN451" s="1">
        <f t="shared" si="467"/>
        <v>0</v>
      </c>
      <c r="AO451" s="1">
        <f t="shared" si="467"/>
        <v>0</v>
      </c>
      <c r="AP451" s="1">
        <f t="shared" si="467"/>
        <v>0</v>
      </c>
      <c r="AQ451" s="1">
        <f t="shared" ref="AQ451:BR451" si="468">AQ199-AQ388</f>
        <v>0</v>
      </c>
      <c r="AR451" s="1">
        <f t="shared" si="468"/>
        <v>0</v>
      </c>
      <c r="AS451" s="1">
        <f t="shared" si="468"/>
        <v>0</v>
      </c>
      <c r="AT451" s="1">
        <f t="shared" si="468"/>
        <v>0</v>
      </c>
      <c r="AU451" s="1">
        <f t="shared" si="468"/>
        <v>0</v>
      </c>
      <c r="AV451" s="1">
        <f t="shared" si="468"/>
        <v>0</v>
      </c>
      <c r="AW451" s="1">
        <f t="shared" si="468"/>
        <v>0</v>
      </c>
      <c r="AX451" s="1">
        <f t="shared" si="468"/>
        <v>0</v>
      </c>
      <c r="AY451" s="1">
        <f t="shared" si="468"/>
        <v>0</v>
      </c>
      <c r="AZ451" s="1">
        <f t="shared" si="468"/>
        <v>0</v>
      </c>
      <c r="BA451" s="1">
        <f t="shared" si="468"/>
        <v>0</v>
      </c>
      <c r="BB451" s="1">
        <f t="shared" si="468"/>
        <v>0</v>
      </c>
      <c r="BC451" s="1">
        <f t="shared" si="468"/>
        <v>0</v>
      </c>
      <c r="BD451" s="1">
        <f t="shared" si="468"/>
        <v>0</v>
      </c>
      <c r="BE451" s="1">
        <f t="shared" si="468"/>
        <v>0</v>
      </c>
      <c r="BF451" s="1">
        <f t="shared" si="468"/>
        <v>0</v>
      </c>
      <c r="BG451" s="1">
        <f t="shared" si="468"/>
        <v>0</v>
      </c>
      <c r="BH451" s="1">
        <f t="shared" si="468"/>
        <v>0</v>
      </c>
      <c r="BI451" s="1">
        <f t="shared" si="468"/>
        <v>0</v>
      </c>
      <c r="BJ451" s="1">
        <f t="shared" si="468"/>
        <v>0</v>
      </c>
      <c r="BK451" s="1">
        <f t="shared" si="468"/>
        <v>0</v>
      </c>
      <c r="BL451" s="1">
        <f t="shared" si="468"/>
        <v>0</v>
      </c>
      <c r="BM451" s="1">
        <f t="shared" si="468"/>
        <v>0</v>
      </c>
      <c r="BN451" s="1">
        <f t="shared" si="468"/>
        <v>0</v>
      </c>
      <c r="BO451" s="1">
        <f t="shared" si="468"/>
        <v>0</v>
      </c>
      <c r="BP451" s="1">
        <f t="shared" si="468"/>
        <v>0</v>
      </c>
      <c r="BQ451" s="1">
        <f t="shared" si="468"/>
        <v>0</v>
      </c>
      <c r="BR451" s="1">
        <f t="shared" si="468"/>
        <v>0</v>
      </c>
    </row>
    <row r="452" spans="1:70" x14ac:dyDescent="0.2">
      <c r="A452" s="1">
        <f t="shared" si="444"/>
        <v>0</v>
      </c>
      <c r="D452" s="541"/>
      <c r="E452" s="541"/>
      <c r="F452" s="541"/>
      <c r="G452" s="541"/>
      <c r="H452" s="541"/>
      <c r="I452" s="541"/>
      <c r="J452" s="541"/>
      <c r="K452" s="1">
        <f t="shared" ref="K452:AP452" si="469">K200-K389</f>
        <v>0</v>
      </c>
      <c r="L452" s="1">
        <f t="shared" si="469"/>
        <v>0</v>
      </c>
      <c r="M452" s="1">
        <f t="shared" si="469"/>
        <v>0</v>
      </c>
      <c r="N452" s="1">
        <f t="shared" si="469"/>
        <v>0</v>
      </c>
      <c r="O452" s="1">
        <f t="shared" si="469"/>
        <v>0</v>
      </c>
      <c r="P452" s="1">
        <f t="shared" si="469"/>
        <v>0</v>
      </c>
      <c r="Q452" s="1">
        <f t="shared" si="469"/>
        <v>0</v>
      </c>
      <c r="R452" s="1">
        <f t="shared" si="469"/>
        <v>0</v>
      </c>
      <c r="S452" s="1">
        <f t="shared" si="469"/>
        <v>0</v>
      </c>
      <c r="T452" s="1">
        <f t="shared" si="469"/>
        <v>0</v>
      </c>
      <c r="U452" s="1">
        <f t="shared" si="469"/>
        <v>0</v>
      </c>
      <c r="V452" s="1">
        <f t="shared" si="469"/>
        <v>0</v>
      </c>
      <c r="W452" s="1">
        <f t="shared" si="469"/>
        <v>0</v>
      </c>
      <c r="X452" s="1">
        <f t="shared" si="469"/>
        <v>0</v>
      </c>
      <c r="Y452" s="1">
        <f t="shared" si="469"/>
        <v>0</v>
      </c>
      <c r="Z452" s="1">
        <f t="shared" si="469"/>
        <v>0</v>
      </c>
      <c r="AA452" s="1">
        <f t="shared" si="469"/>
        <v>0</v>
      </c>
      <c r="AB452" s="1">
        <f t="shared" si="469"/>
        <v>0</v>
      </c>
      <c r="AC452" s="1">
        <f t="shared" si="469"/>
        <v>0</v>
      </c>
      <c r="AD452" s="1">
        <f t="shared" si="469"/>
        <v>0</v>
      </c>
      <c r="AE452" s="1">
        <f t="shared" si="469"/>
        <v>0</v>
      </c>
      <c r="AF452" s="1">
        <f t="shared" si="469"/>
        <v>0</v>
      </c>
      <c r="AG452" s="1">
        <f t="shared" si="469"/>
        <v>0</v>
      </c>
      <c r="AH452" s="1">
        <f t="shared" si="469"/>
        <v>0</v>
      </c>
      <c r="AI452" s="1">
        <f t="shared" si="469"/>
        <v>0</v>
      </c>
      <c r="AJ452" s="1">
        <f t="shared" si="469"/>
        <v>0</v>
      </c>
      <c r="AK452" s="1">
        <f t="shared" si="469"/>
        <v>0</v>
      </c>
      <c r="AL452" s="1">
        <f t="shared" si="469"/>
        <v>0</v>
      </c>
      <c r="AM452" s="1">
        <f t="shared" si="469"/>
        <v>0</v>
      </c>
      <c r="AN452" s="1">
        <f t="shared" si="469"/>
        <v>0</v>
      </c>
      <c r="AO452" s="1">
        <f t="shared" si="469"/>
        <v>0</v>
      </c>
      <c r="AP452" s="1">
        <f t="shared" si="469"/>
        <v>0</v>
      </c>
      <c r="AQ452" s="1">
        <f t="shared" ref="AQ452:BR452" si="470">AQ200-AQ389</f>
        <v>0</v>
      </c>
      <c r="AR452" s="1">
        <f t="shared" si="470"/>
        <v>0</v>
      </c>
      <c r="AS452" s="1">
        <f t="shared" si="470"/>
        <v>0</v>
      </c>
      <c r="AT452" s="1">
        <f t="shared" si="470"/>
        <v>0</v>
      </c>
      <c r="AU452" s="1">
        <f t="shared" si="470"/>
        <v>0</v>
      </c>
      <c r="AV452" s="1">
        <f t="shared" si="470"/>
        <v>0</v>
      </c>
      <c r="AW452" s="1">
        <f t="shared" si="470"/>
        <v>0</v>
      </c>
      <c r="AX452" s="1">
        <f t="shared" si="470"/>
        <v>0</v>
      </c>
      <c r="AY452" s="1">
        <f t="shared" si="470"/>
        <v>0</v>
      </c>
      <c r="AZ452" s="1">
        <f t="shared" si="470"/>
        <v>0</v>
      </c>
      <c r="BA452" s="1">
        <f t="shared" si="470"/>
        <v>0</v>
      </c>
      <c r="BB452" s="1">
        <f t="shared" si="470"/>
        <v>0</v>
      </c>
      <c r="BC452" s="1">
        <f t="shared" si="470"/>
        <v>0</v>
      </c>
      <c r="BD452" s="1">
        <f t="shared" si="470"/>
        <v>0</v>
      </c>
      <c r="BE452" s="1">
        <f t="shared" si="470"/>
        <v>0</v>
      </c>
      <c r="BF452" s="1">
        <f t="shared" si="470"/>
        <v>0</v>
      </c>
      <c r="BG452" s="1">
        <f t="shared" si="470"/>
        <v>0</v>
      </c>
      <c r="BH452" s="1">
        <f t="shared" si="470"/>
        <v>0</v>
      </c>
      <c r="BI452" s="1">
        <f t="shared" si="470"/>
        <v>0</v>
      </c>
      <c r="BJ452" s="1">
        <f t="shared" si="470"/>
        <v>0</v>
      </c>
      <c r="BK452" s="1">
        <f t="shared" si="470"/>
        <v>0</v>
      </c>
      <c r="BL452" s="1">
        <f t="shared" si="470"/>
        <v>0</v>
      </c>
      <c r="BM452" s="1">
        <f t="shared" si="470"/>
        <v>0</v>
      </c>
      <c r="BN452" s="1">
        <f t="shared" si="470"/>
        <v>0</v>
      </c>
      <c r="BO452" s="1">
        <f t="shared" si="470"/>
        <v>0</v>
      </c>
      <c r="BP452" s="1">
        <f t="shared" si="470"/>
        <v>0</v>
      </c>
      <c r="BQ452" s="1">
        <f t="shared" si="470"/>
        <v>0</v>
      </c>
      <c r="BR452" s="1">
        <f t="shared" si="470"/>
        <v>0</v>
      </c>
    </row>
    <row r="453" spans="1:70" x14ac:dyDescent="0.2">
      <c r="A453" s="1">
        <f t="shared" si="444"/>
        <v>0</v>
      </c>
      <c r="D453" s="541"/>
      <c r="E453" s="541"/>
      <c r="F453" s="541"/>
      <c r="G453" s="541"/>
      <c r="H453" s="541"/>
      <c r="I453" s="541"/>
      <c r="J453" s="541"/>
      <c r="K453" s="1">
        <f t="shared" ref="K453:AP453" si="471">K201-K390</f>
        <v>0</v>
      </c>
      <c r="L453" s="1">
        <f t="shared" si="471"/>
        <v>0</v>
      </c>
      <c r="M453" s="1">
        <f t="shared" si="471"/>
        <v>0</v>
      </c>
      <c r="N453" s="1">
        <f t="shared" si="471"/>
        <v>0</v>
      </c>
      <c r="O453" s="1">
        <f t="shared" si="471"/>
        <v>0</v>
      </c>
      <c r="P453" s="1">
        <f t="shared" si="471"/>
        <v>0</v>
      </c>
      <c r="Q453" s="1">
        <f t="shared" si="471"/>
        <v>0</v>
      </c>
      <c r="R453" s="1">
        <f t="shared" si="471"/>
        <v>0</v>
      </c>
      <c r="S453" s="1">
        <f t="shared" si="471"/>
        <v>0</v>
      </c>
      <c r="T453" s="1">
        <f t="shared" si="471"/>
        <v>0</v>
      </c>
      <c r="U453" s="1">
        <f t="shared" si="471"/>
        <v>0</v>
      </c>
      <c r="V453" s="1">
        <f t="shared" si="471"/>
        <v>0</v>
      </c>
      <c r="W453" s="1">
        <f t="shared" si="471"/>
        <v>0</v>
      </c>
      <c r="X453" s="1">
        <f t="shared" si="471"/>
        <v>0</v>
      </c>
      <c r="Y453" s="1">
        <f t="shared" si="471"/>
        <v>0</v>
      </c>
      <c r="Z453" s="1">
        <f t="shared" si="471"/>
        <v>0</v>
      </c>
      <c r="AA453" s="1">
        <f t="shared" si="471"/>
        <v>0</v>
      </c>
      <c r="AB453" s="1">
        <f t="shared" si="471"/>
        <v>0</v>
      </c>
      <c r="AC453" s="1">
        <f t="shared" si="471"/>
        <v>0</v>
      </c>
      <c r="AD453" s="1">
        <f t="shared" si="471"/>
        <v>0</v>
      </c>
      <c r="AE453" s="1">
        <f t="shared" si="471"/>
        <v>0</v>
      </c>
      <c r="AF453" s="1">
        <f t="shared" si="471"/>
        <v>0</v>
      </c>
      <c r="AG453" s="1">
        <f t="shared" si="471"/>
        <v>0</v>
      </c>
      <c r="AH453" s="1">
        <f t="shared" si="471"/>
        <v>0</v>
      </c>
      <c r="AI453" s="1">
        <f t="shared" si="471"/>
        <v>0</v>
      </c>
      <c r="AJ453" s="1">
        <f t="shared" si="471"/>
        <v>0</v>
      </c>
      <c r="AK453" s="1">
        <f t="shared" si="471"/>
        <v>0</v>
      </c>
      <c r="AL453" s="1">
        <f t="shared" si="471"/>
        <v>0</v>
      </c>
      <c r="AM453" s="1">
        <f t="shared" si="471"/>
        <v>0</v>
      </c>
      <c r="AN453" s="1">
        <f t="shared" si="471"/>
        <v>0</v>
      </c>
      <c r="AO453" s="1">
        <f t="shared" si="471"/>
        <v>0</v>
      </c>
      <c r="AP453" s="1">
        <f t="shared" si="471"/>
        <v>0</v>
      </c>
      <c r="AQ453" s="1">
        <f t="shared" ref="AQ453:BR453" si="472">AQ201-AQ390</f>
        <v>0</v>
      </c>
      <c r="AR453" s="1">
        <f t="shared" si="472"/>
        <v>0</v>
      </c>
      <c r="AS453" s="1">
        <f t="shared" si="472"/>
        <v>0</v>
      </c>
      <c r="AT453" s="1">
        <f t="shared" si="472"/>
        <v>0</v>
      </c>
      <c r="AU453" s="1">
        <f t="shared" si="472"/>
        <v>0</v>
      </c>
      <c r="AV453" s="1">
        <f t="shared" si="472"/>
        <v>0</v>
      </c>
      <c r="AW453" s="1">
        <f t="shared" si="472"/>
        <v>0</v>
      </c>
      <c r="AX453" s="1">
        <f t="shared" si="472"/>
        <v>0</v>
      </c>
      <c r="AY453" s="1">
        <f t="shared" si="472"/>
        <v>0</v>
      </c>
      <c r="AZ453" s="1">
        <f t="shared" si="472"/>
        <v>0</v>
      </c>
      <c r="BA453" s="1">
        <f t="shared" si="472"/>
        <v>0</v>
      </c>
      <c r="BB453" s="1">
        <f t="shared" si="472"/>
        <v>0</v>
      </c>
      <c r="BC453" s="1">
        <f t="shared" si="472"/>
        <v>0</v>
      </c>
      <c r="BD453" s="1">
        <f t="shared" si="472"/>
        <v>0</v>
      </c>
      <c r="BE453" s="1">
        <f t="shared" si="472"/>
        <v>0</v>
      </c>
      <c r="BF453" s="1">
        <f t="shared" si="472"/>
        <v>0</v>
      </c>
      <c r="BG453" s="1">
        <f t="shared" si="472"/>
        <v>0</v>
      </c>
      <c r="BH453" s="1">
        <f t="shared" si="472"/>
        <v>0</v>
      </c>
      <c r="BI453" s="1">
        <f t="shared" si="472"/>
        <v>0</v>
      </c>
      <c r="BJ453" s="1">
        <f t="shared" si="472"/>
        <v>0</v>
      </c>
      <c r="BK453" s="1">
        <f t="shared" si="472"/>
        <v>0</v>
      </c>
      <c r="BL453" s="1">
        <f t="shared" si="472"/>
        <v>0</v>
      </c>
      <c r="BM453" s="1">
        <f t="shared" si="472"/>
        <v>0</v>
      </c>
      <c r="BN453" s="1">
        <f t="shared" si="472"/>
        <v>0</v>
      </c>
      <c r="BO453" s="1">
        <f t="shared" si="472"/>
        <v>0</v>
      </c>
      <c r="BP453" s="1">
        <f t="shared" si="472"/>
        <v>0</v>
      </c>
      <c r="BQ453" s="1">
        <f t="shared" si="472"/>
        <v>0</v>
      </c>
      <c r="BR453" s="1">
        <f t="shared" si="472"/>
        <v>0</v>
      </c>
    </row>
    <row r="454" spans="1:70" x14ac:dyDescent="0.2">
      <c r="A454" s="1">
        <f t="shared" si="444"/>
        <v>0</v>
      </c>
      <c r="D454" s="541"/>
      <c r="E454" s="541"/>
      <c r="F454" s="541"/>
      <c r="G454" s="541"/>
      <c r="H454" s="541"/>
      <c r="I454" s="541"/>
      <c r="J454" s="541"/>
      <c r="K454" s="1">
        <f t="shared" ref="K454:AP454" si="473">K202-K391</f>
        <v>0</v>
      </c>
      <c r="L454" s="1">
        <f t="shared" si="473"/>
        <v>0</v>
      </c>
      <c r="M454" s="1">
        <f t="shared" si="473"/>
        <v>0</v>
      </c>
      <c r="N454" s="1">
        <f t="shared" si="473"/>
        <v>0</v>
      </c>
      <c r="O454" s="1">
        <f t="shared" si="473"/>
        <v>0</v>
      </c>
      <c r="P454" s="1">
        <f t="shared" si="473"/>
        <v>0</v>
      </c>
      <c r="Q454" s="1">
        <f t="shared" si="473"/>
        <v>0</v>
      </c>
      <c r="R454" s="1">
        <f t="shared" si="473"/>
        <v>0</v>
      </c>
      <c r="S454" s="1">
        <f t="shared" si="473"/>
        <v>0</v>
      </c>
      <c r="T454" s="1">
        <f t="shared" si="473"/>
        <v>0</v>
      </c>
      <c r="U454" s="1">
        <f t="shared" si="473"/>
        <v>0</v>
      </c>
      <c r="V454" s="1">
        <f t="shared" si="473"/>
        <v>0</v>
      </c>
      <c r="W454" s="1">
        <f t="shared" si="473"/>
        <v>0</v>
      </c>
      <c r="X454" s="1">
        <f t="shared" si="473"/>
        <v>0</v>
      </c>
      <c r="Y454" s="1">
        <f t="shared" si="473"/>
        <v>0</v>
      </c>
      <c r="Z454" s="1">
        <f t="shared" si="473"/>
        <v>0</v>
      </c>
      <c r="AA454" s="1">
        <f t="shared" si="473"/>
        <v>0</v>
      </c>
      <c r="AB454" s="1">
        <f t="shared" si="473"/>
        <v>0</v>
      </c>
      <c r="AC454" s="1">
        <f t="shared" si="473"/>
        <v>0</v>
      </c>
      <c r="AD454" s="1">
        <f t="shared" si="473"/>
        <v>0</v>
      </c>
      <c r="AE454" s="1">
        <f t="shared" si="473"/>
        <v>0</v>
      </c>
      <c r="AF454" s="1">
        <f t="shared" si="473"/>
        <v>0</v>
      </c>
      <c r="AG454" s="1">
        <f t="shared" si="473"/>
        <v>0</v>
      </c>
      <c r="AH454" s="1">
        <f t="shared" si="473"/>
        <v>0</v>
      </c>
      <c r="AI454" s="1">
        <f t="shared" si="473"/>
        <v>0</v>
      </c>
      <c r="AJ454" s="1">
        <f t="shared" si="473"/>
        <v>0</v>
      </c>
      <c r="AK454" s="1">
        <f t="shared" si="473"/>
        <v>0</v>
      </c>
      <c r="AL454" s="1">
        <f t="shared" si="473"/>
        <v>0</v>
      </c>
      <c r="AM454" s="1">
        <f t="shared" si="473"/>
        <v>0</v>
      </c>
      <c r="AN454" s="1">
        <f t="shared" si="473"/>
        <v>0</v>
      </c>
      <c r="AO454" s="1">
        <f t="shared" si="473"/>
        <v>0</v>
      </c>
      <c r="AP454" s="1">
        <f t="shared" si="473"/>
        <v>0</v>
      </c>
      <c r="AQ454" s="1">
        <f t="shared" ref="AQ454:BR454" si="474">AQ202-AQ391</f>
        <v>0</v>
      </c>
      <c r="AR454" s="1">
        <f t="shared" si="474"/>
        <v>0</v>
      </c>
      <c r="AS454" s="1">
        <f t="shared" si="474"/>
        <v>0</v>
      </c>
      <c r="AT454" s="1">
        <f t="shared" si="474"/>
        <v>0</v>
      </c>
      <c r="AU454" s="1">
        <f t="shared" si="474"/>
        <v>0</v>
      </c>
      <c r="AV454" s="1">
        <f t="shared" si="474"/>
        <v>0</v>
      </c>
      <c r="AW454" s="1">
        <f t="shared" si="474"/>
        <v>0</v>
      </c>
      <c r="AX454" s="1">
        <f t="shared" si="474"/>
        <v>0</v>
      </c>
      <c r="AY454" s="1">
        <f t="shared" si="474"/>
        <v>0</v>
      </c>
      <c r="AZ454" s="1">
        <f t="shared" si="474"/>
        <v>0</v>
      </c>
      <c r="BA454" s="1">
        <f t="shared" si="474"/>
        <v>0</v>
      </c>
      <c r="BB454" s="1">
        <f t="shared" si="474"/>
        <v>0</v>
      </c>
      <c r="BC454" s="1">
        <f t="shared" si="474"/>
        <v>0</v>
      </c>
      <c r="BD454" s="1">
        <f t="shared" si="474"/>
        <v>0</v>
      </c>
      <c r="BE454" s="1">
        <f t="shared" si="474"/>
        <v>0</v>
      </c>
      <c r="BF454" s="1">
        <f t="shared" si="474"/>
        <v>0</v>
      </c>
      <c r="BG454" s="1">
        <f t="shared" si="474"/>
        <v>0</v>
      </c>
      <c r="BH454" s="1">
        <f t="shared" si="474"/>
        <v>0</v>
      </c>
      <c r="BI454" s="1">
        <f t="shared" si="474"/>
        <v>0</v>
      </c>
      <c r="BJ454" s="1">
        <f t="shared" si="474"/>
        <v>0</v>
      </c>
      <c r="BK454" s="1">
        <f t="shared" si="474"/>
        <v>0</v>
      </c>
      <c r="BL454" s="1">
        <f t="shared" si="474"/>
        <v>0</v>
      </c>
      <c r="BM454" s="1">
        <f t="shared" si="474"/>
        <v>0</v>
      </c>
      <c r="BN454" s="1">
        <f t="shared" si="474"/>
        <v>0</v>
      </c>
      <c r="BO454" s="1">
        <f t="shared" si="474"/>
        <v>0</v>
      </c>
      <c r="BP454" s="1">
        <f t="shared" si="474"/>
        <v>0</v>
      </c>
      <c r="BQ454" s="1">
        <f t="shared" si="474"/>
        <v>0</v>
      </c>
      <c r="BR454" s="1">
        <f t="shared" si="474"/>
        <v>0</v>
      </c>
    </row>
    <row r="455" spans="1:70" x14ac:dyDescent="0.2">
      <c r="A455" s="1">
        <f t="shared" si="444"/>
        <v>0</v>
      </c>
      <c r="D455" s="541"/>
      <c r="E455" s="541"/>
      <c r="F455" s="541"/>
      <c r="G455" s="541"/>
      <c r="H455" s="541"/>
      <c r="I455" s="541"/>
      <c r="J455" s="541"/>
      <c r="K455" s="1">
        <f t="shared" ref="K455:AP455" si="475">K203-K392</f>
        <v>0</v>
      </c>
      <c r="L455" s="1">
        <f t="shared" si="475"/>
        <v>0</v>
      </c>
      <c r="M455" s="1">
        <f t="shared" si="475"/>
        <v>0</v>
      </c>
      <c r="N455" s="1">
        <f t="shared" si="475"/>
        <v>0</v>
      </c>
      <c r="O455" s="1">
        <f t="shared" si="475"/>
        <v>0</v>
      </c>
      <c r="P455" s="1">
        <f t="shared" si="475"/>
        <v>0</v>
      </c>
      <c r="Q455" s="1">
        <f t="shared" si="475"/>
        <v>0</v>
      </c>
      <c r="R455" s="1">
        <f t="shared" si="475"/>
        <v>0</v>
      </c>
      <c r="S455" s="1">
        <f t="shared" si="475"/>
        <v>0</v>
      </c>
      <c r="T455" s="1">
        <f t="shared" si="475"/>
        <v>0</v>
      </c>
      <c r="U455" s="1">
        <f t="shared" si="475"/>
        <v>0</v>
      </c>
      <c r="V455" s="1">
        <f t="shared" si="475"/>
        <v>0</v>
      </c>
      <c r="W455" s="1">
        <f t="shared" si="475"/>
        <v>0</v>
      </c>
      <c r="X455" s="1">
        <f t="shared" si="475"/>
        <v>0</v>
      </c>
      <c r="Y455" s="1">
        <f t="shared" si="475"/>
        <v>0</v>
      </c>
      <c r="Z455" s="1">
        <f t="shared" si="475"/>
        <v>0</v>
      </c>
      <c r="AA455" s="1">
        <f t="shared" si="475"/>
        <v>0</v>
      </c>
      <c r="AB455" s="1">
        <f t="shared" si="475"/>
        <v>0</v>
      </c>
      <c r="AC455" s="1">
        <f t="shared" si="475"/>
        <v>0</v>
      </c>
      <c r="AD455" s="1">
        <f t="shared" si="475"/>
        <v>0</v>
      </c>
      <c r="AE455" s="1">
        <f t="shared" si="475"/>
        <v>0</v>
      </c>
      <c r="AF455" s="1">
        <f t="shared" si="475"/>
        <v>0</v>
      </c>
      <c r="AG455" s="1">
        <f t="shared" si="475"/>
        <v>0</v>
      </c>
      <c r="AH455" s="1">
        <f t="shared" si="475"/>
        <v>0</v>
      </c>
      <c r="AI455" s="1">
        <f t="shared" si="475"/>
        <v>0</v>
      </c>
      <c r="AJ455" s="1">
        <f t="shared" si="475"/>
        <v>0</v>
      </c>
      <c r="AK455" s="1">
        <f t="shared" si="475"/>
        <v>0</v>
      </c>
      <c r="AL455" s="1">
        <f t="shared" si="475"/>
        <v>0</v>
      </c>
      <c r="AM455" s="1">
        <f t="shared" si="475"/>
        <v>0</v>
      </c>
      <c r="AN455" s="1">
        <f t="shared" si="475"/>
        <v>0</v>
      </c>
      <c r="AO455" s="1">
        <f t="shared" si="475"/>
        <v>0</v>
      </c>
      <c r="AP455" s="1">
        <f t="shared" si="475"/>
        <v>0</v>
      </c>
      <c r="AQ455" s="1">
        <f t="shared" ref="AQ455:BR455" si="476">AQ203-AQ392</f>
        <v>0</v>
      </c>
      <c r="AR455" s="1">
        <f t="shared" si="476"/>
        <v>0</v>
      </c>
      <c r="AS455" s="1">
        <f t="shared" si="476"/>
        <v>0</v>
      </c>
      <c r="AT455" s="1">
        <f t="shared" si="476"/>
        <v>0</v>
      </c>
      <c r="AU455" s="1">
        <f t="shared" si="476"/>
        <v>0</v>
      </c>
      <c r="AV455" s="1">
        <f t="shared" si="476"/>
        <v>0</v>
      </c>
      <c r="AW455" s="1">
        <f t="shared" si="476"/>
        <v>0</v>
      </c>
      <c r="AX455" s="1">
        <f t="shared" si="476"/>
        <v>0</v>
      </c>
      <c r="AY455" s="1">
        <f t="shared" si="476"/>
        <v>0</v>
      </c>
      <c r="AZ455" s="1">
        <f t="shared" si="476"/>
        <v>0</v>
      </c>
      <c r="BA455" s="1">
        <f t="shared" si="476"/>
        <v>0</v>
      </c>
      <c r="BB455" s="1">
        <f t="shared" si="476"/>
        <v>0</v>
      </c>
      <c r="BC455" s="1">
        <f t="shared" si="476"/>
        <v>0</v>
      </c>
      <c r="BD455" s="1">
        <f t="shared" si="476"/>
        <v>0</v>
      </c>
      <c r="BE455" s="1">
        <f t="shared" si="476"/>
        <v>0</v>
      </c>
      <c r="BF455" s="1">
        <f t="shared" si="476"/>
        <v>0</v>
      </c>
      <c r="BG455" s="1">
        <f t="shared" si="476"/>
        <v>0</v>
      </c>
      <c r="BH455" s="1">
        <f t="shared" si="476"/>
        <v>0</v>
      </c>
      <c r="BI455" s="1">
        <f t="shared" si="476"/>
        <v>0</v>
      </c>
      <c r="BJ455" s="1">
        <f t="shared" si="476"/>
        <v>0</v>
      </c>
      <c r="BK455" s="1">
        <f t="shared" si="476"/>
        <v>0</v>
      </c>
      <c r="BL455" s="1">
        <f t="shared" si="476"/>
        <v>0</v>
      </c>
      <c r="BM455" s="1">
        <f t="shared" si="476"/>
        <v>0</v>
      </c>
      <c r="BN455" s="1">
        <f t="shared" si="476"/>
        <v>0</v>
      </c>
      <c r="BO455" s="1">
        <f t="shared" si="476"/>
        <v>0</v>
      </c>
      <c r="BP455" s="1">
        <f t="shared" si="476"/>
        <v>0</v>
      </c>
      <c r="BQ455" s="1">
        <f t="shared" si="476"/>
        <v>0</v>
      </c>
      <c r="BR455" s="1">
        <f t="shared" si="476"/>
        <v>0</v>
      </c>
    </row>
    <row r="456" spans="1:70" x14ac:dyDescent="0.2">
      <c r="A456" s="1">
        <f t="shared" si="444"/>
        <v>0</v>
      </c>
      <c r="D456" s="541"/>
      <c r="E456" s="541"/>
      <c r="F456" s="541"/>
      <c r="G456" s="541"/>
      <c r="H456" s="541"/>
      <c r="I456" s="541"/>
      <c r="J456" s="541"/>
      <c r="K456" s="1">
        <f t="shared" ref="K456:AP456" si="477">K204-K393</f>
        <v>0</v>
      </c>
      <c r="L456" s="1">
        <f t="shared" si="477"/>
        <v>0</v>
      </c>
      <c r="M456" s="1">
        <f t="shared" si="477"/>
        <v>0</v>
      </c>
      <c r="N456" s="1">
        <f t="shared" si="477"/>
        <v>0</v>
      </c>
      <c r="O456" s="1">
        <f t="shared" si="477"/>
        <v>0</v>
      </c>
      <c r="P456" s="1">
        <f t="shared" si="477"/>
        <v>0</v>
      </c>
      <c r="Q456" s="1">
        <f t="shared" si="477"/>
        <v>0</v>
      </c>
      <c r="R456" s="1">
        <f t="shared" si="477"/>
        <v>0</v>
      </c>
      <c r="S456" s="1">
        <f t="shared" si="477"/>
        <v>0</v>
      </c>
      <c r="T456" s="1">
        <f t="shared" si="477"/>
        <v>0</v>
      </c>
      <c r="U456" s="1">
        <f t="shared" si="477"/>
        <v>0</v>
      </c>
      <c r="V456" s="1">
        <f t="shared" si="477"/>
        <v>0</v>
      </c>
      <c r="W456" s="1">
        <f t="shared" si="477"/>
        <v>0</v>
      </c>
      <c r="X456" s="1">
        <f t="shared" si="477"/>
        <v>0</v>
      </c>
      <c r="Y456" s="1">
        <f t="shared" si="477"/>
        <v>0</v>
      </c>
      <c r="Z456" s="1">
        <f t="shared" si="477"/>
        <v>0</v>
      </c>
      <c r="AA456" s="1">
        <f t="shared" si="477"/>
        <v>0</v>
      </c>
      <c r="AB456" s="1">
        <f t="shared" si="477"/>
        <v>0</v>
      </c>
      <c r="AC456" s="1">
        <f t="shared" si="477"/>
        <v>0</v>
      </c>
      <c r="AD456" s="1">
        <f t="shared" si="477"/>
        <v>0</v>
      </c>
      <c r="AE456" s="1">
        <f t="shared" si="477"/>
        <v>0</v>
      </c>
      <c r="AF456" s="1">
        <f t="shared" si="477"/>
        <v>0</v>
      </c>
      <c r="AG456" s="1">
        <f t="shared" si="477"/>
        <v>0</v>
      </c>
      <c r="AH456" s="1">
        <f t="shared" si="477"/>
        <v>0</v>
      </c>
      <c r="AI456" s="1">
        <f t="shared" si="477"/>
        <v>0</v>
      </c>
      <c r="AJ456" s="1">
        <f t="shared" si="477"/>
        <v>0</v>
      </c>
      <c r="AK456" s="1">
        <f t="shared" si="477"/>
        <v>0</v>
      </c>
      <c r="AL456" s="1">
        <f t="shared" si="477"/>
        <v>0</v>
      </c>
      <c r="AM456" s="1">
        <f t="shared" si="477"/>
        <v>0</v>
      </c>
      <c r="AN456" s="1">
        <f t="shared" si="477"/>
        <v>0</v>
      </c>
      <c r="AO456" s="1">
        <f t="shared" si="477"/>
        <v>0</v>
      </c>
      <c r="AP456" s="1">
        <f t="shared" si="477"/>
        <v>0</v>
      </c>
      <c r="AQ456" s="1">
        <f t="shared" ref="AQ456:BR456" si="478">AQ204-AQ393</f>
        <v>0</v>
      </c>
      <c r="AR456" s="1">
        <f t="shared" si="478"/>
        <v>0</v>
      </c>
      <c r="AS456" s="1">
        <f t="shared" si="478"/>
        <v>0</v>
      </c>
      <c r="AT456" s="1">
        <f t="shared" si="478"/>
        <v>0</v>
      </c>
      <c r="AU456" s="1">
        <f t="shared" si="478"/>
        <v>0</v>
      </c>
      <c r="AV456" s="1">
        <f t="shared" si="478"/>
        <v>0</v>
      </c>
      <c r="AW456" s="1">
        <f t="shared" si="478"/>
        <v>0</v>
      </c>
      <c r="AX456" s="1">
        <f t="shared" si="478"/>
        <v>0</v>
      </c>
      <c r="AY456" s="1">
        <f t="shared" si="478"/>
        <v>0</v>
      </c>
      <c r="AZ456" s="1">
        <f t="shared" si="478"/>
        <v>0</v>
      </c>
      <c r="BA456" s="1">
        <f t="shared" si="478"/>
        <v>0</v>
      </c>
      <c r="BB456" s="1">
        <f t="shared" si="478"/>
        <v>0</v>
      </c>
      <c r="BC456" s="1">
        <f t="shared" si="478"/>
        <v>0</v>
      </c>
      <c r="BD456" s="1">
        <f t="shared" si="478"/>
        <v>0</v>
      </c>
      <c r="BE456" s="1">
        <f t="shared" si="478"/>
        <v>0</v>
      </c>
      <c r="BF456" s="1">
        <f t="shared" si="478"/>
        <v>0</v>
      </c>
      <c r="BG456" s="1">
        <f t="shared" si="478"/>
        <v>0</v>
      </c>
      <c r="BH456" s="1">
        <f t="shared" si="478"/>
        <v>0</v>
      </c>
      <c r="BI456" s="1">
        <f t="shared" si="478"/>
        <v>0</v>
      </c>
      <c r="BJ456" s="1">
        <f t="shared" si="478"/>
        <v>0</v>
      </c>
      <c r="BK456" s="1">
        <f t="shared" si="478"/>
        <v>0</v>
      </c>
      <c r="BL456" s="1">
        <f t="shared" si="478"/>
        <v>0</v>
      </c>
      <c r="BM456" s="1">
        <f t="shared" si="478"/>
        <v>0</v>
      </c>
      <c r="BN456" s="1">
        <f t="shared" si="478"/>
        <v>0</v>
      </c>
      <c r="BO456" s="1">
        <f t="shared" si="478"/>
        <v>0</v>
      </c>
      <c r="BP456" s="1">
        <f t="shared" si="478"/>
        <v>0</v>
      </c>
      <c r="BQ456" s="1">
        <f t="shared" si="478"/>
        <v>0</v>
      </c>
      <c r="BR456" s="1">
        <f t="shared" si="478"/>
        <v>0</v>
      </c>
    </row>
    <row r="457" spans="1:70" x14ac:dyDescent="0.2">
      <c r="A457" s="1">
        <f t="shared" si="444"/>
        <v>0</v>
      </c>
      <c r="D457" s="541"/>
      <c r="E457" s="541"/>
      <c r="F457" s="541"/>
      <c r="G457" s="541"/>
      <c r="H457" s="541"/>
      <c r="I457" s="541"/>
      <c r="J457" s="541"/>
      <c r="K457" s="1">
        <f t="shared" ref="K457:AP457" si="479">K205-K394</f>
        <v>0</v>
      </c>
      <c r="L457" s="1">
        <f t="shared" si="479"/>
        <v>0</v>
      </c>
      <c r="M457" s="1">
        <f t="shared" si="479"/>
        <v>0</v>
      </c>
      <c r="N457" s="1">
        <f t="shared" si="479"/>
        <v>0</v>
      </c>
      <c r="O457" s="1">
        <f t="shared" si="479"/>
        <v>0</v>
      </c>
      <c r="P457" s="1">
        <f t="shared" si="479"/>
        <v>0</v>
      </c>
      <c r="Q457" s="1">
        <f t="shared" si="479"/>
        <v>0</v>
      </c>
      <c r="R457" s="1">
        <f t="shared" si="479"/>
        <v>0</v>
      </c>
      <c r="S457" s="1">
        <f t="shared" si="479"/>
        <v>0</v>
      </c>
      <c r="T457" s="1">
        <f t="shared" si="479"/>
        <v>0</v>
      </c>
      <c r="U457" s="1">
        <f t="shared" si="479"/>
        <v>0</v>
      </c>
      <c r="V457" s="1">
        <f t="shared" si="479"/>
        <v>0</v>
      </c>
      <c r="W457" s="1">
        <f t="shared" si="479"/>
        <v>0</v>
      </c>
      <c r="X457" s="1">
        <f t="shared" si="479"/>
        <v>0</v>
      </c>
      <c r="Y457" s="1">
        <f t="shared" si="479"/>
        <v>0</v>
      </c>
      <c r="Z457" s="1">
        <f t="shared" si="479"/>
        <v>0</v>
      </c>
      <c r="AA457" s="1">
        <f t="shared" si="479"/>
        <v>0</v>
      </c>
      <c r="AB457" s="1">
        <f t="shared" si="479"/>
        <v>0</v>
      </c>
      <c r="AC457" s="1">
        <f t="shared" si="479"/>
        <v>0</v>
      </c>
      <c r="AD457" s="1">
        <f t="shared" si="479"/>
        <v>0</v>
      </c>
      <c r="AE457" s="1">
        <f t="shared" si="479"/>
        <v>0</v>
      </c>
      <c r="AF457" s="1">
        <f t="shared" si="479"/>
        <v>0</v>
      </c>
      <c r="AG457" s="1">
        <f t="shared" si="479"/>
        <v>0</v>
      </c>
      <c r="AH457" s="1">
        <f t="shared" si="479"/>
        <v>0</v>
      </c>
      <c r="AI457" s="1">
        <f t="shared" si="479"/>
        <v>0</v>
      </c>
      <c r="AJ457" s="1">
        <f t="shared" si="479"/>
        <v>0</v>
      </c>
      <c r="AK457" s="1">
        <f t="shared" si="479"/>
        <v>0</v>
      </c>
      <c r="AL457" s="1">
        <f t="shared" si="479"/>
        <v>0</v>
      </c>
      <c r="AM457" s="1">
        <f t="shared" si="479"/>
        <v>0</v>
      </c>
      <c r="AN457" s="1">
        <f t="shared" si="479"/>
        <v>0</v>
      </c>
      <c r="AO457" s="1">
        <f t="shared" si="479"/>
        <v>0</v>
      </c>
      <c r="AP457" s="1">
        <f t="shared" si="479"/>
        <v>0</v>
      </c>
      <c r="AQ457" s="1">
        <f t="shared" ref="AQ457:BR457" si="480">AQ205-AQ394</f>
        <v>0</v>
      </c>
      <c r="AR457" s="1">
        <f t="shared" si="480"/>
        <v>0</v>
      </c>
      <c r="AS457" s="1">
        <f t="shared" si="480"/>
        <v>0</v>
      </c>
      <c r="AT457" s="1">
        <f t="shared" si="480"/>
        <v>0</v>
      </c>
      <c r="AU457" s="1">
        <f t="shared" si="480"/>
        <v>0</v>
      </c>
      <c r="AV457" s="1">
        <f t="shared" si="480"/>
        <v>0</v>
      </c>
      <c r="AW457" s="1">
        <f t="shared" si="480"/>
        <v>0</v>
      </c>
      <c r="AX457" s="1">
        <f t="shared" si="480"/>
        <v>0</v>
      </c>
      <c r="AY457" s="1">
        <f t="shared" si="480"/>
        <v>0</v>
      </c>
      <c r="AZ457" s="1">
        <f t="shared" si="480"/>
        <v>0</v>
      </c>
      <c r="BA457" s="1">
        <f t="shared" si="480"/>
        <v>0</v>
      </c>
      <c r="BB457" s="1">
        <f t="shared" si="480"/>
        <v>0</v>
      </c>
      <c r="BC457" s="1">
        <f t="shared" si="480"/>
        <v>0</v>
      </c>
      <c r="BD457" s="1">
        <f t="shared" si="480"/>
        <v>0</v>
      </c>
      <c r="BE457" s="1">
        <f t="shared" si="480"/>
        <v>0</v>
      </c>
      <c r="BF457" s="1">
        <f t="shared" si="480"/>
        <v>0</v>
      </c>
      <c r="BG457" s="1">
        <f t="shared" si="480"/>
        <v>0</v>
      </c>
      <c r="BH457" s="1">
        <f t="shared" si="480"/>
        <v>0</v>
      </c>
      <c r="BI457" s="1">
        <f t="shared" si="480"/>
        <v>0</v>
      </c>
      <c r="BJ457" s="1">
        <f t="shared" si="480"/>
        <v>0</v>
      </c>
      <c r="BK457" s="1">
        <f t="shared" si="480"/>
        <v>0</v>
      </c>
      <c r="BL457" s="1">
        <f t="shared" si="480"/>
        <v>0</v>
      </c>
      <c r="BM457" s="1">
        <f t="shared" si="480"/>
        <v>0</v>
      </c>
      <c r="BN457" s="1">
        <f t="shared" si="480"/>
        <v>0</v>
      </c>
      <c r="BO457" s="1">
        <f t="shared" si="480"/>
        <v>0</v>
      </c>
      <c r="BP457" s="1">
        <f t="shared" si="480"/>
        <v>0</v>
      </c>
      <c r="BQ457" s="1">
        <f t="shared" si="480"/>
        <v>0</v>
      </c>
      <c r="BR457" s="1">
        <f t="shared" si="480"/>
        <v>0</v>
      </c>
    </row>
    <row r="458" spans="1:70" x14ac:dyDescent="0.2">
      <c r="A458" s="1">
        <f t="shared" si="444"/>
        <v>0</v>
      </c>
      <c r="D458" s="541"/>
      <c r="E458" s="541"/>
      <c r="F458" s="541"/>
      <c r="G458" s="541"/>
      <c r="H458" s="541"/>
      <c r="I458" s="541"/>
      <c r="J458" s="541"/>
      <c r="K458" s="1">
        <f t="shared" ref="K458:AP458" si="481">K206-K395</f>
        <v>0</v>
      </c>
      <c r="L458" s="1">
        <f t="shared" si="481"/>
        <v>0</v>
      </c>
      <c r="M458" s="1">
        <f t="shared" si="481"/>
        <v>0</v>
      </c>
      <c r="N458" s="1">
        <f t="shared" si="481"/>
        <v>0</v>
      </c>
      <c r="O458" s="1">
        <f t="shared" si="481"/>
        <v>0</v>
      </c>
      <c r="P458" s="1">
        <f t="shared" si="481"/>
        <v>0</v>
      </c>
      <c r="Q458" s="1">
        <f t="shared" si="481"/>
        <v>0</v>
      </c>
      <c r="R458" s="1">
        <f t="shared" si="481"/>
        <v>0</v>
      </c>
      <c r="S458" s="1">
        <f t="shared" si="481"/>
        <v>0</v>
      </c>
      <c r="T458" s="1">
        <f t="shared" si="481"/>
        <v>0</v>
      </c>
      <c r="U458" s="1">
        <f t="shared" si="481"/>
        <v>0</v>
      </c>
      <c r="V458" s="1">
        <f t="shared" si="481"/>
        <v>0</v>
      </c>
      <c r="W458" s="1">
        <f t="shared" si="481"/>
        <v>0</v>
      </c>
      <c r="X458" s="1">
        <f t="shared" si="481"/>
        <v>0</v>
      </c>
      <c r="Y458" s="1">
        <f t="shared" si="481"/>
        <v>0</v>
      </c>
      <c r="Z458" s="1">
        <f t="shared" si="481"/>
        <v>0</v>
      </c>
      <c r="AA458" s="1">
        <f t="shared" si="481"/>
        <v>0</v>
      </c>
      <c r="AB458" s="1">
        <f t="shared" si="481"/>
        <v>0</v>
      </c>
      <c r="AC458" s="1">
        <f t="shared" si="481"/>
        <v>0</v>
      </c>
      <c r="AD458" s="1">
        <f t="shared" si="481"/>
        <v>0</v>
      </c>
      <c r="AE458" s="1">
        <f t="shared" si="481"/>
        <v>0</v>
      </c>
      <c r="AF458" s="1">
        <f t="shared" si="481"/>
        <v>0</v>
      </c>
      <c r="AG458" s="1">
        <f t="shared" si="481"/>
        <v>0</v>
      </c>
      <c r="AH458" s="1">
        <f t="shared" si="481"/>
        <v>0</v>
      </c>
      <c r="AI458" s="1">
        <f t="shared" si="481"/>
        <v>0</v>
      </c>
      <c r="AJ458" s="1">
        <f t="shared" si="481"/>
        <v>0</v>
      </c>
      <c r="AK458" s="1">
        <f t="shared" si="481"/>
        <v>0</v>
      </c>
      <c r="AL458" s="1">
        <f t="shared" si="481"/>
        <v>0</v>
      </c>
      <c r="AM458" s="1">
        <f t="shared" si="481"/>
        <v>0</v>
      </c>
      <c r="AN458" s="1">
        <f t="shared" si="481"/>
        <v>0</v>
      </c>
      <c r="AO458" s="1">
        <f t="shared" si="481"/>
        <v>0</v>
      </c>
      <c r="AP458" s="1">
        <f t="shared" si="481"/>
        <v>0</v>
      </c>
      <c r="AQ458" s="1">
        <f t="shared" ref="AQ458:BR458" si="482">AQ206-AQ395</f>
        <v>0</v>
      </c>
      <c r="AR458" s="1">
        <f t="shared" si="482"/>
        <v>0</v>
      </c>
      <c r="AS458" s="1">
        <f t="shared" si="482"/>
        <v>0</v>
      </c>
      <c r="AT458" s="1">
        <f t="shared" si="482"/>
        <v>0</v>
      </c>
      <c r="AU458" s="1">
        <f t="shared" si="482"/>
        <v>0</v>
      </c>
      <c r="AV458" s="1">
        <f t="shared" si="482"/>
        <v>0</v>
      </c>
      <c r="AW458" s="1">
        <f t="shared" si="482"/>
        <v>0</v>
      </c>
      <c r="AX458" s="1">
        <f t="shared" si="482"/>
        <v>0</v>
      </c>
      <c r="AY458" s="1">
        <f t="shared" si="482"/>
        <v>0</v>
      </c>
      <c r="AZ458" s="1">
        <f t="shared" si="482"/>
        <v>0</v>
      </c>
      <c r="BA458" s="1">
        <f t="shared" si="482"/>
        <v>0</v>
      </c>
      <c r="BB458" s="1">
        <f t="shared" si="482"/>
        <v>0</v>
      </c>
      <c r="BC458" s="1">
        <f t="shared" si="482"/>
        <v>0</v>
      </c>
      <c r="BD458" s="1">
        <f t="shared" si="482"/>
        <v>0</v>
      </c>
      <c r="BE458" s="1">
        <f t="shared" si="482"/>
        <v>0</v>
      </c>
      <c r="BF458" s="1">
        <f t="shared" si="482"/>
        <v>0</v>
      </c>
      <c r="BG458" s="1">
        <f t="shared" si="482"/>
        <v>0</v>
      </c>
      <c r="BH458" s="1">
        <f t="shared" si="482"/>
        <v>0</v>
      </c>
      <c r="BI458" s="1">
        <f t="shared" si="482"/>
        <v>0</v>
      </c>
      <c r="BJ458" s="1">
        <f t="shared" si="482"/>
        <v>0</v>
      </c>
      <c r="BK458" s="1">
        <f t="shared" si="482"/>
        <v>0</v>
      </c>
      <c r="BL458" s="1">
        <f t="shared" si="482"/>
        <v>0</v>
      </c>
      <c r="BM458" s="1">
        <f t="shared" si="482"/>
        <v>0</v>
      </c>
      <c r="BN458" s="1">
        <f t="shared" si="482"/>
        <v>0</v>
      </c>
      <c r="BO458" s="1">
        <f t="shared" si="482"/>
        <v>0</v>
      </c>
      <c r="BP458" s="1">
        <f t="shared" si="482"/>
        <v>0</v>
      </c>
      <c r="BQ458" s="1">
        <f t="shared" si="482"/>
        <v>0</v>
      </c>
      <c r="BR458" s="1">
        <f t="shared" si="482"/>
        <v>0</v>
      </c>
    </row>
    <row r="459" spans="1:70" x14ac:dyDescent="0.2">
      <c r="A459" s="1">
        <f t="shared" si="444"/>
        <v>0</v>
      </c>
      <c r="D459" s="541"/>
      <c r="E459" s="541"/>
      <c r="F459" s="541"/>
      <c r="G459" s="541"/>
      <c r="H459" s="541"/>
      <c r="I459" s="541"/>
      <c r="J459" s="541"/>
      <c r="K459" s="1">
        <f t="shared" ref="K459:AP459" si="483">K207-K396</f>
        <v>0</v>
      </c>
      <c r="L459" s="1">
        <f t="shared" si="483"/>
        <v>0</v>
      </c>
      <c r="M459" s="1">
        <f t="shared" si="483"/>
        <v>0</v>
      </c>
      <c r="N459" s="1">
        <f t="shared" si="483"/>
        <v>0</v>
      </c>
      <c r="O459" s="1">
        <f t="shared" si="483"/>
        <v>0</v>
      </c>
      <c r="P459" s="1">
        <f t="shared" si="483"/>
        <v>0</v>
      </c>
      <c r="Q459" s="1">
        <f t="shared" si="483"/>
        <v>0</v>
      </c>
      <c r="R459" s="1">
        <f t="shared" si="483"/>
        <v>0</v>
      </c>
      <c r="S459" s="1">
        <f t="shared" si="483"/>
        <v>0</v>
      </c>
      <c r="T459" s="1">
        <f t="shared" si="483"/>
        <v>0</v>
      </c>
      <c r="U459" s="1">
        <f t="shared" si="483"/>
        <v>0</v>
      </c>
      <c r="V459" s="1">
        <f t="shared" si="483"/>
        <v>0</v>
      </c>
      <c r="W459" s="1">
        <f t="shared" si="483"/>
        <v>0</v>
      </c>
      <c r="X459" s="1">
        <f t="shared" si="483"/>
        <v>0</v>
      </c>
      <c r="Y459" s="1">
        <f t="shared" si="483"/>
        <v>0</v>
      </c>
      <c r="Z459" s="1">
        <f t="shared" si="483"/>
        <v>0</v>
      </c>
      <c r="AA459" s="1">
        <f t="shared" si="483"/>
        <v>0</v>
      </c>
      <c r="AB459" s="1">
        <f t="shared" si="483"/>
        <v>0</v>
      </c>
      <c r="AC459" s="1">
        <f t="shared" si="483"/>
        <v>0</v>
      </c>
      <c r="AD459" s="1">
        <f t="shared" si="483"/>
        <v>0</v>
      </c>
      <c r="AE459" s="1">
        <f t="shared" si="483"/>
        <v>0</v>
      </c>
      <c r="AF459" s="1">
        <f t="shared" si="483"/>
        <v>0</v>
      </c>
      <c r="AG459" s="1">
        <f t="shared" si="483"/>
        <v>0</v>
      </c>
      <c r="AH459" s="1">
        <f t="shared" si="483"/>
        <v>0</v>
      </c>
      <c r="AI459" s="1">
        <f t="shared" si="483"/>
        <v>0</v>
      </c>
      <c r="AJ459" s="1">
        <f t="shared" si="483"/>
        <v>0</v>
      </c>
      <c r="AK459" s="1">
        <f t="shared" si="483"/>
        <v>0</v>
      </c>
      <c r="AL459" s="1">
        <f t="shared" si="483"/>
        <v>0</v>
      </c>
      <c r="AM459" s="1">
        <f t="shared" si="483"/>
        <v>0</v>
      </c>
      <c r="AN459" s="1">
        <f t="shared" si="483"/>
        <v>0</v>
      </c>
      <c r="AO459" s="1">
        <f t="shared" si="483"/>
        <v>0</v>
      </c>
      <c r="AP459" s="1">
        <f t="shared" si="483"/>
        <v>0</v>
      </c>
      <c r="AQ459" s="1">
        <f t="shared" ref="AQ459:BR459" si="484">AQ207-AQ396</f>
        <v>0</v>
      </c>
      <c r="AR459" s="1">
        <f t="shared" si="484"/>
        <v>0</v>
      </c>
      <c r="AS459" s="1">
        <f t="shared" si="484"/>
        <v>0</v>
      </c>
      <c r="AT459" s="1">
        <f t="shared" si="484"/>
        <v>0</v>
      </c>
      <c r="AU459" s="1">
        <f t="shared" si="484"/>
        <v>0</v>
      </c>
      <c r="AV459" s="1">
        <f t="shared" si="484"/>
        <v>0</v>
      </c>
      <c r="AW459" s="1">
        <f t="shared" si="484"/>
        <v>0</v>
      </c>
      <c r="AX459" s="1">
        <f t="shared" si="484"/>
        <v>0</v>
      </c>
      <c r="AY459" s="1">
        <f t="shared" si="484"/>
        <v>0</v>
      </c>
      <c r="AZ459" s="1">
        <f t="shared" si="484"/>
        <v>0</v>
      </c>
      <c r="BA459" s="1">
        <f t="shared" si="484"/>
        <v>0</v>
      </c>
      <c r="BB459" s="1">
        <f t="shared" si="484"/>
        <v>0</v>
      </c>
      <c r="BC459" s="1">
        <f t="shared" si="484"/>
        <v>0</v>
      </c>
      <c r="BD459" s="1">
        <f t="shared" si="484"/>
        <v>0</v>
      </c>
      <c r="BE459" s="1">
        <f t="shared" si="484"/>
        <v>0</v>
      </c>
      <c r="BF459" s="1">
        <f t="shared" si="484"/>
        <v>0</v>
      </c>
      <c r="BG459" s="1">
        <f t="shared" si="484"/>
        <v>0</v>
      </c>
      <c r="BH459" s="1">
        <f t="shared" si="484"/>
        <v>0</v>
      </c>
      <c r="BI459" s="1">
        <f t="shared" si="484"/>
        <v>0</v>
      </c>
      <c r="BJ459" s="1">
        <f t="shared" si="484"/>
        <v>0</v>
      </c>
      <c r="BK459" s="1">
        <f t="shared" si="484"/>
        <v>0</v>
      </c>
      <c r="BL459" s="1">
        <f t="shared" si="484"/>
        <v>0</v>
      </c>
      <c r="BM459" s="1">
        <f t="shared" si="484"/>
        <v>0</v>
      </c>
      <c r="BN459" s="1">
        <f t="shared" si="484"/>
        <v>0</v>
      </c>
      <c r="BO459" s="1">
        <f t="shared" si="484"/>
        <v>0</v>
      </c>
      <c r="BP459" s="1">
        <f t="shared" si="484"/>
        <v>0</v>
      </c>
      <c r="BQ459" s="1">
        <f t="shared" si="484"/>
        <v>0</v>
      </c>
      <c r="BR459" s="1">
        <f t="shared" si="484"/>
        <v>0</v>
      </c>
    </row>
    <row r="460" spans="1:70" x14ac:dyDescent="0.2">
      <c r="A460" s="1">
        <f t="shared" si="444"/>
        <v>0</v>
      </c>
      <c r="D460" s="541"/>
      <c r="E460" s="541"/>
      <c r="F460" s="541"/>
      <c r="G460" s="541"/>
      <c r="H460" s="541"/>
      <c r="I460" s="541"/>
      <c r="J460" s="541"/>
      <c r="K460" s="1">
        <f t="shared" ref="K460:AP460" si="485">K208-K397</f>
        <v>0</v>
      </c>
      <c r="L460" s="1">
        <f t="shared" si="485"/>
        <v>0</v>
      </c>
      <c r="M460" s="1">
        <f t="shared" si="485"/>
        <v>0</v>
      </c>
      <c r="N460" s="1">
        <f t="shared" si="485"/>
        <v>0</v>
      </c>
      <c r="O460" s="1">
        <f t="shared" si="485"/>
        <v>0</v>
      </c>
      <c r="P460" s="1">
        <f t="shared" si="485"/>
        <v>0</v>
      </c>
      <c r="Q460" s="1">
        <f t="shared" si="485"/>
        <v>0</v>
      </c>
      <c r="R460" s="1">
        <f t="shared" si="485"/>
        <v>0</v>
      </c>
      <c r="S460" s="1">
        <f t="shared" si="485"/>
        <v>0</v>
      </c>
      <c r="T460" s="1">
        <f t="shared" si="485"/>
        <v>0</v>
      </c>
      <c r="U460" s="1">
        <f t="shared" si="485"/>
        <v>0</v>
      </c>
      <c r="V460" s="1">
        <f t="shared" si="485"/>
        <v>0</v>
      </c>
      <c r="W460" s="1">
        <f t="shared" si="485"/>
        <v>0</v>
      </c>
      <c r="X460" s="1">
        <f t="shared" si="485"/>
        <v>0</v>
      </c>
      <c r="Y460" s="1">
        <f t="shared" si="485"/>
        <v>0</v>
      </c>
      <c r="Z460" s="1">
        <f t="shared" si="485"/>
        <v>0</v>
      </c>
      <c r="AA460" s="1">
        <f t="shared" si="485"/>
        <v>0</v>
      </c>
      <c r="AB460" s="1">
        <f t="shared" si="485"/>
        <v>0</v>
      </c>
      <c r="AC460" s="1">
        <f t="shared" si="485"/>
        <v>0</v>
      </c>
      <c r="AD460" s="1">
        <f t="shared" si="485"/>
        <v>0</v>
      </c>
      <c r="AE460" s="1">
        <f t="shared" si="485"/>
        <v>0</v>
      </c>
      <c r="AF460" s="1">
        <f t="shared" si="485"/>
        <v>0</v>
      </c>
      <c r="AG460" s="1">
        <f t="shared" si="485"/>
        <v>0</v>
      </c>
      <c r="AH460" s="1">
        <f t="shared" si="485"/>
        <v>0</v>
      </c>
      <c r="AI460" s="1">
        <f t="shared" si="485"/>
        <v>0</v>
      </c>
      <c r="AJ460" s="1">
        <f t="shared" si="485"/>
        <v>0</v>
      </c>
      <c r="AK460" s="1">
        <f t="shared" si="485"/>
        <v>0</v>
      </c>
      <c r="AL460" s="1">
        <f t="shared" si="485"/>
        <v>0</v>
      </c>
      <c r="AM460" s="1">
        <f t="shared" si="485"/>
        <v>0</v>
      </c>
      <c r="AN460" s="1">
        <f t="shared" si="485"/>
        <v>0</v>
      </c>
      <c r="AO460" s="1">
        <f t="shared" si="485"/>
        <v>0</v>
      </c>
      <c r="AP460" s="1">
        <f t="shared" si="485"/>
        <v>0</v>
      </c>
      <c r="AQ460" s="1">
        <f t="shared" ref="AQ460:BR460" si="486">AQ208-AQ397</f>
        <v>0</v>
      </c>
      <c r="AR460" s="1">
        <f t="shared" si="486"/>
        <v>0</v>
      </c>
      <c r="AS460" s="1">
        <f t="shared" si="486"/>
        <v>0</v>
      </c>
      <c r="AT460" s="1">
        <f t="shared" si="486"/>
        <v>0</v>
      </c>
      <c r="AU460" s="1">
        <f t="shared" si="486"/>
        <v>0</v>
      </c>
      <c r="AV460" s="1">
        <f t="shared" si="486"/>
        <v>0</v>
      </c>
      <c r="AW460" s="1">
        <f t="shared" si="486"/>
        <v>0</v>
      </c>
      <c r="AX460" s="1">
        <f t="shared" si="486"/>
        <v>0</v>
      </c>
      <c r="AY460" s="1">
        <f t="shared" si="486"/>
        <v>0</v>
      </c>
      <c r="AZ460" s="1">
        <f t="shared" si="486"/>
        <v>0</v>
      </c>
      <c r="BA460" s="1">
        <f t="shared" si="486"/>
        <v>0</v>
      </c>
      <c r="BB460" s="1">
        <f t="shared" si="486"/>
        <v>0</v>
      </c>
      <c r="BC460" s="1">
        <f t="shared" si="486"/>
        <v>0</v>
      </c>
      <c r="BD460" s="1">
        <f t="shared" si="486"/>
        <v>0</v>
      </c>
      <c r="BE460" s="1">
        <f t="shared" si="486"/>
        <v>0</v>
      </c>
      <c r="BF460" s="1">
        <f t="shared" si="486"/>
        <v>0</v>
      </c>
      <c r="BG460" s="1">
        <f t="shared" si="486"/>
        <v>0</v>
      </c>
      <c r="BH460" s="1">
        <f t="shared" si="486"/>
        <v>0</v>
      </c>
      <c r="BI460" s="1">
        <f t="shared" si="486"/>
        <v>0</v>
      </c>
      <c r="BJ460" s="1">
        <f t="shared" si="486"/>
        <v>0</v>
      </c>
      <c r="BK460" s="1">
        <f t="shared" si="486"/>
        <v>0</v>
      </c>
      <c r="BL460" s="1">
        <f t="shared" si="486"/>
        <v>0</v>
      </c>
      <c r="BM460" s="1">
        <f t="shared" si="486"/>
        <v>0</v>
      </c>
      <c r="BN460" s="1">
        <f t="shared" si="486"/>
        <v>0</v>
      </c>
      <c r="BO460" s="1">
        <f t="shared" si="486"/>
        <v>0</v>
      </c>
      <c r="BP460" s="1">
        <f t="shared" si="486"/>
        <v>0</v>
      </c>
      <c r="BQ460" s="1">
        <f t="shared" si="486"/>
        <v>0</v>
      </c>
      <c r="BR460" s="1">
        <f t="shared" si="486"/>
        <v>0</v>
      </c>
    </row>
    <row r="461" spans="1:70" x14ac:dyDescent="0.2">
      <c r="A461" s="1">
        <f t="shared" si="444"/>
        <v>0</v>
      </c>
      <c r="D461" s="541"/>
      <c r="E461" s="541"/>
      <c r="F461" s="541"/>
      <c r="G461" s="541"/>
      <c r="H461" s="541"/>
      <c r="I461" s="541"/>
      <c r="J461" s="541"/>
      <c r="K461" s="1">
        <f t="shared" ref="K461:AP461" si="487">K209-K398</f>
        <v>0</v>
      </c>
      <c r="L461" s="1">
        <f t="shared" si="487"/>
        <v>0</v>
      </c>
      <c r="M461" s="1">
        <f t="shared" si="487"/>
        <v>0</v>
      </c>
      <c r="N461" s="1">
        <f t="shared" si="487"/>
        <v>0</v>
      </c>
      <c r="O461" s="1">
        <f t="shared" si="487"/>
        <v>0</v>
      </c>
      <c r="P461" s="1">
        <f t="shared" si="487"/>
        <v>0</v>
      </c>
      <c r="Q461" s="1">
        <f t="shared" si="487"/>
        <v>0</v>
      </c>
      <c r="R461" s="1">
        <f t="shared" si="487"/>
        <v>0</v>
      </c>
      <c r="S461" s="1">
        <f t="shared" si="487"/>
        <v>0</v>
      </c>
      <c r="T461" s="1">
        <f t="shared" si="487"/>
        <v>0</v>
      </c>
      <c r="U461" s="1">
        <f t="shared" si="487"/>
        <v>0</v>
      </c>
      <c r="V461" s="1">
        <f t="shared" si="487"/>
        <v>0</v>
      </c>
      <c r="W461" s="1">
        <f t="shared" si="487"/>
        <v>0</v>
      </c>
      <c r="X461" s="1">
        <f t="shared" si="487"/>
        <v>0</v>
      </c>
      <c r="Y461" s="1">
        <f t="shared" si="487"/>
        <v>0</v>
      </c>
      <c r="Z461" s="1">
        <f t="shared" si="487"/>
        <v>0</v>
      </c>
      <c r="AA461" s="1">
        <f t="shared" si="487"/>
        <v>0</v>
      </c>
      <c r="AB461" s="1">
        <f t="shared" si="487"/>
        <v>0</v>
      </c>
      <c r="AC461" s="1">
        <f t="shared" si="487"/>
        <v>0</v>
      </c>
      <c r="AD461" s="1">
        <f t="shared" si="487"/>
        <v>0</v>
      </c>
      <c r="AE461" s="1">
        <f t="shared" si="487"/>
        <v>0</v>
      </c>
      <c r="AF461" s="1">
        <f t="shared" si="487"/>
        <v>0</v>
      </c>
      <c r="AG461" s="1">
        <f t="shared" si="487"/>
        <v>0</v>
      </c>
      <c r="AH461" s="1">
        <f t="shared" si="487"/>
        <v>0</v>
      </c>
      <c r="AI461" s="1">
        <f t="shared" si="487"/>
        <v>0</v>
      </c>
      <c r="AJ461" s="1">
        <f t="shared" si="487"/>
        <v>0</v>
      </c>
      <c r="AK461" s="1">
        <f t="shared" si="487"/>
        <v>0</v>
      </c>
      <c r="AL461" s="1">
        <f t="shared" si="487"/>
        <v>0</v>
      </c>
      <c r="AM461" s="1">
        <f t="shared" si="487"/>
        <v>0</v>
      </c>
      <c r="AN461" s="1">
        <f t="shared" si="487"/>
        <v>0</v>
      </c>
      <c r="AO461" s="1">
        <f t="shared" si="487"/>
        <v>0</v>
      </c>
      <c r="AP461" s="1">
        <f t="shared" si="487"/>
        <v>0</v>
      </c>
      <c r="AQ461" s="1">
        <f t="shared" ref="AQ461:BR461" si="488">AQ209-AQ398</f>
        <v>0</v>
      </c>
      <c r="AR461" s="1">
        <f t="shared" si="488"/>
        <v>0</v>
      </c>
      <c r="AS461" s="1">
        <f t="shared" si="488"/>
        <v>0</v>
      </c>
      <c r="AT461" s="1">
        <f t="shared" si="488"/>
        <v>0</v>
      </c>
      <c r="AU461" s="1">
        <f t="shared" si="488"/>
        <v>0</v>
      </c>
      <c r="AV461" s="1">
        <f t="shared" si="488"/>
        <v>0</v>
      </c>
      <c r="AW461" s="1">
        <f t="shared" si="488"/>
        <v>0</v>
      </c>
      <c r="AX461" s="1">
        <f t="shared" si="488"/>
        <v>0</v>
      </c>
      <c r="AY461" s="1">
        <f t="shared" si="488"/>
        <v>0</v>
      </c>
      <c r="AZ461" s="1">
        <f t="shared" si="488"/>
        <v>0</v>
      </c>
      <c r="BA461" s="1">
        <f t="shared" si="488"/>
        <v>0</v>
      </c>
      <c r="BB461" s="1">
        <f t="shared" si="488"/>
        <v>0</v>
      </c>
      <c r="BC461" s="1">
        <f t="shared" si="488"/>
        <v>0</v>
      </c>
      <c r="BD461" s="1">
        <f t="shared" si="488"/>
        <v>0</v>
      </c>
      <c r="BE461" s="1">
        <f t="shared" si="488"/>
        <v>0</v>
      </c>
      <c r="BF461" s="1">
        <f t="shared" si="488"/>
        <v>0</v>
      </c>
      <c r="BG461" s="1">
        <f t="shared" si="488"/>
        <v>0</v>
      </c>
      <c r="BH461" s="1">
        <f t="shared" si="488"/>
        <v>0</v>
      </c>
      <c r="BI461" s="1">
        <f t="shared" si="488"/>
        <v>0</v>
      </c>
      <c r="BJ461" s="1">
        <f t="shared" si="488"/>
        <v>0</v>
      </c>
      <c r="BK461" s="1">
        <f t="shared" si="488"/>
        <v>0</v>
      </c>
      <c r="BL461" s="1">
        <f t="shared" si="488"/>
        <v>0</v>
      </c>
      <c r="BM461" s="1">
        <f t="shared" si="488"/>
        <v>0</v>
      </c>
      <c r="BN461" s="1">
        <f t="shared" si="488"/>
        <v>0</v>
      </c>
      <c r="BO461" s="1">
        <f t="shared" si="488"/>
        <v>0</v>
      </c>
      <c r="BP461" s="1">
        <f t="shared" si="488"/>
        <v>0</v>
      </c>
      <c r="BQ461" s="1">
        <f t="shared" si="488"/>
        <v>0</v>
      </c>
      <c r="BR461" s="1">
        <f t="shared" si="488"/>
        <v>0</v>
      </c>
    </row>
    <row r="462" spans="1:70" x14ac:dyDescent="0.2">
      <c r="A462" s="1">
        <f t="shared" si="444"/>
        <v>0</v>
      </c>
      <c r="D462" s="541"/>
      <c r="E462" s="541"/>
      <c r="F462" s="541"/>
      <c r="G462" s="541"/>
      <c r="H462" s="541"/>
      <c r="I462" s="541"/>
      <c r="J462" s="541"/>
      <c r="K462" s="1">
        <f t="shared" ref="K462:AP462" si="489">K210-K399</f>
        <v>0</v>
      </c>
      <c r="L462" s="1">
        <f t="shared" si="489"/>
        <v>0</v>
      </c>
      <c r="M462" s="1">
        <f t="shared" si="489"/>
        <v>0</v>
      </c>
      <c r="N462" s="1">
        <f t="shared" si="489"/>
        <v>0</v>
      </c>
      <c r="O462" s="1">
        <f t="shared" si="489"/>
        <v>0</v>
      </c>
      <c r="P462" s="1">
        <f t="shared" si="489"/>
        <v>0</v>
      </c>
      <c r="Q462" s="1">
        <f t="shared" si="489"/>
        <v>0</v>
      </c>
      <c r="R462" s="1">
        <f t="shared" si="489"/>
        <v>0</v>
      </c>
      <c r="S462" s="1">
        <f t="shared" si="489"/>
        <v>0</v>
      </c>
      <c r="T462" s="1">
        <f t="shared" si="489"/>
        <v>0</v>
      </c>
      <c r="U462" s="1">
        <f t="shared" si="489"/>
        <v>0</v>
      </c>
      <c r="V462" s="1">
        <f t="shared" si="489"/>
        <v>0</v>
      </c>
      <c r="W462" s="1">
        <f t="shared" si="489"/>
        <v>0</v>
      </c>
      <c r="X462" s="1">
        <f t="shared" si="489"/>
        <v>0</v>
      </c>
      <c r="Y462" s="1">
        <f t="shared" si="489"/>
        <v>0</v>
      </c>
      <c r="Z462" s="1">
        <f t="shared" si="489"/>
        <v>0</v>
      </c>
      <c r="AA462" s="1">
        <f t="shared" si="489"/>
        <v>0</v>
      </c>
      <c r="AB462" s="1">
        <f t="shared" si="489"/>
        <v>0</v>
      </c>
      <c r="AC462" s="1">
        <f t="shared" si="489"/>
        <v>0</v>
      </c>
      <c r="AD462" s="1">
        <f t="shared" si="489"/>
        <v>0</v>
      </c>
      <c r="AE462" s="1">
        <f t="shared" si="489"/>
        <v>0</v>
      </c>
      <c r="AF462" s="1">
        <f t="shared" si="489"/>
        <v>0</v>
      </c>
      <c r="AG462" s="1">
        <f t="shared" si="489"/>
        <v>0</v>
      </c>
      <c r="AH462" s="1">
        <f t="shared" si="489"/>
        <v>0</v>
      </c>
      <c r="AI462" s="1">
        <f t="shared" si="489"/>
        <v>0</v>
      </c>
      <c r="AJ462" s="1">
        <f t="shared" si="489"/>
        <v>0</v>
      </c>
      <c r="AK462" s="1">
        <f t="shared" si="489"/>
        <v>0</v>
      </c>
      <c r="AL462" s="1">
        <f t="shared" si="489"/>
        <v>0</v>
      </c>
      <c r="AM462" s="1">
        <f t="shared" si="489"/>
        <v>0</v>
      </c>
      <c r="AN462" s="1">
        <f t="shared" si="489"/>
        <v>0</v>
      </c>
      <c r="AO462" s="1">
        <f t="shared" si="489"/>
        <v>0</v>
      </c>
      <c r="AP462" s="1">
        <f t="shared" si="489"/>
        <v>0</v>
      </c>
      <c r="AQ462" s="1">
        <f t="shared" ref="AQ462:BR462" si="490">AQ210-AQ399</f>
        <v>0</v>
      </c>
      <c r="AR462" s="1">
        <f t="shared" si="490"/>
        <v>0</v>
      </c>
      <c r="AS462" s="1">
        <f t="shared" si="490"/>
        <v>0</v>
      </c>
      <c r="AT462" s="1">
        <f t="shared" si="490"/>
        <v>0</v>
      </c>
      <c r="AU462" s="1">
        <f t="shared" si="490"/>
        <v>0</v>
      </c>
      <c r="AV462" s="1">
        <f t="shared" si="490"/>
        <v>0</v>
      </c>
      <c r="AW462" s="1">
        <f t="shared" si="490"/>
        <v>0</v>
      </c>
      <c r="AX462" s="1">
        <f t="shared" si="490"/>
        <v>0</v>
      </c>
      <c r="AY462" s="1">
        <f t="shared" si="490"/>
        <v>0</v>
      </c>
      <c r="AZ462" s="1">
        <f t="shared" si="490"/>
        <v>0</v>
      </c>
      <c r="BA462" s="1">
        <f t="shared" si="490"/>
        <v>0</v>
      </c>
      <c r="BB462" s="1">
        <f t="shared" si="490"/>
        <v>0</v>
      </c>
      <c r="BC462" s="1">
        <f t="shared" si="490"/>
        <v>0</v>
      </c>
      <c r="BD462" s="1">
        <f t="shared" si="490"/>
        <v>0</v>
      </c>
      <c r="BE462" s="1">
        <f t="shared" si="490"/>
        <v>0</v>
      </c>
      <c r="BF462" s="1">
        <f t="shared" si="490"/>
        <v>0</v>
      </c>
      <c r="BG462" s="1">
        <f t="shared" si="490"/>
        <v>0</v>
      </c>
      <c r="BH462" s="1">
        <f t="shared" si="490"/>
        <v>0</v>
      </c>
      <c r="BI462" s="1">
        <f t="shared" si="490"/>
        <v>0</v>
      </c>
      <c r="BJ462" s="1">
        <f t="shared" si="490"/>
        <v>0</v>
      </c>
      <c r="BK462" s="1">
        <f t="shared" si="490"/>
        <v>0</v>
      </c>
      <c r="BL462" s="1">
        <f t="shared" si="490"/>
        <v>0</v>
      </c>
      <c r="BM462" s="1">
        <f t="shared" si="490"/>
        <v>0</v>
      </c>
      <c r="BN462" s="1">
        <f t="shared" si="490"/>
        <v>0</v>
      </c>
      <c r="BO462" s="1">
        <f t="shared" si="490"/>
        <v>0</v>
      </c>
      <c r="BP462" s="1">
        <f t="shared" si="490"/>
        <v>0</v>
      </c>
      <c r="BQ462" s="1">
        <f t="shared" si="490"/>
        <v>0</v>
      </c>
      <c r="BR462" s="1">
        <f t="shared" si="490"/>
        <v>0</v>
      </c>
    </row>
    <row r="463" spans="1:70" x14ac:dyDescent="0.2">
      <c r="A463" s="1">
        <f t="shared" si="444"/>
        <v>0</v>
      </c>
      <c r="D463" s="541"/>
      <c r="E463" s="541"/>
      <c r="F463" s="541"/>
      <c r="G463" s="541"/>
      <c r="H463" s="541"/>
      <c r="I463" s="541"/>
      <c r="J463" s="541"/>
      <c r="K463" s="1">
        <f t="shared" ref="K463:AP463" si="491">K211-K400</f>
        <v>0</v>
      </c>
      <c r="L463" s="1">
        <f t="shared" si="491"/>
        <v>0</v>
      </c>
      <c r="M463" s="1">
        <f t="shared" si="491"/>
        <v>0</v>
      </c>
      <c r="N463" s="1">
        <f t="shared" si="491"/>
        <v>0</v>
      </c>
      <c r="O463" s="1">
        <f t="shared" si="491"/>
        <v>0</v>
      </c>
      <c r="P463" s="1">
        <f t="shared" si="491"/>
        <v>0</v>
      </c>
      <c r="Q463" s="1">
        <f t="shared" si="491"/>
        <v>0</v>
      </c>
      <c r="R463" s="1">
        <f t="shared" si="491"/>
        <v>0</v>
      </c>
      <c r="S463" s="1">
        <f t="shared" si="491"/>
        <v>0</v>
      </c>
      <c r="T463" s="1">
        <f t="shared" si="491"/>
        <v>0</v>
      </c>
      <c r="U463" s="1">
        <f t="shared" si="491"/>
        <v>0</v>
      </c>
      <c r="V463" s="1">
        <f t="shared" si="491"/>
        <v>0</v>
      </c>
      <c r="W463" s="1">
        <f t="shared" si="491"/>
        <v>0</v>
      </c>
      <c r="X463" s="1">
        <f t="shared" si="491"/>
        <v>0</v>
      </c>
      <c r="Y463" s="1">
        <f t="shared" si="491"/>
        <v>0</v>
      </c>
      <c r="Z463" s="1">
        <f t="shared" si="491"/>
        <v>0</v>
      </c>
      <c r="AA463" s="1">
        <f t="shared" si="491"/>
        <v>0</v>
      </c>
      <c r="AB463" s="1">
        <f t="shared" si="491"/>
        <v>0</v>
      </c>
      <c r="AC463" s="1">
        <f t="shared" si="491"/>
        <v>0</v>
      </c>
      <c r="AD463" s="1">
        <f t="shared" si="491"/>
        <v>0</v>
      </c>
      <c r="AE463" s="1">
        <f t="shared" si="491"/>
        <v>0</v>
      </c>
      <c r="AF463" s="1">
        <f t="shared" si="491"/>
        <v>0</v>
      </c>
      <c r="AG463" s="1">
        <f t="shared" si="491"/>
        <v>0</v>
      </c>
      <c r="AH463" s="1">
        <f t="shared" si="491"/>
        <v>0</v>
      </c>
      <c r="AI463" s="1">
        <f t="shared" si="491"/>
        <v>0</v>
      </c>
      <c r="AJ463" s="1">
        <f t="shared" si="491"/>
        <v>0</v>
      </c>
      <c r="AK463" s="1">
        <f t="shared" si="491"/>
        <v>0</v>
      </c>
      <c r="AL463" s="1">
        <f t="shared" si="491"/>
        <v>0</v>
      </c>
      <c r="AM463" s="1">
        <f t="shared" si="491"/>
        <v>0</v>
      </c>
      <c r="AN463" s="1">
        <f t="shared" si="491"/>
        <v>0</v>
      </c>
      <c r="AO463" s="1">
        <f t="shared" si="491"/>
        <v>0</v>
      </c>
      <c r="AP463" s="1">
        <f t="shared" si="491"/>
        <v>0</v>
      </c>
      <c r="AQ463" s="1">
        <f t="shared" ref="AQ463:BR463" si="492">AQ211-AQ400</f>
        <v>0</v>
      </c>
      <c r="AR463" s="1">
        <f t="shared" si="492"/>
        <v>0</v>
      </c>
      <c r="AS463" s="1">
        <f t="shared" si="492"/>
        <v>0</v>
      </c>
      <c r="AT463" s="1">
        <f t="shared" si="492"/>
        <v>0</v>
      </c>
      <c r="AU463" s="1">
        <f t="shared" si="492"/>
        <v>0</v>
      </c>
      <c r="AV463" s="1">
        <f t="shared" si="492"/>
        <v>0</v>
      </c>
      <c r="AW463" s="1">
        <f t="shared" si="492"/>
        <v>0</v>
      </c>
      <c r="AX463" s="1">
        <f t="shared" si="492"/>
        <v>0</v>
      </c>
      <c r="AY463" s="1">
        <f t="shared" si="492"/>
        <v>0</v>
      </c>
      <c r="AZ463" s="1">
        <f t="shared" si="492"/>
        <v>0</v>
      </c>
      <c r="BA463" s="1">
        <f t="shared" si="492"/>
        <v>0</v>
      </c>
      <c r="BB463" s="1">
        <f t="shared" si="492"/>
        <v>0</v>
      </c>
      <c r="BC463" s="1">
        <f t="shared" si="492"/>
        <v>0</v>
      </c>
      <c r="BD463" s="1">
        <f t="shared" si="492"/>
        <v>0</v>
      </c>
      <c r="BE463" s="1">
        <f t="shared" si="492"/>
        <v>0</v>
      </c>
      <c r="BF463" s="1">
        <f t="shared" si="492"/>
        <v>0</v>
      </c>
      <c r="BG463" s="1">
        <f t="shared" si="492"/>
        <v>0</v>
      </c>
      <c r="BH463" s="1">
        <f t="shared" si="492"/>
        <v>0</v>
      </c>
      <c r="BI463" s="1">
        <f t="shared" si="492"/>
        <v>0</v>
      </c>
      <c r="BJ463" s="1">
        <f t="shared" si="492"/>
        <v>0</v>
      </c>
      <c r="BK463" s="1">
        <f t="shared" si="492"/>
        <v>0</v>
      </c>
      <c r="BL463" s="1">
        <f t="shared" si="492"/>
        <v>0</v>
      </c>
      <c r="BM463" s="1">
        <f t="shared" si="492"/>
        <v>0</v>
      </c>
      <c r="BN463" s="1">
        <f t="shared" si="492"/>
        <v>0</v>
      </c>
      <c r="BO463" s="1">
        <f t="shared" si="492"/>
        <v>0</v>
      </c>
      <c r="BP463" s="1">
        <f t="shared" si="492"/>
        <v>0</v>
      </c>
      <c r="BQ463" s="1">
        <f t="shared" si="492"/>
        <v>0</v>
      </c>
      <c r="BR463" s="1">
        <f t="shared" si="492"/>
        <v>0</v>
      </c>
    </row>
    <row r="464" spans="1:70" x14ac:dyDescent="0.2">
      <c r="A464" s="1">
        <f t="shared" si="444"/>
        <v>0</v>
      </c>
      <c r="D464" s="541"/>
      <c r="E464" s="541"/>
      <c r="F464" s="541"/>
      <c r="G464" s="541"/>
      <c r="H464" s="541"/>
      <c r="I464" s="541"/>
      <c r="J464" s="541"/>
      <c r="K464" s="1">
        <f t="shared" ref="K464:AP464" si="493">K212-K401</f>
        <v>0</v>
      </c>
      <c r="L464" s="1">
        <f t="shared" si="493"/>
        <v>0</v>
      </c>
      <c r="M464" s="1">
        <f t="shared" si="493"/>
        <v>0</v>
      </c>
      <c r="N464" s="1">
        <f t="shared" si="493"/>
        <v>0</v>
      </c>
      <c r="O464" s="1">
        <f t="shared" si="493"/>
        <v>0</v>
      </c>
      <c r="P464" s="1">
        <f t="shared" si="493"/>
        <v>0</v>
      </c>
      <c r="Q464" s="1">
        <f t="shared" si="493"/>
        <v>0</v>
      </c>
      <c r="R464" s="1">
        <f t="shared" si="493"/>
        <v>0</v>
      </c>
      <c r="S464" s="1">
        <f t="shared" si="493"/>
        <v>0</v>
      </c>
      <c r="T464" s="1">
        <f t="shared" si="493"/>
        <v>0</v>
      </c>
      <c r="U464" s="1">
        <f t="shared" si="493"/>
        <v>0</v>
      </c>
      <c r="V464" s="1">
        <f t="shared" si="493"/>
        <v>0</v>
      </c>
      <c r="W464" s="1">
        <f t="shared" si="493"/>
        <v>0</v>
      </c>
      <c r="X464" s="1">
        <f t="shared" si="493"/>
        <v>0</v>
      </c>
      <c r="Y464" s="1">
        <f t="shared" si="493"/>
        <v>0</v>
      </c>
      <c r="Z464" s="1">
        <f t="shared" si="493"/>
        <v>0</v>
      </c>
      <c r="AA464" s="1">
        <f t="shared" si="493"/>
        <v>0</v>
      </c>
      <c r="AB464" s="1">
        <f t="shared" si="493"/>
        <v>0</v>
      </c>
      <c r="AC464" s="1">
        <f t="shared" si="493"/>
        <v>0</v>
      </c>
      <c r="AD464" s="1">
        <f t="shared" si="493"/>
        <v>0</v>
      </c>
      <c r="AE464" s="1">
        <f t="shared" si="493"/>
        <v>0</v>
      </c>
      <c r="AF464" s="1">
        <f t="shared" si="493"/>
        <v>0</v>
      </c>
      <c r="AG464" s="1">
        <f t="shared" si="493"/>
        <v>0</v>
      </c>
      <c r="AH464" s="1">
        <f t="shared" si="493"/>
        <v>0</v>
      </c>
      <c r="AI464" s="1">
        <f t="shared" si="493"/>
        <v>0</v>
      </c>
      <c r="AJ464" s="1">
        <f t="shared" si="493"/>
        <v>0</v>
      </c>
      <c r="AK464" s="1">
        <f t="shared" si="493"/>
        <v>0</v>
      </c>
      <c r="AL464" s="1">
        <f t="shared" si="493"/>
        <v>0</v>
      </c>
      <c r="AM464" s="1">
        <f t="shared" si="493"/>
        <v>0</v>
      </c>
      <c r="AN464" s="1">
        <f t="shared" si="493"/>
        <v>0</v>
      </c>
      <c r="AO464" s="1">
        <f t="shared" si="493"/>
        <v>0</v>
      </c>
      <c r="AP464" s="1">
        <f t="shared" si="493"/>
        <v>0</v>
      </c>
      <c r="AQ464" s="1">
        <f t="shared" ref="AQ464:BR464" si="494">AQ212-AQ401</f>
        <v>0</v>
      </c>
      <c r="AR464" s="1">
        <f t="shared" si="494"/>
        <v>0</v>
      </c>
      <c r="AS464" s="1">
        <f t="shared" si="494"/>
        <v>0</v>
      </c>
      <c r="AT464" s="1">
        <f t="shared" si="494"/>
        <v>0</v>
      </c>
      <c r="AU464" s="1">
        <f t="shared" si="494"/>
        <v>0</v>
      </c>
      <c r="AV464" s="1">
        <f t="shared" si="494"/>
        <v>0</v>
      </c>
      <c r="AW464" s="1">
        <f t="shared" si="494"/>
        <v>0</v>
      </c>
      <c r="AX464" s="1">
        <f t="shared" si="494"/>
        <v>0</v>
      </c>
      <c r="AY464" s="1">
        <f t="shared" si="494"/>
        <v>0</v>
      </c>
      <c r="AZ464" s="1">
        <f t="shared" si="494"/>
        <v>0</v>
      </c>
      <c r="BA464" s="1">
        <f t="shared" si="494"/>
        <v>0</v>
      </c>
      <c r="BB464" s="1">
        <f t="shared" si="494"/>
        <v>0</v>
      </c>
      <c r="BC464" s="1">
        <f t="shared" si="494"/>
        <v>0</v>
      </c>
      <c r="BD464" s="1">
        <f t="shared" si="494"/>
        <v>0</v>
      </c>
      <c r="BE464" s="1">
        <f t="shared" si="494"/>
        <v>0</v>
      </c>
      <c r="BF464" s="1">
        <f t="shared" si="494"/>
        <v>0</v>
      </c>
      <c r="BG464" s="1">
        <f t="shared" si="494"/>
        <v>0</v>
      </c>
      <c r="BH464" s="1">
        <f t="shared" si="494"/>
        <v>0</v>
      </c>
      <c r="BI464" s="1">
        <f t="shared" si="494"/>
        <v>0</v>
      </c>
      <c r="BJ464" s="1">
        <f t="shared" si="494"/>
        <v>0</v>
      </c>
      <c r="BK464" s="1">
        <f t="shared" si="494"/>
        <v>0</v>
      </c>
      <c r="BL464" s="1">
        <f t="shared" si="494"/>
        <v>0</v>
      </c>
      <c r="BM464" s="1">
        <f t="shared" si="494"/>
        <v>0</v>
      </c>
      <c r="BN464" s="1">
        <f t="shared" si="494"/>
        <v>0</v>
      </c>
      <c r="BO464" s="1">
        <f t="shared" si="494"/>
        <v>0</v>
      </c>
      <c r="BP464" s="1">
        <f t="shared" si="494"/>
        <v>0</v>
      </c>
      <c r="BQ464" s="1">
        <f t="shared" si="494"/>
        <v>0</v>
      </c>
      <c r="BR464" s="1">
        <f t="shared" si="494"/>
        <v>0</v>
      </c>
    </row>
    <row r="465" spans="1:82" x14ac:dyDescent="0.2">
      <c r="A465" s="1">
        <f t="shared" si="444"/>
        <v>0</v>
      </c>
      <c r="D465" s="541"/>
      <c r="E465" s="541"/>
      <c r="F465" s="541"/>
      <c r="G465" s="541"/>
      <c r="H465" s="541"/>
      <c r="I465" s="541"/>
      <c r="J465" s="541"/>
      <c r="K465" s="1">
        <f t="shared" ref="K465:AP465" si="495">K213-K402</f>
        <v>0</v>
      </c>
      <c r="L465" s="1">
        <f t="shared" si="495"/>
        <v>0</v>
      </c>
      <c r="M465" s="1">
        <f t="shared" si="495"/>
        <v>0</v>
      </c>
      <c r="N465" s="1">
        <f t="shared" si="495"/>
        <v>0</v>
      </c>
      <c r="O465" s="1">
        <f t="shared" si="495"/>
        <v>0</v>
      </c>
      <c r="P465" s="1">
        <f t="shared" si="495"/>
        <v>0</v>
      </c>
      <c r="Q465" s="1">
        <f t="shared" si="495"/>
        <v>0</v>
      </c>
      <c r="R465" s="1">
        <f t="shared" si="495"/>
        <v>0</v>
      </c>
      <c r="S465" s="1">
        <f t="shared" si="495"/>
        <v>0</v>
      </c>
      <c r="T465" s="1">
        <f t="shared" si="495"/>
        <v>0</v>
      </c>
      <c r="U465" s="1">
        <f t="shared" si="495"/>
        <v>0</v>
      </c>
      <c r="V465" s="1">
        <f t="shared" si="495"/>
        <v>0</v>
      </c>
      <c r="W465" s="1">
        <f t="shared" si="495"/>
        <v>0</v>
      </c>
      <c r="X465" s="1">
        <f t="shared" si="495"/>
        <v>0</v>
      </c>
      <c r="Y465" s="1">
        <f t="shared" si="495"/>
        <v>0</v>
      </c>
      <c r="Z465" s="1">
        <f t="shared" si="495"/>
        <v>0</v>
      </c>
      <c r="AA465" s="1">
        <f t="shared" si="495"/>
        <v>0</v>
      </c>
      <c r="AB465" s="1">
        <f t="shared" si="495"/>
        <v>0</v>
      </c>
      <c r="AC465" s="1">
        <f t="shared" si="495"/>
        <v>0</v>
      </c>
      <c r="AD465" s="1">
        <f t="shared" si="495"/>
        <v>0</v>
      </c>
      <c r="AE465" s="1">
        <f t="shared" si="495"/>
        <v>0</v>
      </c>
      <c r="AF465" s="1">
        <f t="shared" si="495"/>
        <v>0</v>
      </c>
      <c r="AG465" s="1">
        <f t="shared" si="495"/>
        <v>0</v>
      </c>
      <c r="AH465" s="1">
        <f t="shared" si="495"/>
        <v>0</v>
      </c>
      <c r="AI465" s="1">
        <f t="shared" si="495"/>
        <v>0</v>
      </c>
      <c r="AJ465" s="1">
        <f t="shared" si="495"/>
        <v>0</v>
      </c>
      <c r="AK465" s="1">
        <f t="shared" si="495"/>
        <v>0</v>
      </c>
      <c r="AL465" s="1">
        <f t="shared" si="495"/>
        <v>0</v>
      </c>
      <c r="AM465" s="1">
        <f t="shared" si="495"/>
        <v>0</v>
      </c>
      <c r="AN465" s="1">
        <f t="shared" si="495"/>
        <v>0</v>
      </c>
      <c r="AO465" s="1">
        <f t="shared" si="495"/>
        <v>0</v>
      </c>
      <c r="AP465" s="1">
        <f t="shared" si="495"/>
        <v>0</v>
      </c>
      <c r="AQ465" s="1">
        <f t="shared" ref="AQ465:BR465" si="496">AQ213-AQ402</f>
        <v>0</v>
      </c>
      <c r="AR465" s="1">
        <f t="shared" si="496"/>
        <v>0</v>
      </c>
      <c r="AS465" s="1">
        <f t="shared" si="496"/>
        <v>0</v>
      </c>
      <c r="AT465" s="1">
        <f t="shared" si="496"/>
        <v>0</v>
      </c>
      <c r="AU465" s="1">
        <f t="shared" si="496"/>
        <v>0</v>
      </c>
      <c r="AV465" s="1">
        <f t="shared" si="496"/>
        <v>0</v>
      </c>
      <c r="AW465" s="1">
        <f t="shared" si="496"/>
        <v>0</v>
      </c>
      <c r="AX465" s="1">
        <f t="shared" si="496"/>
        <v>0</v>
      </c>
      <c r="AY465" s="1">
        <f t="shared" si="496"/>
        <v>0</v>
      </c>
      <c r="AZ465" s="1">
        <f t="shared" si="496"/>
        <v>0</v>
      </c>
      <c r="BA465" s="1">
        <f t="shared" si="496"/>
        <v>0</v>
      </c>
      <c r="BB465" s="1">
        <f t="shared" si="496"/>
        <v>0</v>
      </c>
      <c r="BC465" s="1">
        <f t="shared" si="496"/>
        <v>0</v>
      </c>
      <c r="BD465" s="1">
        <f t="shared" si="496"/>
        <v>0</v>
      </c>
      <c r="BE465" s="1">
        <f t="shared" si="496"/>
        <v>0</v>
      </c>
      <c r="BF465" s="1">
        <f t="shared" si="496"/>
        <v>0</v>
      </c>
      <c r="BG465" s="1">
        <f t="shared" si="496"/>
        <v>0</v>
      </c>
      <c r="BH465" s="1">
        <f t="shared" si="496"/>
        <v>0</v>
      </c>
      <c r="BI465" s="1">
        <f t="shared" si="496"/>
        <v>0</v>
      </c>
      <c r="BJ465" s="1">
        <f t="shared" si="496"/>
        <v>0</v>
      </c>
      <c r="BK465" s="1">
        <f t="shared" si="496"/>
        <v>0</v>
      </c>
      <c r="BL465" s="1">
        <f t="shared" si="496"/>
        <v>0</v>
      </c>
      <c r="BM465" s="1">
        <f t="shared" si="496"/>
        <v>0</v>
      </c>
      <c r="BN465" s="1">
        <f t="shared" si="496"/>
        <v>0</v>
      </c>
      <c r="BO465" s="1">
        <f t="shared" si="496"/>
        <v>0</v>
      </c>
      <c r="BP465" s="1">
        <f t="shared" si="496"/>
        <v>0</v>
      </c>
      <c r="BQ465" s="1">
        <f t="shared" si="496"/>
        <v>0</v>
      </c>
      <c r="BR465" s="1">
        <f t="shared" si="496"/>
        <v>0</v>
      </c>
    </row>
    <row r="466" spans="1:82" x14ac:dyDescent="0.2">
      <c r="A466" s="1">
        <f t="shared" si="444"/>
        <v>0</v>
      </c>
      <c r="D466" s="541"/>
      <c r="E466" s="541"/>
      <c r="F466" s="541"/>
      <c r="G466" s="541"/>
      <c r="H466" s="541"/>
      <c r="I466" s="541"/>
      <c r="J466" s="541"/>
      <c r="K466" s="1">
        <f t="shared" ref="K466:AP466" si="497">K214-K403</f>
        <v>0</v>
      </c>
      <c r="L466" s="1">
        <f t="shared" si="497"/>
        <v>0</v>
      </c>
      <c r="M466" s="1">
        <f t="shared" si="497"/>
        <v>0</v>
      </c>
      <c r="N466" s="1">
        <f t="shared" si="497"/>
        <v>0</v>
      </c>
      <c r="O466" s="1">
        <f t="shared" si="497"/>
        <v>0</v>
      </c>
      <c r="P466" s="1">
        <f t="shared" si="497"/>
        <v>0</v>
      </c>
      <c r="Q466" s="1">
        <f t="shared" si="497"/>
        <v>0</v>
      </c>
      <c r="R466" s="1">
        <f t="shared" si="497"/>
        <v>0</v>
      </c>
      <c r="S466" s="1">
        <f t="shared" si="497"/>
        <v>0</v>
      </c>
      <c r="T466" s="1">
        <f t="shared" si="497"/>
        <v>0</v>
      </c>
      <c r="U466" s="1">
        <f t="shared" si="497"/>
        <v>0</v>
      </c>
      <c r="V466" s="1">
        <f t="shared" si="497"/>
        <v>0</v>
      </c>
      <c r="W466" s="1">
        <f t="shared" si="497"/>
        <v>0</v>
      </c>
      <c r="X466" s="1">
        <f t="shared" si="497"/>
        <v>0</v>
      </c>
      <c r="Y466" s="1">
        <f t="shared" si="497"/>
        <v>0</v>
      </c>
      <c r="Z466" s="1">
        <f t="shared" si="497"/>
        <v>0</v>
      </c>
      <c r="AA466" s="1">
        <f t="shared" si="497"/>
        <v>0</v>
      </c>
      <c r="AB466" s="1">
        <f t="shared" si="497"/>
        <v>0</v>
      </c>
      <c r="AC466" s="1">
        <f t="shared" si="497"/>
        <v>0</v>
      </c>
      <c r="AD466" s="1">
        <f t="shared" si="497"/>
        <v>0</v>
      </c>
      <c r="AE466" s="1">
        <f t="shared" si="497"/>
        <v>0</v>
      </c>
      <c r="AF466" s="1">
        <f t="shared" si="497"/>
        <v>0</v>
      </c>
      <c r="AG466" s="1">
        <f t="shared" si="497"/>
        <v>0</v>
      </c>
      <c r="AH466" s="1">
        <f t="shared" si="497"/>
        <v>0</v>
      </c>
      <c r="AI466" s="1">
        <f t="shared" si="497"/>
        <v>0</v>
      </c>
      <c r="AJ466" s="1">
        <f t="shared" si="497"/>
        <v>0</v>
      </c>
      <c r="AK466" s="1">
        <f t="shared" si="497"/>
        <v>0</v>
      </c>
      <c r="AL466" s="1">
        <f t="shared" si="497"/>
        <v>0</v>
      </c>
      <c r="AM466" s="1">
        <f t="shared" si="497"/>
        <v>0</v>
      </c>
      <c r="AN466" s="1">
        <f t="shared" si="497"/>
        <v>0</v>
      </c>
      <c r="AO466" s="1">
        <f t="shared" si="497"/>
        <v>0</v>
      </c>
      <c r="AP466" s="1">
        <f t="shared" si="497"/>
        <v>0</v>
      </c>
      <c r="AQ466" s="1">
        <f t="shared" ref="AQ466:BR466" si="498">AQ214-AQ403</f>
        <v>0</v>
      </c>
      <c r="AR466" s="1">
        <f t="shared" si="498"/>
        <v>0</v>
      </c>
      <c r="AS466" s="1">
        <f t="shared" si="498"/>
        <v>0</v>
      </c>
      <c r="AT466" s="1">
        <f t="shared" si="498"/>
        <v>0</v>
      </c>
      <c r="AU466" s="1">
        <f t="shared" si="498"/>
        <v>0</v>
      </c>
      <c r="AV466" s="1">
        <f t="shared" si="498"/>
        <v>0</v>
      </c>
      <c r="AW466" s="1">
        <f t="shared" si="498"/>
        <v>0</v>
      </c>
      <c r="AX466" s="1">
        <f t="shared" si="498"/>
        <v>0</v>
      </c>
      <c r="AY466" s="1">
        <f t="shared" si="498"/>
        <v>0</v>
      </c>
      <c r="AZ466" s="1">
        <f t="shared" si="498"/>
        <v>0</v>
      </c>
      <c r="BA466" s="1">
        <f t="shared" si="498"/>
        <v>0</v>
      </c>
      <c r="BB466" s="1">
        <f t="shared" si="498"/>
        <v>0</v>
      </c>
      <c r="BC466" s="1">
        <f t="shared" si="498"/>
        <v>0</v>
      </c>
      <c r="BD466" s="1">
        <f t="shared" si="498"/>
        <v>0</v>
      </c>
      <c r="BE466" s="1">
        <f t="shared" si="498"/>
        <v>0</v>
      </c>
      <c r="BF466" s="1">
        <f t="shared" si="498"/>
        <v>0</v>
      </c>
      <c r="BG466" s="1">
        <f t="shared" si="498"/>
        <v>0</v>
      </c>
      <c r="BH466" s="1">
        <f t="shared" si="498"/>
        <v>0</v>
      </c>
      <c r="BI466" s="1">
        <f t="shared" si="498"/>
        <v>0</v>
      </c>
      <c r="BJ466" s="1">
        <f t="shared" si="498"/>
        <v>0</v>
      </c>
      <c r="BK466" s="1">
        <f t="shared" si="498"/>
        <v>0</v>
      </c>
      <c r="BL466" s="1">
        <f t="shared" si="498"/>
        <v>0</v>
      </c>
      <c r="BM466" s="1">
        <f t="shared" si="498"/>
        <v>0</v>
      </c>
      <c r="BN466" s="1">
        <f t="shared" si="498"/>
        <v>0</v>
      </c>
      <c r="BO466" s="1">
        <f t="shared" si="498"/>
        <v>0</v>
      </c>
      <c r="BP466" s="1">
        <f t="shared" si="498"/>
        <v>0</v>
      </c>
      <c r="BQ466" s="1">
        <f t="shared" si="498"/>
        <v>0</v>
      </c>
      <c r="BR466" s="1">
        <f t="shared" si="498"/>
        <v>0</v>
      </c>
    </row>
    <row r="467" spans="1:82" x14ac:dyDescent="0.2">
      <c r="A467" s="1" t="str">
        <f t="shared" si="444"/>
        <v>Person 60</v>
      </c>
      <c r="D467" s="541"/>
      <c r="E467" s="541"/>
      <c r="F467" s="541"/>
      <c r="G467" s="541"/>
      <c r="H467" s="541"/>
      <c r="I467" s="541"/>
      <c r="J467" s="541"/>
      <c r="K467" s="1">
        <f t="shared" ref="K467:AP467" si="499">K215-K404</f>
        <v>0</v>
      </c>
      <c r="L467" s="1">
        <f t="shared" si="499"/>
        <v>0</v>
      </c>
      <c r="M467" s="1">
        <f t="shared" si="499"/>
        <v>0</v>
      </c>
      <c r="N467" s="1">
        <f t="shared" si="499"/>
        <v>0</v>
      </c>
      <c r="O467" s="1">
        <f t="shared" si="499"/>
        <v>0</v>
      </c>
      <c r="P467" s="1">
        <f t="shared" si="499"/>
        <v>0</v>
      </c>
      <c r="Q467" s="1">
        <f t="shared" si="499"/>
        <v>0</v>
      </c>
      <c r="R467" s="1">
        <f t="shared" si="499"/>
        <v>0</v>
      </c>
      <c r="S467" s="1">
        <f t="shared" si="499"/>
        <v>0</v>
      </c>
      <c r="T467" s="1">
        <f t="shared" si="499"/>
        <v>0</v>
      </c>
      <c r="U467" s="1">
        <f t="shared" si="499"/>
        <v>0</v>
      </c>
      <c r="V467" s="1">
        <f t="shared" si="499"/>
        <v>0</v>
      </c>
      <c r="W467" s="1">
        <f t="shared" si="499"/>
        <v>0</v>
      </c>
      <c r="X467" s="1">
        <f t="shared" si="499"/>
        <v>0</v>
      </c>
      <c r="Y467" s="1">
        <f t="shared" si="499"/>
        <v>0</v>
      </c>
      <c r="Z467" s="1">
        <f t="shared" si="499"/>
        <v>0</v>
      </c>
      <c r="AA467" s="1">
        <f t="shared" si="499"/>
        <v>0</v>
      </c>
      <c r="AB467" s="1">
        <f t="shared" si="499"/>
        <v>0</v>
      </c>
      <c r="AC467" s="1">
        <f t="shared" si="499"/>
        <v>0</v>
      </c>
      <c r="AD467" s="1">
        <f t="shared" si="499"/>
        <v>0</v>
      </c>
      <c r="AE467" s="1">
        <f t="shared" si="499"/>
        <v>0</v>
      </c>
      <c r="AF467" s="1">
        <f t="shared" si="499"/>
        <v>0</v>
      </c>
      <c r="AG467" s="1">
        <f t="shared" si="499"/>
        <v>0</v>
      </c>
      <c r="AH467" s="1">
        <f t="shared" si="499"/>
        <v>0</v>
      </c>
      <c r="AI467" s="1">
        <f t="shared" si="499"/>
        <v>0</v>
      </c>
      <c r="AJ467" s="1">
        <f t="shared" si="499"/>
        <v>0</v>
      </c>
      <c r="AK467" s="1">
        <f t="shared" si="499"/>
        <v>0</v>
      </c>
      <c r="AL467" s="1">
        <f t="shared" si="499"/>
        <v>0</v>
      </c>
      <c r="AM467" s="1">
        <f t="shared" si="499"/>
        <v>0</v>
      </c>
      <c r="AN467" s="1">
        <f t="shared" si="499"/>
        <v>0</v>
      </c>
      <c r="AO467" s="1">
        <f t="shared" si="499"/>
        <v>0</v>
      </c>
      <c r="AP467" s="1">
        <f t="shared" si="499"/>
        <v>0</v>
      </c>
      <c r="AQ467" s="1">
        <f t="shared" ref="AQ467:BR467" si="500">AQ215-AQ404</f>
        <v>0</v>
      </c>
      <c r="AR467" s="1">
        <f t="shared" si="500"/>
        <v>0</v>
      </c>
      <c r="AS467" s="1">
        <f t="shared" si="500"/>
        <v>0</v>
      </c>
      <c r="AT467" s="1">
        <f t="shared" si="500"/>
        <v>0</v>
      </c>
      <c r="AU467" s="1">
        <f t="shared" si="500"/>
        <v>0</v>
      </c>
      <c r="AV467" s="1">
        <f t="shared" si="500"/>
        <v>0</v>
      </c>
      <c r="AW467" s="1">
        <f t="shared" si="500"/>
        <v>0</v>
      </c>
      <c r="AX467" s="1">
        <f t="shared" si="500"/>
        <v>0</v>
      </c>
      <c r="AY467" s="1">
        <f t="shared" si="500"/>
        <v>0</v>
      </c>
      <c r="AZ467" s="1">
        <f t="shared" si="500"/>
        <v>0</v>
      </c>
      <c r="BA467" s="1">
        <f t="shared" si="500"/>
        <v>0</v>
      </c>
      <c r="BB467" s="1">
        <f t="shared" si="500"/>
        <v>0</v>
      </c>
      <c r="BC467" s="1">
        <f t="shared" si="500"/>
        <v>0</v>
      </c>
      <c r="BD467" s="1">
        <f t="shared" si="500"/>
        <v>0</v>
      </c>
      <c r="BE467" s="1">
        <f t="shared" si="500"/>
        <v>0</v>
      </c>
      <c r="BF467" s="1">
        <f t="shared" si="500"/>
        <v>0</v>
      </c>
      <c r="BG467" s="1">
        <f t="shared" si="500"/>
        <v>0</v>
      </c>
      <c r="BH467" s="1">
        <f t="shared" si="500"/>
        <v>0</v>
      </c>
      <c r="BI467" s="1">
        <f t="shared" si="500"/>
        <v>0</v>
      </c>
      <c r="BJ467" s="1">
        <f t="shared" si="500"/>
        <v>0</v>
      </c>
      <c r="BK467" s="1">
        <f t="shared" si="500"/>
        <v>0</v>
      </c>
      <c r="BL467" s="1">
        <f t="shared" si="500"/>
        <v>0</v>
      </c>
      <c r="BM467" s="1">
        <f t="shared" si="500"/>
        <v>0</v>
      </c>
      <c r="BN467" s="1">
        <f t="shared" si="500"/>
        <v>0</v>
      </c>
      <c r="BO467" s="1">
        <f t="shared" si="500"/>
        <v>0</v>
      </c>
      <c r="BP467" s="1">
        <f t="shared" si="500"/>
        <v>0</v>
      </c>
      <c r="BQ467" s="1">
        <f t="shared" si="500"/>
        <v>0</v>
      </c>
      <c r="BR467" s="1">
        <f t="shared" si="500"/>
        <v>0</v>
      </c>
    </row>
    <row r="468" spans="1:82" x14ac:dyDescent="0.2">
      <c r="D468" s="541"/>
      <c r="E468" s="541"/>
      <c r="F468" s="541"/>
      <c r="G468" s="541"/>
      <c r="H468" s="541"/>
      <c r="I468" s="541"/>
      <c r="J468" s="541"/>
    </row>
    <row r="469" spans="1:82" x14ac:dyDescent="0.2">
      <c r="D469" s="541"/>
      <c r="E469" s="541"/>
      <c r="F469" s="541"/>
      <c r="G469" s="541"/>
      <c r="H469" s="541"/>
      <c r="I469" s="541"/>
      <c r="J469" s="541"/>
    </row>
    <row r="470" spans="1:82" x14ac:dyDescent="0.2">
      <c r="A470" s="491" t="s">
        <v>490</v>
      </c>
      <c r="B470" s="491"/>
      <c r="C470" s="491"/>
      <c r="D470" s="541"/>
      <c r="E470" s="541"/>
      <c r="F470" s="541"/>
      <c r="G470" s="491" t="s">
        <v>491</v>
      </c>
      <c r="H470" s="491" t="s">
        <v>479</v>
      </c>
      <c r="I470" s="491" t="s">
        <v>489</v>
      </c>
      <c r="J470" s="541"/>
    </row>
    <row r="471" spans="1:82" x14ac:dyDescent="0.2">
      <c r="A471" s="1">
        <f>'5'!E23</f>
        <v>0</v>
      </c>
      <c r="D471" s="541"/>
      <c r="E471" s="541"/>
      <c r="F471" s="541"/>
      <c r="G471" s="1086">
        <f>'5'!AD23</f>
        <v>0</v>
      </c>
      <c r="H471" s="1086">
        <f>'5'!AF23</f>
        <v>0</v>
      </c>
      <c r="I471" s="1087">
        <f>'5'!BE23</f>
        <v>0</v>
      </c>
      <c r="J471" s="541"/>
      <c r="K471" s="1">
        <f>IF(K87="x",IF(K345=0,$I471,0),0)</f>
        <v>0</v>
      </c>
      <c r="L471" s="1">
        <f t="shared" ref="L471:BW471" si="501">IF(L87="x",IF(L345=0,$I471,0),0)</f>
        <v>0</v>
      </c>
      <c r="M471" s="1">
        <f t="shared" si="501"/>
        <v>0</v>
      </c>
      <c r="N471" s="1">
        <f t="shared" si="501"/>
        <v>0</v>
      </c>
      <c r="O471" s="1">
        <f t="shared" si="501"/>
        <v>0</v>
      </c>
      <c r="P471" s="1">
        <f t="shared" si="501"/>
        <v>0</v>
      </c>
      <c r="Q471" s="1">
        <f t="shared" si="501"/>
        <v>0</v>
      </c>
      <c r="R471" s="1">
        <f t="shared" si="501"/>
        <v>0</v>
      </c>
      <c r="S471" s="1">
        <f t="shared" si="501"/>
        <v>0</v>
      </c>
      <c r="T471" s="1">
        <f t="shared" si="501"/>
        <v>0</v>
      </c>
      <c r="U471" s="1">
        <f t="shared" si="501"/>
        <v>0</v>
      </c>
      <c r="V471" s="1">
        <f t="shared" si="501"/>
        <v>0</v>
      </c>
      <c r="W471" s="1">
        <f t="shared" si="501"/>
        <v>0</v>
      </c>
      <c r="X471" s="1">
        <f t="shared" si="501"/>
        <v>0</v>
      </c>
      <c r="Y471" s="1">
        <f t="shared" si="501"/>
        <v>0</v>
      </c>
      <c r="Z471" s="1">
        <f t="shared" si="501"/>
        <v>0</v>
      </c>
      <c r="AA471" s="1">
        <f t="shared" si="501"/>
        <v>0</v>
      </c>
      <c r="AB471" s="1">
        <f t="shared" si="501"/>
        <v>0</v>
      </c>
      <c r="AC471" s="1">
        <f t="shared" si="501"/>
        <v>0</v>
      </c>
      <c r="AD471" s="1">
        <f t="shared" si="501"/>
        <v>0</v>
      </c>
      <c r="AE471" s="1">
        <f t="shared" si="501"/>
        <v>0</v>
      </c>
      <c r="AF471" s="1">
        <f t="shared" si="501"/>
        <v>0</v>
      </c>
      <c r="AG471" s="1">
        <f t="shared" si="501"/>
        <v>0</v>
      </c>
      <c r="AH471" s="1">
        <f t="shared" si="501"/>
        <v>0</v>
      </c>
      <c r="AI471" s="1">
        <f t="shared" si="501"/>
        <v>0</v>
      </c>
      <c r="AJ471" s="1">
        <f t="shared" si="501"/>
        <v>0</v>
      </c>
      <c r="AK471" s="1">
        <f t="shared" si="501"/>
        <v>0</v>
      </c>
      <c r="AL471" s="1">
        <f t="shared" si="501"/>
        <v>0</v>
      </c>
      <c r="AM471" s="1">
        <f t="shared" si="501"/>
        <v>0</v>
      </c>
      <c r="AN471" s="1">
        <f t="shared" si="501"/>
        <v>0</v>
      </c>
      <c r="AO471" s="1">
        <f t="shared" si="501"/>
        <v>0</v>
      </c>
      <c r="AP471" s="1">
        <f t="shared" si="501"/>
        <v>0</v>
      </c>
      <c r="AQ471" s="1">
        <f t="shared" si="501"/>
        <v>0</v>
      </c>
      <c r="AR471" s="1">
        <f t="shared" si="501"/>
        <v>0</v>
      </c>
      <c r="AS471" s="1">
        <f t="shared" si="501"/>
        <v>0</v>
      </c>
      <c r="AT471" s="1">
        <f t="shared" si="501"/>
        <v>0</v>
      </c>
      <c r="AU471" s="1">
        <f t="shared" si="501"/>
        <v>0</v>
      </c>
      <c r="AV471" s="1">
        <f t="shared" si="501"/>
        <v>0</v>
      </c>
      <c r="AW471" s="1">
        <f t="shared" si="501"/>
        <v>0</v>
      </c>
      <c r="AX471" s="1">
        <f t="shared" si="501"/>
        <v>0</v>
      </c>
      <c r="AY471" s="1">
        <f t="shared" si="501"/>
        <v>0</v>
      </c>
      <c r="AZ471" s="1">
        <f t="shared" si="501"/>
        <v>0</v>
      </c>
      <c r="BA471" s="1">
        <f t="shared" si="501"/>
        <v>0</v>
      </c>
      <c r="BB471" s="1">
        <f t="shared" si="501"/>
        <v>0</v>
      </c>
      <c r="BC471" s="1">
        <f t="shared" si="501"/>
        <v>0</v>
      </c>
      <c r="BD471" s="1">
        <f t="shared" si="501"/>
        <v>0</v>
      </c>
      <c r="BE471" s="1">
        <f t="shared" si="501"/>
        <v>0</v>
      </c>
      <c r="BF471" s="1">
        <f t="shared" si="501"/>
        <v>0</v>
      </c>
      <c r="BG471" s="1">
        <f t="shared" si="501"/>
        <v>0</v>
      </c>
      <c r="BH471" s="1">
        <f t="shared" si="501"/>
        <v>0</v>
      </c>
      <c r="BI471" s="1">
        <f t="shared" si="501"/>
        <v>0</v>
      </c>
      <c r="BJ471" s="1">
        <f t="shared" si="501"/>
        <v>0</v>
      </c>
      <c r="BK471" s="1">
        <f t="shared" si="501"/>
        <v>0</v>
      </c>
      <c r="BL471" s="1">
        <f t="shared" si="501"/>
        <v>0</v>
      </c>
      <c r="BM471" s="1">
        <f t="shared" si="501"/>
        <v>0</v>
      </c>
      <c r="BN471" s="1">
        <f t="shared" si="501"/>
        <v>0</v>
      </c>
      <c r="BO471" s="1">
        <f t="shared" si="501"/>
        <v>0</v>
      </c>
      <c r="BP471" s="1">
        <f t="shared" si="501"/>
        <v>0</v>
      </c>
      <c r="BQ471" s="1">
        <f t="shared" si="501"/>
        <v>0</v>
      </c>
      <c r="BR471" s="1">
        <f t="shared" si="501"/>
        <v>0</v>
      </c>
      <c r="BS471" s="1">
        <f t="shared" si="501"/>
        <v>0</v>
      </c>
      <c r="BT471" s="1">
        <f t="shared" si="501"/>
        <v>0</v>
      </c>
      <c r="BU471" s="1">
        <f t="shared" si="501"/>
        <v>0</v>
      </c>
      <c r="BV471" s="1">
        <f t="shared" si="501"/>
        <v>0</v>
      </c>
      <c r="BW471" s="1">
        <f t="shared" si="501"/>
        <v>0</v>
      </c>
      <c r="BX471" s="1">
        <f t="shared" ref="BX471:CD471" si="502">IF(BX87="x",IF(BX345=0,$I471,0),0)</f>
        <v>0</v>
      </c>
      <c r="BY471" s="1">
        <f t="shared" si="502"/>
        <v>0</v>
      </c>
      <c r="BZ471" s="1">
        <f t="shared" si="502"/>
        <v>0</v>
      </c>
      <c r="CA471" s="1">
        <f t="shared" si="502"/>
        <v>0</v>
      </c>
      <c r="CB471" s="1">
        <f t="shared" si="502"/>
        <v>0</v>
      </c>
      <c r="CC471" s="1">
        <f t="shared" si="502"/>
        <v>0</v>
      </c>
      <c r="CD471" s="1">
        <f t="shared" si="502"/>
        <v>0</v>
      </c>
    </row>
    <row r="472" spans="1:82" x14ac:dyDescent="0.2">
      <c r="A472" s="1">
        <f>'5'!E24</f>
        <v>0</v>
      </c>
      <c r="D472" s="541"/>
      <c r="E472" s="541"/>
      <c r="F472" s="541"/>
      <c r="G472" s="1086">
        <f>'5'!AD24</f>
        <v>0</v>
      </c>
      <c r="H472" s="1086">
        <f>'5'!AF24</f>
        <v>0</v>
      </c>
      <c r="I472" s="1087">
        <f>'5'!BE24</f>
        <v>0</v>
      </c>
      <c r="J472" s="541"/>
      <c r="K472" s="1">
        <f t="shared" ref="K472:K529" si="503">IF(K88="x",IF(K346=0,$I472,0),0)</f>
        <v>0</v>
      </c>
      <c r="L472" s="1">
        <f t="shared" ref="L472:BW472" si="504">IF(L88="x",IF(L346=0,$I472,0),0)</f>
        <v>0</v>
      </c>
      <c r="M472" s="1">
        <f t="shared" si="504"/>
        <v>0</v>
      </c>
      <c r="N472" s="1">
        <f t="shared" si="504"/>
        <v>0</v>
      </c>
      <c r="O472" s="1">
        <f t="shared" si="504"/>
        <v>0</v>
      </c>
      <c r="P472" s="1">
        <f t="shared" si="504"/>
        <v>0</v>
      </c>
      <c r="Q472" s="1">
        <f t="shared" si="504"/>
        <v>0</v>
      </c>
      <c r="R472" s="1">
        <f t="shared" si="504"/>
        <v>0</v>
      </c>
      <c r="S472" s="1">
        <f t="shared" si="504"/>
        <v>0</v>
      </c>
      <c r="T472" s="1">
        <f t="shared" si="504"/>
        <v>0</v>
      </c>
      <c r="U472" s="1">
        <f t="shared" si="504"/>
        <v>0</v>
      </c>
      <c r="V472" s="1">
        <f t="shared" si="504"/>
        <v>0</v>
      </c>
      <c r="W472" s="1">
        <f t="shared" si="504"/>
        <v>0</v>
      </c>
      <c r="X472" s="1">
        <f t="shared" si="504"/>
        <v>0</v>
      </c>
      <c r="Y472" s="1">
        <f t="shared" si="504"/>
        <v>0</v>
      </c>
      <c r="Z472" s="1">
        <f t="shared" si="504"/>
        <v>0</v>
      </c>
      <c r="AA472" s="1">
        <f t="shared" si="504"/>
        <v>0</v>
      </c>
      <c r="AB472" s="1">
        <f t="shared" si="504"/>
        <v>0</v>
      </c>
      <c r="AC472" s="1">
        <f t="shared" si="504"/>
        <v>0</v>
      </c>
      <c r="AD472" s="1">
        <f t="shared" si="504"/>
        <v>0</v>
      </c>
      <c r="AE472" s="1">
        <f t="shared" si="504"/>
        <v>0</v>
      </c>
      <c r="AF472" s="1">
        <f t="shared" si="504"/>
        <v>0</v>
      </c>
      <c r="AG472" s="1">
        <f t="shared" si="504"/>
        <v>0</v>
      </c>
      <c r="AH472" s="1">
        <f t="shared" si="504"/>
        <v>0</v>
      </c>
      <c r="AI472" s="1">
        <f t="shared" si="504"/>
        <v>0</v>
      </c>
      <c r="AJ472" s="1">
        <f t="shared" si="504"/>
        <v>0</v>
      </c>
      <c r="AK472" s="1">
        <f t="shared" si="504"/>
        <v>0</v>
      </c>
      <c r="AL472" s="1">
        <f t="shared" si="504"/>
        <v>0</v>
      </c>
      <c r="AM472" s="1">
        <f t="shared" si="504"/>
        <v>0</v>
      </c>
      <c r="AN472" s="1">
        <f t="shared" si="504"/>
        <v>0</v>
      </c>
      <c r="AO472" s="1">
        <f t="shared" si="504"/>
        <v>0</v>
      </c>
      <c r="AP472" s="1">
        <f t="shared" si="504"/>
        <v>0</v>
      </c>
      <c r="AQ472" s="1">
        <f t="shared" si="504"/>
        <v>0</v>
      </c>
      <c r="AR472" s="1">
        <f t="shared" si="504"/>
        <v>0</v>
      </c>
      <c r="AS472" s="1">
        <f t="shared" si="504"/>
        <v>0</v>
      </c>
      <c r="AT472" s="1">
        <f t="shared" si="504"/>
        <v>0</v>
      </c>
      <c r="AU472" s="1">
        <f t="shared" si="504"/>
        <v>0</v>
      </c>
      <c r="AV472" s="1">
        <f t="shared" si="504"/>
        <v>0</v>
      </c>
      <c r="AW472" s="1">
        <f t="shared" si="504"/>
        <v>0</v>
      </c>
      <c r="AX472" s="1">
        <f t="shared" si="504"/>
        <v>0</v>
      </c>
      <c r="AY472" s="1">
        <f t="shared" si="504"/>
        <v>0</v>
      </c>
      <c r="AZ472" s="1">
        <f t="shared" si="504"/>
        <v>0</v>
      </c>
      <c r="BA472" s="1">
        <f t="shared" si="504"/>
        <v>0</v>
      </c>
      <c r="BB472" s="1">
        <f t="shared" si="504"/>
        <v>0</v>
      </c>
      <c r="BC472" s="1">
        <f t="shared" si="504"/>
        <v>0</v>
      </c>
      <c r="BD472" s="1">
        <f t="shared" si="504"/>
        <v>0</v>
      </c>
      <c r="BE472" s="1">
        <f t="shared" si="504"/>
        <v>0</v>
      </c>
      <c r="BF472" s="1">
        <f t="shared" si="504"/>
        <v>0</v>
      </c>
      <c r="BG472" s="1">
        <f t="shared" si="504"/>
        <v>0</v>
      </c>
      <c r="BH472" s="1">
        <f t="shared" si="504"/>
        <v>0</v>
      </c>
      <c r="BI472" s="1">
        <f t="shared" si="504"/>
        <v>0</v>
      </c>
      <c r="BJ472" s="1">
        <f t="shared" si="504"/>
        <v>0</v>
      </c>
      <c r="BK472" s="1">
        <f t="shared" si="504"/>
        <v>0</v>
      </c>
      <c r="BL472" s="1">
        <f t="shared" si="504"/>
        <v>0</v>
      </c>
      <c r="BM472" s="1">
        <f t="shared" si="504"/>
        <v>0</v>
      </c>
      <c r="BN472" s="1">
        <f t="shared" si="504"/>
        <v>0</v>
      </c>
      <c r="BO472" s="1">
        <f t="shared" si="504"/>
        <v>0</v>
      </c>
      <c r="BP472" s="1">
        <f t="shared" si="504"/>
        <v>0</v>
      </c>
      <c r="BQ472" s="1">
        <f t="shared" si="504"/>
        <v>0</v>
      </c>
      <c r="BR472" s="1">
        <f t="shared" si="504"/>
        <v>0</v>
      </c>
      <c r="BS472" s="1">
        <f t="shared" si="504"/>
        <v>0</v>
      </c>
      <c r="BT472" s="1">
        <f t="shared" si="504"/>
        <v>0</v>
      </c>
      <c r="BU472" s="1">
        <f t="shared" si="504"/>
        <v>0</v>
      </c>
      <c r="BV472" s="1">
        <f t="shared" si="504"/>
        <v>0</v>
      </c>
      <c r="BW472" s="1">
        <f t="shared" si="504"/>
        <v>0</v>
      </c>
      <c r="BX472" s="1">
        <f t="shared" ref="BX472:CD472" si="505">IF(BX88="x",IF(BX346=0,$I472,0),0)</f>
        <v>0</v>
      </c>
      <c r="BY472" s="1">
        <f t="shared" si="505"/>
        <v>0</v>
      </c>
      <c r="BZ472" s="1">
        <f t="shared" si="505"/>
        <v>0</v>
      </c>
      <c r="CA472" s="1">
        <f t="shared" si="505"/>
        <v>0</v>
      </c>
      <c r="CB472" s="1">
        <f t="shared" si="505"/>
        <v>0</v>
      </c>
      <c r="CC472" s="1">
        <f t="shared" si="505"/>
        <v>0</v>
      </c>
      <c r="CD472" s="1">
        <f t="shared" si="505"/>
        <v>0</v>
      </c>
    </row>
    <row r="473" spans="1:82" x14ac:dyDescent="0.2">
      <c r="A473" s="1">
        <f>'5'!E25</f>
        <v>0</v>
      </c>
      <c r="D473" s="541"/>
      <c r="E473" s="541"/>
      <c r="F473" s="541"/>
      <c r="G473" s="1086">
        <f>'5'!AD25</f>
        <v>0</v>
      </c>
      <c r="H473" s="1086">
        <f>'5'!AF25</f>
        <v>0</v>
      </c>
      <c r="I473" s="1087">
        <f>'5'!BE25</f>
        <v>0</v>
      </c>
      <c r="J473" s="541"/>
      <c r="K473" s="1">
        <f t="shared" si="503"/>
        <v>0</v>
      </c>
      <c r="L473" s="1">
        <f t="shared" ref="L473:BW473" si="506">IF(L89="x",IF(L347=0,$I473,0),0)</f>
        <v>0</v>
      </c>
      <c r="M473" s="1">
        <f t="shared" si="506"/>
        <v>0</v>
      </c>
      <c r="N473" s="1">
        <f t="shared" si="506"/>
        <v>0</v>
      </c>
      <c r="O473" s="1">
        <f t="shared" si="506"/>
        <v>0</v>
      </c>
      <c r="P473" s="1">
        <f t="shared" si="506"/>
        <v>0</v>
      </c>
      <c r="Q473" s="1">
        <f t="shared" si="506"/>
        <v>0</v>
      </c>
      <c r="R473" s="1">
        <f t="shared" si="506"/>
        <v>0</v>
      </c>
      <c r="S473" s="1">
        <f t="shared" si="506"/>
        <v>0</v>
      </c>
      <c r="T473" s="1">
        <f t="shared" si="506"/>
        <v>0</v>
      </c>
      <c r="U473" s="1">
        <f t="shared" si="506"/>
        <v>0</v>
      </c>
      <c r="V473" s="1">
        <f t="shared" si="506"/>
        <v>0</v>
      </c>
      <c r="W473" s="1">
        <f t="shared" si="506"/>
        <v>0</v>
      </c>
      <c r="X473" s="1">
        <f t="shared" si="506"/>
        <v>0</v>
      </c>
      <c r="Y473" s="1">
        <f t="shared" si="506"/>
        <v>0</v>
      </c>
      <c r="Z473" s="1">
        <f t="shared" si="506"/>
        <v>0</v>
      </c>
      <c r="AA473" s="1">
        <f t="shared" si="506"/>
        <v>0</v>
      </c>
      <c r="AB473" s="1">
        <f t="shared" si="506"/>
        <v>0</v>
      </c>
      <c r="AC473" s="1">
        <f t="shared" si="506"/>
        <v>0</v>
      </c>
      <c r="AD473" s="1">
        <f t="shared" si="506"/>
        <v>0</v>
      </c>
      <c r="AE473" s="1">
        <f t="shared" si="506"/>
        <v>0</v>
      </c>
      <c r="AF473" s="1">
        <f t="shared" si="506"/>
        <v>0</v>
      </c>
      <c r="AG473" s="1">
        <f t="shared" si="506"/>
        <v>0</v>
      </c>
      <c r="AH473" s="1">
        <f t="shared" si="506"/>
        <v>0</v>
      </c>
      <c r="AI473" s="1">
        <f t="shared" si="506"/>
        <v>0</v>
      </c>
      <c r="AJ473" s="1">
        <f t="shared" si="506"/>
        <v>0</v>
      </c>
      <c r="AK473" s="1">
        <f t="shared" si="506"/>
        <v>0</v>
      </c>
      <c r="AL473" s="1">
        <f t="shared" si="506"/>
        <v>0</v>
      </c>
      <c r="AM473" s="1">
        <f t="shared" si="506"/>
        <v>0</v>
      </c>
      <c r="AN473" s="1">
        <f t="shared" si="506"/>
        <v>0</v>
      </c>
      <c r="AO473" s="1">
        <f t="shared" si="506"/>
        <v>0</v>
      </c>
      <c r="AP473" s="1">
        <f t="shared" si="506"/>
        <v>0</v>
      </c>
      <c r="AQ473" s="1">
        <f t="shared" si="506"/>
        <v>0</v>
      </c>
      <c r="AR473" s="1">
        <f t="shared" si="506"/>
        <v>0</v>
      </c>
      <c r="AS473" s="1">
        <f t="shared" si="506"/>
        <v>0</v>
      </c>
      <c r="AT473" s="1">
        <f t="shared" si="506"/>
        <v>0</v>
      </c>
      <c r="AU473" s="1">
        <f t="shared" si="506"/>
        <v>0</v>
      </c>
      <c r="AV473" s="1">
        <f t="shared" si="506"/>
        <v>0</v>
      </c>
      <c r="AW473" s="1">
        <f t="shared" si="506"/>
        <v>0</v>
      </c>
      <c r="AX473" s="1">
        <f t="shared" si="506"/>
        <v>0</v>
      </c>
      <c r="AY473" s="1">
        <f t="shared" si="506"/>
        <v>0</v>
      </c>
      <c r="AZ473" s="1">
        <f t="shared" si="506"/>
        <v>0</v>
      </c>
      <c r="BA473" s="1">
        <f t="shared" si="506"/>
        <v>0</v>
      </c>
      <c r="BB473" s="1">
        <f t="shared" si="506"/>
        <v>0</v>
      </c>
      <c r="BC473" s="1">
        <f t="shared" si="506"/>
        <v>0</v>
      </c>
      <c r="BD473" s="1">
        <f t="shared" si="506"/>
        <v>0</v>
      </c>
      <c r="BE473" s="1">
        <f t="shared" si="506"/>
        <v>0</v>
      </c>
      <c r="BF473" s="1">
        <f t="shared" si="506"/>
        <v>0</v>
      </c>
      <c r="BG473" s="1">
        <f t="shared" si="506"/>
        <v>0</v>
      </c>
      <c r="BH473" s="1">
        <f t="shared" si="506"/>
        <v>0</v>
      </c>
      <c r="BI473" s="1">
        <f t="shared" si="506"/>
        <v>0</v>
      </c>
      <c r="BJ473" s="1">
        <f t="shared" si="506"/>
        <v>0</v>
      </c>
      <c r="BK473" s="1">
        <f t="shared" si="506"/>
        <v>0</v>
      </c>
      <c r="BL473" s="1">
        <f t="shared" si="506"/>
        <v>0</v>
      </c>
      <c r="BM473" s="1">
        <f t="shared" si="506"/>
        <v>0</v>
      </c>
      <c r="BN473" s="1">
        <f t="shared" si="506"/>
        <v>0</v>
      </c>
      <c r="BO473" s="1">
        <f t="shared" si="506"/>
        <v>0</v>
      </c>
      <c r="BP473" s="1">
        <f t="shared" si="506"/>
        <v>0</v>
      </c>
      <c r="BQ473" s="1">
        <f t="shared" si="506"/>
        <v>0</v>
      </c>
      <c r="BR473" s="1">
        <f t="shared" si="506"/>
        <v>0</v>
      </c>
      <c r="BS473" s="1">
        <f t="shared" si="506"/>
        <v>0</v>
      </c>
      <c r="BT473" s="1">
        <f t="shared" si="506"/>
        <v>0</v>
      </c>
      <c r="BU473" s="1">
        <f t="shared" si="506"/>
        <v>0</v>
      </c>
      <c r="BV473" s="1">
        <f t="shared" si="506"/>
        <v>0</v>
      </c>
      <c r="BW473" s="1">
        <f t="shared" si="506"/>
        <v>0</v>
      </c>
      <c r="BX473" s="1">
        <f t="shared" ref="BX473:CD473" si="507">IF(BX89="x",IF(BX347=0,$I473,0),0)</f>
        <v>0</v>
      </c>
      <c r="BY473" s="1">
        <f t="shared" si="507"/>
        <v>0</v>
      </c>
      <c r="BZ473" s="1">
        <f t="shared" si="507"/>
        <v>0</v>
      </c>
      <c r="CA473" s="1">
        <f t="shared" si="507"/>
        <v>0</v>
      </c>
      <c r="CB473" s="1">
        <f t="shared" si="507"/>
        <v>0</v>
      </c>
      <c r="CC473" s="1">
        <f t="shared" si="507"/>
        <v>0</v>
      </c>
      <c r="CD473" s="1">
        <f t="shared" si="507"/>
        <v>0</v>
      </c>
    </row>
    <row r="474" spans="1:82" x14ac:dyDescent="0.2">
      <c r="A474" s="1">
        <f>'5'!E26</f>
        <v>0</v>
      </c>
      <c r="D474" s="541"/>
      <c r="E474" s="541"/>
      <c r="F474" s="541"/>
      <c r="G474" s="1086">
        <f>'5'!AD26</f>
        <v>0</v>
      </c>
      <c r="H474" s="1086">
        <f>'5'!AF26</f>
        <v>0</v>
      </c>
      <c r="I474" s="1087">
        <f>'5'!BE26</f>
        <v>0</v>
      </c>
      <c r="J474" s="541"/>
      <c r="K474" s="1">
        <f t="shared" si="503"/>
        <v>0</v>
      </c>
      <c r="L474" s="1">
        <f t="shared" ref="L474:BW474" si="508">IF(L90="x",IF(L348=0,$I474,0),0)</f>
        <v>0</v>
      </c>
      <c r="M474" s="1">
        <f t="shared" si="508"/>
        <v>0</v>
      </c>
      <c r="N474" s="1">
        <f t="shared" si="508"/>
        <v>0</v>
      </c>
      <c r="O474" s="1">
        <f t="shared" si="508"/>
        <v>0</v>
      </c>
      <c r="P474" s="1">
        <f t="shared" si="508"/>
        <v>0</v>
      </c>
      <c r="Q474" s="1">
        <f t="shared" si="508"/>
        <v>0</v>
      </c>
      <c r="R474" s="1">
        <f t="shared" si="508"/>
        <v>0</v>
      </c>
      <c r="S474" s="1">
        <f t="shared" si="508"/>
        <v>0</v>
      </c>
      <c r="T474" s="1">
        <f t="shared" si="508"/>
        <v>0</v>
      </c>
      <c r="U474" s="1">
        <f t="shared" si="508"/>
        <v>0</v>
      </c>
      <c r="V474" s="1">
        <f t="shared" si="508"/>
        <v>0</v>
      </c>
      <c r="W474" s="1">
        <f t="shared" si="508"/>
        <v>0</v>
      </c>
      <c r="X474" s="1">
        <f t="shared" si="508"/>
        <v>0</v>
      </c>
      <c r="Y474" s="1">
        <f t="shared" si="508"/>
        <v>0</v>
      </c>
      <c r="Z474" s="1">
        <f t="shared" si="508"/>
        <v>0</v>
      </c>
      <c r="AA474" s="1">
        <f t="shared" si="508"/>
        <v>0</v>
      </c>
      <c r="AB474" s="1">
        <f t="shared" si="508"/>
        <v>0</v>
      </c>
      <c r="AC474" s="1">
        <f t="shared" si="508"/>
        <v>0</v>
      </c>
      <c r="AD474" s="1">
        <f t="shared" si="508"/>
        <v>0</v>
      </c>
      <c r="AE474" s="1">
        <f t="shared" si="508"/>
        <v>0</v>
      </c>
      <c r="AF474" s="1">
        <f t="shared" si="508"/>
        <v>0</v>
      </c>
      <c r="AG474" s="1">
        <f t="shared" si="508"/>
        <v>0</v>
      </c>
      <c r="AH474" s="1">
        <f t="shared" si="508"/>
        <v>0</v>
      </c>
      <c r="AI474" s="1">
        <f t="shared" si="508"/>
        <v>0</v>
      </c>
      <c r="AJ474" s="1">
        <f t="shared" si="508"/>
        <v>0</v>
      </c>
      <c r="AK474" s="1">
        <f t="shared" si="508"/>
        <v>0</v>
      </c>
      <c r="AL474" s="1">
        <f t="shared" si="508"/>
        <v>0</v>
      </c>
      <c r="AM474" s="1">
        <f t="shared" si="508"/>
        <v>0</v>
      </c>
      <c r="AN474" s="1">
        <f t="shared" si="508"/>
        <v>0</v>
      </c>
      <c r="AO474" s="1">
        <f t="shared" si="508"/>
        <v>0</v>
      </c>
      <c r="AP474" s="1">
        <f t="shared" si="508"/>
        <v>0</v>
      </c>
      <c r="AQ474" s="1">
        <f t="shared" si="508"/>
        <v>0</v>
      </c>
      <c r="AR474" s="1">
        <f t="shared" si="508"/>
        <v>0</v>
      </c>
      <c r="AS474" s="1">
        <f t="shared" si="508"/>
        <v>0</v>
      </c>
      <c r="AT474" s="1">
        <f t="shared" si="508"/>
        <v>0</v>
      </c>
      <c r="AU474" s="1">
        <f t="shared" si="508"/>
        <v>0</v>
      </c>
      <c r="AV474" s="1">
        <f t="shared" si="508"/>
        <v>0</v>
      </c>
      <c r="AW474" s="1">
        <f t="shared" si="508"/>
        <v>0</v>
      </c>
      <c r="AX474" s="1">
        <f t="shared" si="508"/>
        <v>0</v>
      </c>
      <c r="AY474" s="1">
        <f t="shared" si="508"/>
        <v>0</v>
      </c>
      <c r="AZ474" s="1">
        <f t="shared" si="508"/>
        <v>0</v>
      </c>
      <c r="BA474" s="1">
        <f t="shared" si="508"/>
        <v>0</v>
      </c>
      <c r="BB474" s="1">
        <f t="shared" si="508"/>
        <v>0</v>
      </c>
      <c r="BC474" s="1">
        <f t="shared" si="508"/>
        <v>0</v>
      </c>
      <c r="BD474" s="1">
        <f t="shared" si="508"/>
        <v>0</v>
      </c>
      <c r="BE474" s="1">
        <f t="shared" si="508"/>
        <v>0</v>
      </c>
      <c r="BF474" s="1">
        <f t="shared" si="508"/>
        <v>0</v>
      </c>
      <c r="BG474" s="1">
        <f t="shared" si="508"/>
        <v>0</v>
      </c>
      <c r="BH474" s="1">
        <f t="shared" si="508"/>
        <v>0</v>
      </c>
      <c r="BI474" s="1">
        <f t="shared" si="508"/>
        <v>0</v>
      </c>
      <c r="BJ474" s="1">
        <f t="shared" si="508"/>
        <v>0</v>
      </c>
      <c r="BK474" s="1">
        <f t="shared" si="508"/>
        <v>0</v>
      </c>
      <c r="BL474" s="1">
        <f t="shared" si="508"/>
        <v>0</v>
      </c>
      <c r="BM474" s="1">
        <f t="shared" si="508"/>
        <v>0</v>
      </c>
      <c r="BN474" s="1">
        <f t="shared" si="508"/>
        <v>0</v>
      </c>
      <c r="BO474" s="1">
        <f t="shared" si="508"/>
        <v>0</v>
      </c>
      <c r="BP474" s="1">
        <f t="shared" si="508"/>
        <v>0</v>
      </c>
      <c r="BQ474" s="1">
        <f t="shared" si="508"/>
        <v>0</v>
      </c>
      <c r="BR474" s="1">
        <f t="shared" si="508"/>
        <v>0</v>
      </c>
      <c r="BS474" s="1">
        <f t="shared" si="508"/>
        <v>0</v>
      </c>
      <c r="BT474" s="1">
        <f t="shared" si="508"/>
        <v>0</v>
      </c>
      <c r="BU474" s="1">
        <f t="shared" si="508"/>
        <v>0</v>
      </c>
      <c r="BV474" s="1">
        <f t="shared" si="508"/>
        <v>0</v>
      </c>
      <c r="BW474" s="1">
        <f t="shared" si="508"/>
        <v>0</v>
      </c>
      <c r="BX474" s="1">
        <f t="shared" ref="BX474:CD474" si="509">IF(BX90="x",IF(BX348=0,$I474,0),0)</f>
        <v>0</v>
      </c>
      <c r="BY474" s="1">
        <f t="shared" si="509"/>
        <v>0</v>
      </c>
      <c r="BZ474" s="1">
        <f t="shared" si="509"/>
        <v>0</v>
      </c>
      <c r="CA474" s="1">
        <f t="shared" si="509"/>
        <v>0</v>
      </c>
      <c r="CB474" s="1">
        <f t="shared" si="509"/>
        <v>0</v>
      </c>
      <c r="CC474" s="1">
        <f t="shared" si="509"/>
        <v>0</v>
      </c>
      <c r="CD474" s="1">
        <f t="shared" si="509"/>
        <v>0</v>
      </c>
    </row>
    <row r="475" spans="1:82" x14ac:dyDescent="0.2">
      <c r="A475" s="1">
        <f>'5'!E27</f>
        <v>0</v>
      </c>
      <c r="D475" s="541"/>
      <c r="E475" s="541"/>
      <c r="F475" s="541"/>
      <c r="G475" s="1086">
        <f>'5'!AD27</f>
        <v>0</v>
      </c>
      <c r="H475" s="1086">
        <f>'5'!AF27</f>
        <v>0</v>
      </c>
      <c r="I475" s="1087">
        <f>'5'!BE27</f>
        <v>0</v>
      </c>
      <c r="J475" s="541"/>
      <c r="K475" s="1">
        <f t="shared" si="503"/>
        <v>0</v>
      </c>
      <c r="L475" s="1">
        <f t="shared" ref="L475:BW475" si="510">IF(L91="x",IF(L349=0,$I475,0),0)</f>
        <v>0</v>
      </c>
      <c r="M475" s="1">
        <f t="shared" si="510"/>
        <v>0</v>
      </c>
      <c r="N475" s="1">
        <f t="shared" si="510"/>
        <v>0</v>
      </c>
      <c r="O475" s="1">
        <f t="shared" si="510"/>
        <v>0</v>
      </c>
      <c r="P475" s="1">
        <f t="shared" si="510"/>
        <v>0</v>
      </c>
      <c r="Q475" s="1">
        <f t="shared" si="510"/>
        <v>0</v>
      </c>
      <c r="R475" s="1">
        <f t="shared" si="510"/>
        <v>0</v>
      </c>
      <c r="S475" s="1">
        <f t="shared" si="510"/>
        <v>0</v>
      </c>
      <c r="T475" s="1">
        <f t="shared" si="510"/>
        <v>0</v>
      </c>
      <c r="U475" s="1">
        <f t="shared" si="510"/>
        <v>0</v>
      </c>
      <c r="V475" s="1">
        <f t="shared" si="510"/>
        <v>0</v>
      </c>
      <c r="W475" s="1">
        <f t="shared" si="510"/>
        <v>0</v>
      </c>
      <c r="X475" s="1">
        <f t="shared" si="510"/>
        <v>0</v>
      </c>
      <c r="Y475" s="1">
        <f t="shared" si="510"/>
        <v>0</v>
      </c>
      <c r="Z475" s="1">
        <f t="shared" si="510"/>
        <v>0</v>
      </c>
      <c r="AA475" s="1">
        <f t="shared" si="510"/>
        <v>0</v>
      </c>
      <c r="AB475" s="1">
        <f t="shared" si="510"/>
        <v>0</v>
      </c>
      <c r="AC475" s="1">
        <f t="shared" si="510"/>
        <v>0</v>
      </c>
      <c r="AD475" s="1">
        <f t="shared" si="510"/>
        <v>0</v>
      </c>
      <c r="AE475" s="1">
        <f t="shared" si="510"/>
        <v>0</v>
      </c>
      <c r="AF475" s="1">
        <f t="shared" si="510"/>
        <v>0</v>
      </c>
      <c r="AG475" s="1">
        <f t="shared" si="510"/>
        <v>0</v>
      </c>
      <c r="AH475" s="1">
        <f t="shared" si="510"/>
        <v>0</v>
      </c>
      <c r="AI475" s="1">
        <f t="shared" si="510"/>
        <v>0</v>
      </c>
      <c r="AJ475" s="1">
        <f t="shared" si="510"/>
        <v>0</v>
      </c>
      <c r="AK475" s="1">
        <f t="shared" si="510"/>
        <v>0</v>
      </c>
      <c r="AL475" s="1">
        <f t="shared" si="510"/>
        <v>0</v>
      </c>
      <c r="AM475" s="1">
        <f t="shared" si="510"/>
        <v>0</v>
      </c>
      <c r="AN475" s="1">
        <f t="shared" si="510"/>
        <v>0</v>
      </c>
      <c r="AO475" s="1">
        <f t="shared" si="510"/>
        <v>0</v>
      </c>
      <c r="AP475" s="1">
        <f t="shared" si="510"/>
        <v>0</v>
      </c>
      <c r="AQ475" s="1">
        <f t="shared" si="510"/>
        <v>0</v>
      </c>
      <c r="AR475" s="1">
        <f t="shared" si="510"/>
        <v>0</v>
      </c>
      <c r="AS475" s="1">
        <f t="shared" si="510"/>
        <v>0</v>
      </c>
      <c r="AT475" s="1">
        <f t="shared" si="510"/>
        <v>0</v>
      </c>
      <c r="AU475" s="1">
        <f t="shared" si="510"/>
        <v>0</v>
      </c>
      <c r="AV475" s="1">
        <f t="shared" si="510"/>
        <v>0</v>
      </c>
      <c r="AW475" s="1">
        <f t="shared" si="510"/>
        <v>0</v>
      </c>
      <c r="AX475" s="1">
        <f t="shared" si="510"/>
        <v>0</v>
      </c>
      <c r="AY475" s="1">
        <f t="shared" si="510"/>
        <v>0</v>
      </c>
      <c r="AZ475" s="1">
        <f t="shared" si="510"/>
        <v>0</v>
      </c>
      <c r="BA475" s="1">
        <f t="shared" si="510"/>
        <v>0</v>
      </c>
      <c r="BB475" s="1">
        <f t="shared" si="510"/>
        <v>0</v>
      </c>
      <c r="BC475" s="1">
        <f t="shared" si="510"/>
        <v>0</v>
      </c>
      <c r="BD475" s="1">
        <f t="shared" si="510"/>
        <v>0</v>
      </c>
      <c r="BE475" s="1">
        <f t="shared" si="510"/>
        <v>0</v>
      </c>
      <c r="BF475" s="1">
        <f t="shared" si="510"/>
        <v>0</v>
      </c>
      <c r="BG475" s="1">
        <f t="shared" si="510"/>
        <v>0</v>
      </c>
      <c r="BH475" s="1">
        <f t="shared" si="510"/>
        <v>0</v>
      </c>
      <c r="BI475" s="1">
        <f t="shared" si="510"/>
        <v>0</v>
      </c>
      <c r="BJ475" s="1">
        <f t="shared" si="510"/>
        <v>0</v>
      </c>
      <c r="BK475" s="1">
        <f t="shared" si="510"/>
        <v>0</v>
      </c>
      <c r="BL475" s="1">
        <f t="shared" si="510"/>
        <v>0</v>
      </c>
      <c r="BM475" s="1">
        <f t="shared" si="510"/>
        <v>0</v>
      </c>
      <c r="BN475" s="1">
        <f t="shared" si="510"/>
        <v>0</v>
      </c>
      <c r="BO475" s="1">
        <f t="shared" si="510"/>
        <v>0</v>
      </c>
      <c r="BP475" s="1">
        <f t="shared" si="510"/>
        <v>0</v>
      </c>
      <c r="BQ475" s="1">
        <f t="shared" si="510"/>
        <v>0</v>
      </c>
      <c r="BR475" s="1">
        <f t="shared" si="510"/>
        <v>0</v>
      </c>
      <c r="BS475" s="1">
        <f t="shared" si="510"/>
        <v>0</v>
      </c>
      <c r="BT475" s="1">
        <f t="shared" si="510"/>
        <v>0</v>
      </c>
      <c r="BU475" s="1">
        <f t="shared" si="510"/>
        <v>0</v>
      </c>
      <c r="BV475" s="1">
        <f t="shared" si="510"/>
        <v>0</v>
      </c>
      <c r="BW475" s="1">
        <f t="shared" si="510"/>
        <v>0</v>
      </c>
      <c r="BX475" s="1">
        <f t="shared" ref="BX475:CD475" si="511">IF(BX91="x",IF(BX349=0,$I475,0),0)</f>
        <v>0</v>
      </c>
      <c r="BY475" s="1">
        <f t="shared" si="511"/>
        <v>0</v>
      </c>
      <c r="BZ475" s="1">
        <f t="shared" si="511"/>
        <v>0</v>
      </c>
      <c r="CA475" s="1">
        <f t="shared" si="511"/>
        <v>0</v>
      </c>
      <c r="CB475" s="1">
        <f t="shared" si="511"/>
        <v>0</v>
      </c>
      <c r="CC475" s="1">
        <f t="shared" si="511"/>
        <v>0</v>
      </c>
      <c r="CD475" s="1">
        <f t="shared" si="511"/>
        <v>0</v>
      </c>
    </row>
    <row r="476" spans="1:82" x14ac:dyDescent="0.2">
      <c r="A476" s="1">
        <f>'5'!E28</f>
        <v>0</v>
      </c>
      <c r="D476" s="541"/>
      <c r="E476" s="541"/>
      <c r="F476" s="541"/>
      <c r="G476" s="1086">
        <f>'5'!AD28</f>
        <v>0</v>
      </c>
      <c r="H476" s="1086">
        <f>'5'!AF28</f>
        <v>0</v>
      </c>
      <c r="I476" s="1087">
        <f>'5'!BE28</f>
        <v>0</v>
      </c>
      <c r="J476" s="541"/>
      <c r="K476" s="1">
        <f t="shared" si="503"/>
        <v>0</v>
      </c>
      <c r="L476" s="1">
        <f t="shared" ref="L476:BW476" si="512">IF(L92="x",IF(L350=0,$I476,0),0)</f>
        <v>0</v>
      </c>
      <c r="M476" s="1">
        <f t="shared" si="512"/>
        <v>0</v>
      </c>
      <c r="N476" s="1">
        <f t="shared" si="512"/>
        <v>0</v>
      </c>
      <c r="O476" s="1">
        <f t="shared" si="512"/>
        <v>0</v>
      </c>
      <c r="P476" s="1">
        <f t="shared" si="512"/>
        <v>0</v>
      </c>
      <c r="Q476" s="1">
        <f t="shared" si="512"/>
        <v>0</v>
      </c>
      <c r="R476" s="1">
        <f t="shared" si="512"/>
        <v>0</v>
      </c>
      <c r="S476" s="1">
        <f t="shared" si="512"/>
        <v>0</v>
      </c>
      <c r="T476" s="1">
        <f t="shared" si="512"/>
        <v>0</v>
      </c>
      <c r="U476" s="1">
        <f t="shared" si="512"/>
        <v>0</v>
      </c>
      <c r="V476" s="1">
        <f t="shared" si="512"/>
        <v>0</v>
      </c>
      <c r="W476" s="1">
        <f t="shared" si="512"/>
        <v>0</v>
      </c>
      <c r="X476" s="1">
        <f t="shared" si="512"/>
        <v>0</v>
      </c>
      <c r="Y476" s="1">
        <f t="shared" si="512"/>
        <v>0</v>
      </c>
      <c r="Z476" s="1">
        <f t="shared" si="512"/>
        <v>0</v>
      </c>
      <c r="AA476" s="1">
        <f t="shared" si="512"/>
        <v>0</v>
      </c>
      <c r="AB476" s="1">
        <f t="shared" si="512"/>
        <v>0</v>
      </c>
      <c r="AC476" s="1">
        <f t="shared" si="512"/>
        <v>0</v>
      </c>
      <c r="AD476" s="1">
        <f t="shared" si="512"/>
        <v>0</v>
      </c>
      <c r="AE476" s="1">
        <f t="shared" si="512"/>
        <v>0</v>
      </c>
      <c r="AF476" s="1">
        <f t="shared" si="512"/>
        <v>0</v>
      </c>
      <c r="AG476" s="1">
        <f t="shared" si="512"/>
        <v>0</v>
      </c>
      <c r="AH476" s="1">
        <f t="shared" si="512"/>
        <v>0</v>
      </c>
      <c r="AI476" s="1">
        <f t="shared" si="512"/>
        <v>0</v>
      </c>
      <c r="AJ476" s="1">
        <f t="shared" si="512"/>
        <v>0</v>
      </c>
      <c r="AK476" s="1">
        <f t="shared" si="512"/>
        <v>0</v>
      </c>
      <c r="AL476" s="1">
        <f t="shared" si="512"/>
        <v>0</v>
      </c>
      <c r="AM476" s="1">
        <f t="shared" si="512"/>
        <v>0</v>
      </c>
      <c r="AN476" s="1">
        <f t="shared" si="512"/>
        <v>0</v>
      </c>
      <c r="AO476" s="1">
        <f t="shared" si="512"/>
        <v>0</v>
      </c>
      <c r="AP476" s="1">
        <f t="shared" si="512"/>
        <v>0</v>
      </c>
      <c r="AQ476" s="1">
        <f t="shared" si="512"/>
        <v>0</v>
      </c>
      <c r="AR476" s="1">
        <f t="shared" si="512"/>
        <v>0</v>
      </c>
      <c r="AS476" s="1">
        <f t="shared" si="512"/>
        <v>0</v>
      </c>
      <c r="AT476" s="1">
        <f t="shared" si="512"/>
        <v>0</v>
      </c>
      <c r="AU476" s="1">
        <f t="shared" si="512"/>
        <v>0</v>
      </c>
      <c r="AV476" s="1">
        <f t="shared" si="512"/>
        <v>0</v>
      </c>
      <c r="AW476" s="1">
        <f t="shared" si="512"/>
        <v>0</v>
      </c>
      <c r="AX476" s="1">
        <f t="shared" si="512"/>
        <v>0</v>
      </c>
      <c r="AY476" s="1">
        <f t="shared" si="512"/>
        <v>0</v>
      </c>
      <c r="AZ476" s="1">
        <f t="shared" si="512"/>
        <v>0</v>
      </c>
      <c r="BA476" s="1">
        <f t="shared" si="512"/>
        <v>0</v>
      </c>
      <c r="BB476" s="1">
        <f t="shared" si="512"/>
        <v>0</v>
      </c>
      <c r="BC476" s="1">
        <f t="shared" si="512"/>
        <v>0</v>
      </c>
      <c r="BD476" s="1">
        <f t="shared" si="512"/>
        <v>0</v>
      </c>
      <c r="BE476" s="1">
        <f t="shared" si="512"/>
        <v>0</v>
      </c>
      <c r="BF476" s="1">
        <f t="shared" si="512"/>
        <v>0</v>
      </c>
      <c r="BG476" s="1">
        <f t="shared" si="512"/>
        <v>0</v>
      </c>
      <c r="BH476" s="1">
        <f t="shared" si="512"/>
        <v>0</v>
      </c>
      <c r="BI476" s="1">
        <f t="shared" si="512"/>
        <v>0</v>
      </c>
      <c r="BJ476" s="1">
        <f t="shared" si="512"/>
        <v>0</v>
      </c>
      <c r="BK476" s="1">
        <f t="shared" si="512"/>
        <v>0</v>
      </c>
      <c r="BL476" s="1">
        <f t="shared" si="512"/>
        <v>0</v>
      </c>
      <c r="BM476" s="1">
        <f t="shared" si="512"/>
        <v>0</v>
      </c>
      <c r="BN476" s="1">
        <f t="shared" si="512"/>
        <v>0</v>
      </c>
      <c r="BO476" s="1">
        <f t="shared" si="512"/>
        <v>0</v>
      </c>
      <c r="BP476" s="1">
        <f t="shared" si="512"/>
        <v>0</v>
      </c>
      <c r="BQ476" s="1">
        <f t="shared" si="512"/>
        <v>0</v>
      </c>
      <c r="BR476" s="1">
        <f t="shared" si="512"/>
        <v>0</v>
      </c>
      <c r="BS476" s="1">
        <f t="shared" si="512"/>
        <v>0</v>
      </c>
      <c r="BT476" s="1">
        <f t="shared" si="512"/>
        <v>0</v>
      </c>
      <c r="BU476" s="1">
        <f t="shared" si="512"/>
        <v>0</v>
      </c>
      <c r="BV476" s="1">
        <f t="shared" si="512"/>
        <v>0</v>
      </c>
      <c r="BW476" s="1">
        <f t="shared" si="512"/>
        <v>0</v>
      </c>
      <c r="BX476" s="1">
        <f t="shared" ref="BX476:CD476" si="513">IF(BX92="x",IF(BX350=0,$I476,0),0)</f>
        <v>0</v>
      </c>
      <c r="BY476" s="1">
        <f t="shared" si="513"/>
        <v>0</v>
      </c>
      <c r="BZ476" s="1">
        <f t="shared" si="513"/>
        <v>0</v>
      </c>
      <c r="CA476" s="1">
        <f t="shared" si="513"/>
        <v>0</v>
      </c>
      <c r="CB476" s="1">
        <f t="shared" si="513"/>
        <v>0</v>
      </c>
      <c r="CC476" s="1">
        <f t="shared" si="513"/>
        <v>0</v>
      </c>
      <c r="CD476" s="1">
        <f t="shared" si="513"/>
        <v>0</v>
      </c>
    </row>
    <row r="477" spans="1:82" x14ac:dyDescent="0.2">
      <c r="A477" s="1">
        <f>'5'!E29</f>
        <v>0</v>
      </c>
      <c r="D477" s="541"/>
      <c r="E477" s="541"/>
      <c r="F477" s="541"/>
      <c r="G477" s="1086">
        <f>'5'!AD29</f>
        <v>0</v>
      </c>
      <c r="H477" s="1086">
        <f>'5'!AF29</f>
        <v>0</v>
      </c>
      <c r="I477" s="1087">
        <f>'5'!BE29</f>
        <v>0</v>
      </c>
      <c r="J477" s="541"/>
      <c r="K477" s="1">
        <f t="shared" si="503"/>
        <v>0</v>
      </c>
      <c r="L477" s="1">
        <f t="shared" ref="L477:BW477" si="514">IF(L93="x",IF(L351=0,$I477,0),0)</f>
        <v>0</v>
      </c>
      <c r="M477" s="1">
        <f t="shared" si="514"/>
        <v>0</v>
      </c>
      <c r="N477" s="1">
        <f t="shared" si="514"/>
        <v>0</v>
      </c>
      <c r="O477" s="1">
        <f t="shared" si="514"/>
        <v>0</v>
      </c>
      <c r="P477" s="1">
        <f t="shared" si="514"/>
        <v>0</v>
      </c>
      <c r="Q477" s="1">
        <f t="shared" si="514"/>
        <v>0</v>
      </c>
      <c r="R477" s="1">
        <f t="shared" si="514"/>
        <v>0</v>
      </c>
      <c r="S477" s="1">
        <f t="shared" si="514"/>
        <v>0</v>
      </c>
      <c r="T477" s="1">
        <f t="shared" si="514"/>
        <v>0</v>
      </c>
      <c r="U477" s="1">
        <f t="shared" si="514"/>
        <v>0</v>
      </c>
      <c r="V477" s="1">
        <f t="shared" si="514"/>
        <v>0</v>
      </c>
      <c r="W477" s="1">
        <f t="shared" si="514"/>
        <v>0</v>
      </c>
      <c r="X477" s="1">
        <f t="shared" si="514"/>
        <v>0</v>
      </c>
      <c r="Y477" s="1">
        <f t="shared" si="514"/>
        <v>0</v>
      </c>
      <c r="Z477" s="1">
        <f t="shared" si="514"/>
        <v>0</v>
      </c>
      <c r="AA477" s="1">
        <f t="shared" si="514"/>
        <v>0</v>
      </c>
      <c r="AB477" s="1">
        <f t="shared" si="514"/>
        <v>0</v>
      </c>
      <c r="AC477" s="1">
        <f t="shared" si="514"/>
        <v>0</v>
      </c>
      <c r="AD477" s="1">
        <f t="shared" si="514"/>
        <v>0</v>
      </c>
      <c r="AE477" s="1">
        <f t="shared" si="514"/>
        <v>0</v>
      </c>
      <c r="AF477" s="1">
        <f t="shared" si="514"/>
        <v>0</v>
      </c>
      <c r="AG477" s="1">
        <f t="shared" si="514"/>
        <v>0</v>
      </c>
      <c r="AH477" s="1">
        <f t="shared" si="514"/>
        <v>0</v>
      </c>
      <c r="AI477" s="1">
        <f t="shared" si="514"/>
        <v>0</v>
      </c>
      <c r="AJ477" s="1">
        <f t="shared" si="514"/>
        <v>0</v>
      </c>
      <c r="AK477" s="1">
        <f t="shared" si="514"/>
        <v>0</v>
      </c>
      <c r="AL477" s="1">
        <f t="shared" si="514"/>
        <v>0</v>
      </c>
      <c r="AM477" s="1">
        <f t="shared" si="514"/>
        <v>0</v>
      </c>
      <c r="AN477" s="1">
        <f t="shared" si="514"/>
        <v>0</v>
      </c>
      <c r="AO477" s="1">
        <f t="shared" si="514"/>
        <v>0</v>
      </c>
      <c r="AP477" s="1">
        <f t="shared" si="514"/>
        <v>0</v>
      </c>
      <c r="AQ477" s="1">
        <f t="shared" si="514"/>
        <v>0</v>
      </c>
      <c r="AR477" s="1">
        <f t="shared" si="514"/>
        <v>0</v>
      </c>
      <c r="AS477" s="1">
        <f t="shared" si="514"/>
        <v>0</v>
      </c>
      <c r="AT477" s="1">
        <f t="shared" si="514"/>
        <v>0</v>
      </c>
      <c r="AU477" s="1">
        <f t="shared" si="514"/>
        <v>0</v>
      </c>
      <c r="AV477" s="1">
        <f t="shared" si="514"/>
        <v>0</v>
      </c>
      <c r="AW477" s="1">
        <f t="shared" si="514"/>
        <v>0</v>
      </c>
      <c r="AX477" s="1">
        <f t="shared" si="514"/>
        <v>0</v>
      </c>
      <c r="AY477" s="1">
        <f t="shared" si="514"/>
        <v>0</v>
      </c>
      <c r="AZ477" s="1">
        <f t="shared" si="514"/>
        <v>0</v>
      </c>
      <c r="BA477" s="1">
        <f t="shared" si="514"/>
        <v>0</v>
      </c>
      <c r="BB477" s="1">
        <f t="shared" si="514"/>
        <v>0</v>
      </c>
      <c r="BC477" s="1">
        <f t="shared" si="514"/>
        <v>0</v>
      </c>
      <c r="BD477" s="1">
        <f t="shared" si="514"/>
        <v>0</v>
      </c>
      <c r="BE477" s="1">
        <f t="shared" si="514"/>
        <v>0</v>
      </c>
      <c r="BF477" s="1">
        <f t="shared" si="514"/>
        <v>0</v>
      </c>
      <c r="BG477" s="1">
        <f t="shared" si="514"/>
        <v>0</v>
      </c>
      <c r="BH477" s="1">
        <f t="shared" si="514"/>
        <v>0</v>
      </c>
      <c r="BI477" s="1">
        <f t="shared" si="514"/>
        <v>0</v>
      </c>
      <c r="BJ477" s="1">
        <f t="shared" si="514"/>
        <v>0</v>
      </c>
      <c r="BK477" s="1">
        <f t="shared" si="514"/>
        <v>0</v>
      </c>
      <c r="BL477" s="1">
        <f t="shared" si="514"/>
        <v>0</v>
      </c>
      <c r="BM477" s="1">
        <f t="shared" si="514"/>
        <v>0</v>
      </c>
      <c r="BN477" s="1">
        <f t="shared" si="514"/>
        <v>0</v>
      </c>
      <c r="BO477" s="1">
        <f t="shared" si="514"/>
        <v>0</v>
      </c>
      <c r="BP477" s="1">
        <f t="shared" si="514"/>
        <v>0</v>
      </c>
      <c r="BQ477" s="1">
        <f t="shared" si="514"/>
        <v>0</v>
      </c>
      <c r="BR477" s="1">
        <f t="shared" si="514"/>
        <v>0</v>
      </c>
      <c r="BS477" s="1">
        <f t="shared" si="514"/>
        <v>0</v>
      </c>
      <c r="BT477" s="1">
        <f t="shared" si="514"/>
        <v>0</v>
      </c>
      <c r="BU477" s="1">
        <f t="shared" si="514"/>
        <v>0</v>
      </c>
      <c r="BV477" s="1">
        <f t="shared" si="514"/>
        <v>0</v>
      </c>
      <c r="BW477" s="1">
        <f t="shared" si="514"/>
        <v>0</v>
      </c>
      <c r="BX477" s="1">
        <f t="shared" ref="BX477:CD477" si="515">IF(BX93="x",IF(BX351=0,$I477,0),0)</f>
        <v>0</v>
      </c>
      <c r="BY477" s="1">
        <f t="shared" si="515"/>
        <v>0</v>
      </c>
      <c r="BZ477" s="1">
        <f t="shared" si="515"/>
        <v>0</v>
      </c>
      <c r="CA477" s="1">
        <f t="shared" si="515"/>
        <v>0</v>
      </c>
      <c r="CB477" s="1">
        <f t="shared" si="515"/>
        <v>0</v>
      </c>
      <c r="CC477" s="1">
        <f t="shared" si="515"/>
        <v>0</v>
      </c>
      <c r="CD477" s="1">
        <f t="shared" si="515"/>
        <v>0</v>
      </c>
    </row>
    <row r="478" spans="1:82" x14ac:dyDescent="0.2">
      <c r="A478" s="1">
        <f>'5'!E30</f>
        <v>0</v>
      </c>
      <c r="D478" s="541"/>
      <c r="E478" s="541"/>
      <c r="F478" s="541"/>
      <c r="G478" s="1086">
        <f>'5'!AD30</f>
        <v>0</v>
      </c>
      <c r="H478" s="1086">
        <f>'5'!AF30</f>
        <v>0</v>
      </c>
      <c r="I478" s="1087">
        <f>'5'!BE30</f>
        <v>0</v>
      </c>
      <c r="J478" s="541"/>
      <c r="K478" s="1">
        <f t="shared" si="503"/>
        <v>0</v>
      </c>
      <c r="L478" s="1">
        <f t="shared" ref="L478:BW478" si="516">IF(L94="x",IF(L352=0,$I478,0),0)</f>
        <v>0</v>
      </c>
      <c r="M478" s="1">
        <f t="shared" si="516"/>
        <v>0</v>
      </c>
      <c r="N478" s="1">
        <f t="shared" si="516"/>
        <v>0</v>
      </c>
      <c r="O478" s="1">
        <f t="shared" si="516"/>
        <v>0</v>
      </c>
      <c r="P478" s="1">
        <f t="shared" si="516"/>
        <v>0</v>
      </c>
      <c r="Q478" s="1">
        <f t="shared" si="516"/>
        <v>0</v>
      </c>
      <c r="R478" s="1">
        <f t="shared" si="516"/>
        <v>0</v>
      </c>
      <c r="S478" s="1">
        <f t="shared" si="516"/>
        <v>0</v>
      </c>
      <c r="T478" s="1">
        <f t="shared" si="516"/>
        <v>0</v>
      </c>
      <c r="U478" s="1">
        <f t="shared" si="516"/>
        <v>0</v>
      </c>
      <c r="V478" s="1">
        <f t="shared" si="516"/>
        <v>0</v>
      </c>
      <c r="W478" s="1">
        <f t="shared" si="516"/>
        <v>0</v>
      </c>
      <c r="X478" s="1">
        <f t="shared" si="516"/>
        <v>0</v>
      </c>
      <c r="Y478" s="1">
        <f t="shared" si="516"/>
        <v>0</v>
      </c>
      <c r="Z478" s="1">
        <f t="shared" si="516"/>
        <v>0</v>
      </c>
      <c r="AA478" s="1">
        <f t="shared" si="516"/>
        <v>0</v>
      </c>
      <c r="AB478" s="1">
        <f t="shared" si="516"/>
        <v>0</v>
      </c>
      <c r="AC478" s="1">
        <f t="shared" si="516"/>
        <v>0</v>
      </c>
      <c r="AD478" s="1">
        <f t="shared" si="516"/>
        <v>0</v>
      </c>
      <c r="AE478" s="1">
        <f t="shared" si="516"/>
        <v>0</v>
      </c>
      <c r="AF478" s="1">
        <f t="shared" si="516"/>
        <v>0</v>
      </c>
      <c r="AG478" s="1">
        <f t="shared" si="516"/>
        <v>0</v>
      </c>
      <c r="AH478" s="1">
        <f t="shared" si="516"/>
        <v>0</v>
      </c>
      <c r="AI478" s="1">
        <f t="shared" si="516"/>
        <v>0</v>
      </c>
      <c r="AJ478" s="1">
        <f t="shared" si="516"/>
        <v>0</v>
      </c>
      <c r="AK478" s="1">
        <f t="shared" si="516"/>
        <v>0</v>
      </c>
      <c r="AL478" s="1">
        <f t="shared" si="516"/>
        <v>0</v>
      </c>
      <c r="AM478" s="1">
        <f t="shared" si="516"/>
        <v>0</v>
      </c>
      <c r="AN478" s="1">
        <f t="shared" si="516"/>
        <v>0</v>
      </c>
      <c r="AO478" s="1">
        <f t="shared" si="516"/>
        <v>0</v>
      </c>
      <c r="AP478" s="1">
        <f t="shared" si="516"/>
        <v>0</v>
      </c>
      <c r="AQ478" s="1">
        <f t="shared" si="516"/>
        <v>0</v>
      </c>
      <c r="AR478" s="1">
        <f t="shared" si="516"/>
        <v>0</v>
      </c>
      <c r="AS478" s="1">
        <f t="shared" si="516"/>
        <v>0</v>
      </c>
      <c r="AT478" s="1">
        <f t="shared" si="516"/>
        <v>0</v>
      </c>
      <c r="AU478" s="1">
        <f t="shared" si="516"/>
        <v>0</v>
      </c>
      <c r="AV478" s="1">
        <f t="shared" si="516"/>
        <v>0</v>
      </c>
      <c r="AW478" s="1">
        <f t="shared" si="516"/>
        <v>0</v>
      </c>
      <c r="AX478" s="1">
        <f t="shared" si="516"/>
        <v>0</v>
      </c>
      <c r="AY478" s="1">
        <f t="shared" si="516"/>
        <v>0</v>
      </c>
      <c r="AZ478" s="1">
        <f t="shared" si="516"/>
        <v>0</v>
      </c>
      <c r="BA478" s="1">
        <f t="shared" si="516"/>
        <v>0</v>
      </c>
      <c r="BB478" s="1">
        <f t="shared" si="516"/>
        <v>0</v>
      </c>
      <c r="BC478" s="1">
        <f t="shared" si="516"/>
        <v>0</v>
      </c>
      <c r="BD478" s="1">
        <f t="shared" si="516"/>
        <v>0</v>
      </c>
      <c r="BE478" s="1">
        <f t="shared" si="516"/>
        <v>0</v>
      </c>
      <c r="BF478" s="1">
        <f t="shared" si="516"/>
        <v>0</v>
      </c>
      <c r="BG478" s="1">
        <f t="shared" si="516"/>
        <v>0</v>
      </c>
      <c r="BH478" s="1">
        <f t="shared" si="516"/>
        <v>0</v>
      </c>
      <c r="BI478" s="1">
        <f t="shared" si="516"/>
        <v>0</v>
      </c>
      <c r="BJ478" s="1">
        <f t="shared" si="516"/>
        <v>0</v>
      </c>
      <c r="BK478" s="1">
        <f t="shared" si="516"/>
        <v>0</v>
      </c>
      <c r="BL478" s="1">
        <f t="shared" si="516"/>
        <v>0</v>
      </c>
      <c r="BM478" s="1">
        <f t="shared" si="516"/>
        <v>0</v>
      </c>
      <c r="BN478" s="1">
        <f t="shared" si="516"/>
        <v>0</v>
      </c>
      <c r="BO478" s="1">
        <f t="shared" si="516"/>
        <v>0</v>
      </c>
      <c r="BP478" s="1">
        <f t="shared" si="516"/>
        <v>0</v>
      </c>
      <c r="BQ478" s="1">
        <f t="shared" si="516"/>
        <v>0</v>
      </c>
      <c r="BR478" s="1">
        <f t="shared" si="516"/>
        <v>0</v>
      </c>
      <c r="BS478" s="1">
        <f t="shared" si="516"/>
        <v>0</v>
      </c>
      <c r="BT478" s="1">
        <f t="shared" si="516"/>
        <v>0</v>
      </c>
      <c r="BU478" s="1">
        <f t="shared" si="516"/>
        <v>0</v>
      </c>
      <c r="BV478" s="1">
        <f t="shared" si="516"/>
        <v>0</v>
      </c>
      <c r="BW478" s="1">
        <f t="shared" si="516"/>
        <v>0</v>
      </c>
      <c r="BX478" s="1">
        <f t="shared" ref="BX478:CD478" si="517">IF(BX94="x",IF(BX352=0,$I478,0),0)</f>
        <v>0</v>
      </c>
      <c r="BY478" s="1">
        <f t="shared" si="517"/>
        <v>0</v>
      </c>
      <c r="BZ478" s="1">
        <f t="shared" si="517"/>
        <v>0</v>
      </c>
      <c r="CA478" s="1">
        <f t="shared" si="517"/>
        <v>0</v>
      </c>
      <c r="CB478" s="1">
        <f t="shared" si="517"/>
        <v>0</v>
      </c>
      <c r="CC478" s="1">
        <f t="shared" si="517"/>
        <v>0</v>
      </c>
      <c r="CD478" s="1">
        <f t="shared" si="517"/>
        <v>0</v>
      </c>
    </row>
    <row r="479" spans="1:82" x14ac:dyDescent="0.2">
      <c r="A479" s="1">
        <f>'5'!E31</f>
        <v>0</v>
      </c>
      <c r="D479" s="541"/>
      <c r="E479" s="541"/>
      <c r="F479" s="541"/>
      <c r="G479" s="1086">
        <f>'5'!AD31</f>
        <v>0</v>
      </c>
      <c r="H479" s="1086">
        <f>'5'!AF31</f>
        <v>0</v>
      </c>
      <c r="I479" s="1087">
        <f>'5'!BE31</f>
        <v>0</v>
      </c>
      <c r="J479" s="541"/>
      <c r="K479" s="1">
        <f t="shared" si="503"/>
        <v>0</v>
      </c>
      <c r="L479" s="1">
        <f t="shared" ref="L479:BW479" si="518">IF(L95="x",IF(L353=0,$I479,0),0)</f>
        <v>0</v>
      </c>
      <c r="M479" s="1">
        <f t="shared" si="518"/>
        <v>0</v>
      </c>
      <c r="N479" s="1">
        <f t="shared" si="518"/>
        <v>0</v>
      </c>
      <c r="O479" s="1">
        <f t="shared" si="518"/>
        <v>0</v>
      </c>
      <c r="P479" s="1">
        <f t="shared" si="518"/>
        <v>0</v>
      </c>
      <c r="Q479" s="1">
        <f t="shared" si="518"/>
        <v>0</v>
      </c>
      <c r="R479" s="1">
        <f t="shared" si="518"/>
        <v>0</v>
      </c>
      <c r="S479" s="1">
        <f t="shared" si="518"/>
        <v>0</v>
      </c>
      <c r="T479" s="1">
        <f t="shared" si="518"/>
        <v>0</v>
      </c>
      <c r="U479" s="1">
        <f t="shared" si="518"/>
        <v>0</v>
      </c>
      <c r="V479" s="1">
        <f t="shared" si="518"/>
        <v>0</v>
      </c>
      <c r="W479" s="1">
        <f t="shared" si="518"/>
        <v>0</v>
      </c>
      <c r="X479" s="1">
        <f t="shared" si="518"/>
        <v>0</v>
      </c>
      <c r="Y479" s="1">
        <f t="shared" si="518"/>
        <v>0</v>
      </c>
      <c r="Z479" s="1">
        <f t="shared" si="518"/>
        <v>0</v>
      </c>
      <c r="AA479" s="1">
        <f t="shared" si="518"/>
        <v>0</v>
      </c>
      <c r="AB479" s="1">
        <f t="shared" si="518"/>
        <v>0</v>
      </c>
      <c r="AC479" s="1">
        <f t="shared" si="518"/>
        <v>0</v>
      </c>
      <c r="AD479" s="1">
        <f t="shared" si="518"/>
        <v>0</v>
      </c>
      <c r="AE479" s="1">
        <f t="shared" si="518"/>
        <v>0</v>
      </c>
      <c r="AF479" s="1">
        <f t="shared" si="518"/>
        <v>0</v>
      </c>
      <c r="AG479" s="1">
        <f t="shared" si="518"/>
        <v>0</v>
      </c>
      <c r="AH479" s="1">
        <f t="shared" si="518"/>
        <v>0</v>
      </c>
      <c r="AI479" s="1">
        <f t="shared" si="518"/>
        <v>0</v>
      </c>
      <c r="AJ479" s="1">
        <f t="shared" si="518"/>
        <v>0</v>
      </c>
      <c r="AK479" s="1">
        <f t="shared" si="518"/>
        <v>0</v>
      </c>
      <c r="AL479" s="1">
        <f t="shared" si="518"/>
        <v>0</v>
      </c>
      <c r="AM479" s="1">
        <f t="shared" si="518"/>
        <v>0</v>
      </c>
      <c r="AN479" s="1">
        <f t="shared" si="518"/>
        <v>0</v>
      </c>
      <c r="AO479" s="1">
        <f t="shared" si="518"/>
        <v>0</v>
      </c>
      <c r="AP479" s="1">
        <f t="shared" si="518"/>
        <v>0</v>
      </c>
      <c r="AQ479" s="1">
        <f t="shared" si="518"/>
        <v>0</v>
      </c>
      <c r="AR479" s="1">
        <f t="shared" si="518"/>
        <v>0</v>
      </c>
      <c r="AS479" s="1">
        <f t="shared" si="518"/>
        <v>0</v>
      </c>
      <c r="AT479" s="1">
        <f t="shared" si="518"/>
        <v>0</v>
      </c>
      <c r="AU479" s="1">
        <f t="shared" si="518"/>
        <v>0</v>
      </c>
      <c r="AV479" s="1">
        <f t="shared" si="518"/>
        <v>0</v>
      </c>
      <c r="AW479" s="1">
        <f t="shared" si="518"/>
        <v>0</v>
      </c>
      <c r="AX479" s="1">
        <f t="shared" si="518"/>
        <v>0</v>
      </c>
      <c r="AY479" s="1">
        <f t="shared" si="518"/>
        <v>0</v>
      </c>
      <c r="AZ479" s="1">
        <f t="shared" si="518"/>
        <v>0</v>
      </c>
      <c r="BA479" s="1">
        <f t="shared" si="518"/>
        <v>0</v>
      </c>
      <c r="BB479" s="1">
        <f t="shared" si="518"/>
        <v>0</v>
      </c>
      <c r="BC479" s="1">
        <f t="shared" si="518"/>
        <v>0</v>
      </c>
      <c r="BD479" s="1">
        <f t="shared" si="518"/>
        <v>0</v>
      </c>
      <c r="BE479" s="1">
        <f t="shared" si="518"/>
        <v>0</v>
      </c>
      <c r="BF479" s="1">
        <f t="shared" si="518"/>
        <v>0</v>
      </c>
      <c r="BG479" s="1">
        <f t="shared" si="518"/>
        <v>0</v>
      </c>
      <c r="BH479" s="1">
        <f t="shared" si="518"/>
        <v>0</v>
      </c>
      <c r="BI479" s="1">
        <f t="shared" si="518"/>
        <v>0</v>
      </c>
      <c r="BJ479" s="1">
        <f t="shared" si="518"/>
        <v>0</v>
      </c>
      <c r="BK479" s="1">
        <f t="shared" si="518"/>
        <v>0</v>
      </c>
      <c r="BL479" s="1">
        <f t="shared" si="518"/>
        <v>0</v>
      </c>
      <c r="BM479" s="1">
        <f t="shared" si="518"/>
        <v>0</v>
      </c>
      <c r="BN479" s="1">
        <f t="shared" si="518"/>
        <v>0</v>
      </c>
      <c r="BO479" s="1">
        <f t="shared" si="518"/>
        <v>0</v>
      </c>
      <c r="BP479" s="1">
        <f t="shared" si="518"/>
        <v>0</v>
      </c>
      <c r="BQ479" s="1">
        <f t="shared" si="518"/>
        <v>0</v>
      </c>
      <c r="BR479" s="1">
        <f t="shared" si="518"/>
        <v>0</v>
      </c>
      <c r="BS479" s="1">
        <f t="shared" si="518"/>
        <v>0</v>
      </c>
      <c r="BT479" s="1">
        <f t="shared" si="518"/>
        <v>0</v>
      </c>
      <c r="BU479" s="1">
        <f t="shared" si="518"/>
        <v>0</v>
      </c>
      <c r="BV479" s="1">
        <f t="shared" si="518"/>
        <v>0</v>
      </c>
      <c r="BW479" s="1">
        <f t="shared" si="518"/>
        <v>0</v>
      </c>
      <c r="BX479" s="1">
        <f t="shared" ref="BX479:CD479" si="519">IF(BX95="x",IF(BX353=0,$I479,0),0)</f>
        <v>0</v>
      </c>
      <c r="BY479" s="1">
        <f t="shared" si="519"/>
        <v>0</v>
      </c>
      <c r="BZ479" s="1">
        <f t="shared" si="519"/>
        <v>0</v>
      </c>
      <c r="CA479" s="1">
        <f t="shared" si="519"/>
        <v>0</v>
      </c>
      <c r="CB479" s="1">
        <f t="shared" si="519"/>
        <v>0</v>
      </c>
      <c r="CC479" s="1">
        <f t="shared" si="519"/>
        <v>0</v>
      </c>
      <c r="CD479" s="1">
        <f t="shared" si="519"/>
        <v>0</v>
      </c>
    </row>
    <row r="480" spans="1:82" x14ac:dyDescent="0.2">
      <c r="A480" s="1">
        <f>'5'!E32</f>
        <v>0</v>
      </c>
      <c r="D480" s="541"/>
      <c r="E480" s="541"/>
      <c r="F480" s="541"/>
      <c r="G480" s="1086">
        <f>'5'!AD32</f>
        <v>0</v>
      </c>
      <c r="H480" s="1086">
        <f>'5'!AF32</f>
        <v>0</v>
      </c>
      <c r="I480" s="1087">
        <f>'5'!BE32</f>
        <v>0</v>
      </c>
      <c r="J480" s="541"/>
      <c r="K480" s="1">
        <f t="shared" si="503"/>
        <v>0</v>
      </c>
      <c r="L480" s="1">
        <f t="shared" ref="L480:BW480" si="520">IF(L96="x",IF(L354=0,$I480,0),0)</f>
        <v>0</v>
      </c>
      <c r="M480" s="1">
        <f t="shared" si="520"/>
        <v>0</v>
      </c>
      <c r="N480" s="1">
        <f t="shared" si="520"/>
        <v>0</v>
      </c>
      <c r="O480" s="1">
        <f t="shared" si="520"/>
        <v>0</v>
      </c>
      <c r="P480" s="1">
        <f t="shared" si="520"/>
        <v>0</v>
      </c>
      <c r="Q480" s="1">
        <f t="shared" si="520"/>
        <v>0</v>
      </c>
      <c r="R480" s="1">
        <f t="shared" si="520"/>
        <v>0</v>
      </c>
      <c r="S480" s="1">
        <f t="shared" si="520"/>
        <v>0</v>
      </c>
      <c r="T480" s="1">
        <f t="shared" si="520"/>
        <v>0</v>
      </c>
      <c r="U480" s="1">
        <f t="shared" si="520"/>
        <v>0</v>
      </c>
      <c r="V480" s="1">
        <f t="shared" si="520"/>
        <v>0</v>
      </c>
      <c r="W480" s="1">
        <f t="shared" si="520"/>
        <v>0</v>
      </c>
      <c r="X480" s="1">
        <f t="shared" si="520"/>
        <v>0</v>
      </c>
      <c r="Y480" s="1">
        <f t="shared" si="520"/>
        <v>0</v>
      </c>
      <c r="Z480" s="1">
        <f t="shared" si="520"/>
        <v>0</v>
      </c>
      <c r="AA480" s="1">
        <f t="shared" si="520"/>
        <v>0</v>
      </c>
      <c r="AB480" s="1">
        <f t="shared" si="520"/>
        <v>0</v>
      </c>
      <c r="AC480" s="1">
        <f t="shared" si="520"/>
        <v>0</v>
      </c>
      <c r="AD480" s="1">
        <f t="shared" si="520"/>
        <v>0</v>
      </c>
      <c r="AE480" s="1">
        <f t="shared" si="520"/>
        <v>0</v>
      </c>
      <c r="AF480" s="1">
        <f t="shared" si="520"/>
        <v>0</v>
      </c>
      <c r="AG480" s="1">
        <f t="shared" si="520"/>
        <v>0</v>
      </c>
      <c r="AH480" s="1">
        <f t="shared" si="520"/>
        <v>0</v>
      </c>
      <c r="AI480" s="1">
        <f t="shared" si="520"/>
        <v>0</v>
      </c>
      <c r="AJ480" s="1">
        <f t="shared" si="520"/>
        <v>0</v>
      </c>
      <c r="AK480" s="1">
        <f t="shared" si="520"/>
        <v>0</v>
      </c>
      <c r="AL480" s="1">
        <f t="shared" si="520"/>
        <v>0</v>
      </c>
      <c r="AM480" s="1">
        <f t="shared" si="520"/>
        <v>0</v>
      </c>
      <c r="AN480" s="1">
        <f t="shared" si="520"/>
        <v>0</v>
      </c>
      <c r="AO480" s="1">
        <f t="shared" si="520"/>
        <v>0</v>
      </c>
      <c r="AP480" s="1">
        <f t="shared" si="520"/>
        <v>0</v>
      </c>
      <c r="AQ480" s="1">
        <f t="shared" si="520"/>
        <v>0</v>
      </c>
      <c r="AR480" s="1">
        <f t="shared" si="520"/>
        <v>0</v>
      </c>
      <c r="AS480" s="1">
        <f t="shared" si="520"/>
        <v>0</v>
      </c>
      <c r="AT480" s="1">
        <f t="shared" si="520"/>
        <v>0</v>
      </c>
      <c r="AU480" s="1">
        <f t="shared" si="520"/>
        <v>0</v>
      </c>
      <c r="AV480" s="1">
        <f t="shared" si="520"/>
        <v>0</v>
      </c>
      <c r="AW480" s="1">
        <f t="shared" si="520"/>
        <v>0</v>
      </c>
      <c r="AX480" s="1">
        <f t="shared" si="520"/>
        <v>0</v>
      </c>
      <c r="AY480" s="1">
        <f t="shared" si="520"/>
        <v>0</v>
      </c>
      <c r="AZ480" s="1">
        <f t="shared" si="520"/>
        <v>0</v>
      </c>
      <c r="BA480" s="1">
        <f t="shared" si="520"/>
        <v>0</v>
      </c>
      <c r="BB480" s="1">
        <f t="shared" si="520"/>
        <v>0</v>
      </c>
      <c r="BC480" s="1">
        <f t="shared" si="520"/>
        <v>0</v>
      </c>
      <c r="BD480" s="1">
        <f t="shared" si="520"/>
        <v>0</v>
      </c>
      <c r="BE480" s="1">
        <f t="shared" si="520"/>
        <v>0</v>
      </c>
      <c r="BF480" s="1">
        <f t="shared" si="520"/>
        <v>0</v>
      </c>
      <c r="BG480" s="1">
        <f t="shared" si="520"/>
        <v>0</v>
      </c>
      <c r="BH480" s="1">
        <f t="shared" si="520"/>
        <v>0</v>
      </c>
      <c r="BI480" s="1">
        <f t="shared" si="520"/>
        <v>0</v>
      </c>
      <c r="BJ480" s="1">
        <f t="shared" si="520"/>
        <v>0</v>
      </c>
      <c r="BK480" s="1">
        <f t="shared" si="520"/>
        <v>0</v>
      </c>
      <c r="BL480" s="1">
        <f t="shared" si="520"/>
        <v>0</v>
      </c>
      <c r="BM480" s="1">
        <f t="shared" si="520"/>
        <v>0</v>
      </c>
      <c r="BN480" s="1">
        <f t="shared" si="520"/>
        <v>0</v>
      </c>
      <c r="BO480" s="1">
        <f t="shared" si="520"/>
        <v>0</v>
      </c>
      <c r="BP480" s="1">
        <f t="shared" si="520"/>
        <v>0</v>
      </c>
      <c r="BQ480" s="1">
        <f t="shared" si="520"/>
        <v>0</v>
      </c>
      <c r="BR480" s="1">
        <f t="shared" si="520"/>
        <v>0</v>
      </c>
      <c r="BS480" s="1">
        <f t="shared" si="520"/>
        <v>0</v>
      </c>
      <c r="BT480" s="1">
        <f t="shared" si="520"/>
        <v>0</v>
      </c>
      <c r="BU480" s="1">
        <f t="shared" si="520"/>
        <v>0</v>
      </c>
      <c r="BV480" s="1">
        <f t="shared" si="520"/>
        <v>0</v>
      </c>
      <c r="BW480" s="1">
        <f t="shared" si="520"/>
        <v>0</v>
      </c>
      <c r="BX480" s="1">
        <f t="shared" ref="BX480:CD480" si="521">IF(BX96="x",IF(BX354=0,$I480,0),0)</f>
        <v>0</v>
      </c>
      <c r="BY480" s="1">
        <f t="shared" si="521"/>
        <v>0</v>
      </c>
      <c r="BZ480" s="1">
        <f t="shared" si="521"/>
        <v>0</v>
      </c>
      <c r="CA480" s="1">
        <f t="shared" si="521"/>
        <v>0</v>
      </c>
      <c r="CB480" s="1">
        <f t="shared" si="521"/>
        <v>0</v>
      </c>
      <c r="CC480" s="1">
        <f t="shared" si="521"/>
        <v>0</v>
      </c>
      <c r="CD480" s="1">
        <f t="shared" si="521"/>
        <v>0</v>
      </c>
    </row>
    <row r="481" spans="1:82" x14ac:dyDescent="0.2">
      <c r="A481" s="1">
        <f>'5'!E33</f>
        <v>0</v>
      </c>
      <c r="D481" s="541"/>
      <c r="E481" s="541"/>
      <c r="F481" s="541"/>
      <c r="G481" s="1086">
        <f>'5'!AD33</f>
        <v>0</v>
      </c>
      <c r="H481" s="1086">
        <f>'5'!AF33</f>
        <v>0</v>
      </c>
      <c r="I481" s="1087">
        <f>'5'!BE33</f>
        <v>0</v>
      </c>
      <c r="J481" s="541"/>
      <c r="K481" s="1">
        <f t="shared" si="503"/>
        <v>0</v>
      </c>
      <c r="L481" s="1">
        <f t="shared" ref="L481:BW481" si="522">IF(L97="x",IF(L355=0,$I481,0),0)</f>
        <v>0</v>
      </c>
      <c r="M481" s="1">
        <f t="shared" si="522"/>
        <v>0</v>
      </c>
      <c r="N481" s="1">
        <f t="shared" si="522"/>
        <v>0</v>
      </c>
      <c r="O481" s="1">
        <f t="shared" si="522"/>
        <v>0</v>
      </c>
      <c r="P481" s="1">
        <f t="shared" si="522"/>
        <v>0</v>
      </c>
      <c r="Q481" s="1">
        <f t="shared" si="522"/>
        <v>0</v>
      </c>
      <c r="R481" s="1">
        <f t="shared" si="522"/>
        <v>0</v>
      </c>
      <c r="S481" s="1">
        <f t="shared" si="522"/>
        <v>0</v>
      </c>
      <c r="T481" s="1">
        <f t="shared" si="522"/>
        <v>0</v>
      </c>
      <c r="U481" s="1">
        <f t="shared" si="522"/>
        <v>0</v>
      </c>
      <c r="V481" s="1">
        <f t="shared" si="522"/>
        <v>0</v>
      </c>
      <c r="W481" s="1">
        <f t="shared" si="522"/>
        <v>0</v>
      </c>
      <c r="X481" s="1">
        <f t="shared" si="522"/>
        <v>0</v>
      </c>
      <c r="Y481" s="1">
        <f t="shared" si="522"/>
        <v>0</v>
      </c>
      <c r="Z481" s="1">
        <f t="shared" si="522"/>
        <v>0</v>
      </c>
      <c r="AA481" s="1">
        <f t="shared" si="522"/>
        <v>0</v>
      </c>
      <c r="AB481" s="1">
        <f t="shared" si="522"/>
        <v>0</v>
      </c>
      <c r="AC481" s="1">
        <f t="shared" si="522"/>
        <v>0</v>
      </c>
      <c r="AD481" s="1">
        <f t="shared" si="522"/>
        <v>0</v>
      </c>
      <c r="AE481" s="1">
        <f t="shared" si="522"/>
        <v>0</v>
      </c>
      <c r="AF481" s="1">
        <f t="shared" si="522"/>
        <v>0</v>
      </c>
      <c r="AG481" s="1">
        <f t="shared" si="522"/>
        <v>0</v>
      </c>
      <c r="AH481" s="1">
        <f t="shared" si="522"/>
        <v>0</v>
      </c>
      <c r="AI481" s="1">
        <f t="shared" si="522"/>
        <v>0</v>
      </c>
      <c r="AJ481" s="1">
        <f t="shared" si="522"/>
        <v>0</v>
      </c>
      <c r="AK481" s="1">
        <f t="shared" si="522"/>
        <v>0</v>
      </c>
      <c r="AL481" s="1">
        <f t="shared" si="522"/>
        <v>0</v>
      </c>
      <c r="AM481" s="1">
        <f t="shared" si="522"/>
        <v>0</v>
      </c>
      <c r="AN481" s="1">
        <f t="shared" si="522"/>
        <v>0</v>
      </c>
      <c r="AO481" s="1">
        <f t="shared" si="522"/>
        <v>0</v>
      </c>
      <c r="AP481" s="1">
        <f t="shared" si="522"/>
        <v>0</v>
      </c>
      <c r="AQ481" s="1">
        <f t="shared" si="522"/>
        <v>0</v>
      </c>
      <c r="AR481" s="1">
        <f t="shared" si="522"/>
        <v>0</v>
      </c>
      <c r="AS481" s="1">
        <f t="shared" si="522"/>
        <v>0</v>
      </c>
      <c r="AT481" s="1">
        <f t="shared" si="522"/>
        <v>0</v>
      </c>
      <c r="AU481" s="1">
        <f t="shared" si="522"/>
        <v>0</v>
      </c>
      <c r="AV481" s="1">
        <f t="shared" si="522"/>
        <v>0</v>
      </c>
      <c r="AW481" s="1">
        <f t="shared" si="522"/>
        <v>0</v>
      </c>
      <c r="AX481" s="1">
        <f t="shared" si="522"/>
        <v>0</v>
      </c>
      <c r="AY481" s="1">
        <f t="shared" si="522"/>
        <v>0</v>
      </c>
      <c r="AZ481" s="1">
        <f t="shared" si="522"/>
        <v>0</v>
      </c>
      <c r="BA481" s="1">
        <f t="shared" si="522"/>
        <v>0</v>
      </c>
      <c r="BB481" s="1">
        <f t="shared" si="522"/>
        <v>0</v>
      </c>
      <c r="BC481" s="1">
        <f t="shared" si="522"/>
        <v>0</v>
      </c>
      <c r="BD481" s="1">
        <f t="shared" si="522"/>
        <v>0</v>
      </c>
      <c r="BE481" s="1">
        <f t="shared" si="522"/>
        <v>0</v>
      </c>
      <c r="BF481" s="1">
        <f t="shared" si="522"/>
        <v>0</v>
      </c>
      <c r="BG481" s="1">
        <f t="shared" si="522"/>
        <v>0</v>
      </c>
      <c r="BH481" s="1">
        <f t="shared" si="522"/>
        <v>0</v>
      </c>
      <c r="BI481" s="1">
        <f t="shared" si="522"/>
        <v>0</v>
      </c>
      <c r="BJ481" s="1">
        <f t="shared" si="522"/>
        <v>0</v>
      </c>
      <c r="BK481" s="1">
        <f t="shared" si="522"/>
        <v>0</v>
      </c>
      <c r="BL481" s="1">
        <f t="shared" si="522"/>
        <v>0</v>
      </c>
      <c r="BM481" s="1">
        <f t="shared" si="522"/>
        <v>0</v>
      </c>
      <c r="BN481" s="1">
        <f t="shared" si="522"/>
        <v>0</v>
      </c>
      <c r="BO481" s="1">
        <f t="shared" si="522"/>
        <v>0</v>
      </c>
      <c r="BP481" s="1">
        <f t="shared" si="522"/>
        <v>0</v>
      </c>
      <c r="BQ481" s="1">
        <f t="shared" si="522"/>
        <v>0</v>
      </c>
      <c r="BR481" s="1">
        <f t="shared" si="522"/>
        <v>0</v>
      </c>
      <c r="BS481" s="1">
        <f t="shared" si="522"/>
        <v>0</v>
      </c>
      <c r="BT481" s="1">
        <f t="shared" si="522"/>
        <v>0</v>
      </c>
      <c r="BU481" s="1">
        <f t="shared" si="522"/>
        <v>0</v>
      </c>
      <c r="BV481" s="1">
        <f t="shared" si="522"/>
        <v>0</v>
      </c>
      <c r="BW481" s="1">
        <f t="shared" si="522"/>
        <v>0</v>
      </c>
      <c r="BX481" s="1">
        <f t="shared" ref="BX481:CD481" si="523">IF(BX97="x",IF(BX355=0,$I481,0),0)</f>
        <v>0</v>
      </c>
      <c r="BY481" s="1">
        <f t="shared" si="523"/>
        <v>0</v>
      </c>
      <c r="BZ481" s="1">
        <f t="shared" si="523"/>
        <v>0</v>
      </c>
      <c r="CA481" s="1">
        <f t="shared" si="523"/>
        <v>0</v>
      </c>
      <c r="CB481" s="1">
        <f t="shared" si="523"/>
        <v>0</v>
      </c>
      <c r="CC481" s="1">
        <f t="shared" si="523"/>
        <v>0</v>
      </c>
      <c r="CD481" s="1">
        <f t="shared" si="523"/>
        <v>0</v>
      </c>
    </row>
    <row r="482" spans="1:82" x14ac:dyDescent="0.2">
      <c r="A482" s="1">
        <f>'5'!E34</f>
        <v>0</v>
      </c>
      <c r="D482" s="541"/>
      <c r="E482" s="541"/>
      <c r="F482" s="541"/>
      <c r="G482" s="1086">
        <f>'5'!AD34</f>
        <v>0</v>
      </c>
      <c r="H482" s="1086">
        <f>'5'!AF34</f>
        <v>0</v>
      </c>
      <c r="I482" s="1087">
        <f>'5'!BE34</f>
        <v>0</v>
      </c>
      <c r="J482" s="541"/>
      <c r="K482" s="1">
        <f t="shared" si="503"/>
        <v>0</v>
      </c>
      <c r="L482" s="1">
        <f t="shared" ref="L482:BW482" si="524">IF(L98="x",IF(L356=0,$I482,0),0)</f>
        <v>0</v>
      </c>
      <c r="M482" s="1">
        <f t="shared" si="524"/>
        <v>0</v>
      </c>
      <c r="N482" s="1">
        <f t="shared" si="524"/>
        <v>0</v>
      </c>
      <c r="O482" s="1">
        <f t="shared" si="524"/>
        <v>0</v>
      </c>
      <c r="P482" s="1">
        <f t="shared" si="524"/>
        <v>0</v>
      </c>
      <c r="Q482" s="1">
        <f t="shared" si="524"/>
        <v>0</v>
      </c>
      <c r="R482" s="1">
        <f t="shared" si="524"/>
        <v>0</v>
      </c>
      <c r="S482" s="1">
        <f t="shared" si="524"/>
        <v>0</v>
      </c>
      <c r="T482" s="1">
        <f t="shared" si="524"/>
        <v>0</v>
      </c>
      <c r="U482" s="1">
        <f t="shared" si="524"/>
        <v>0</v>
      </c>
      <c r="V482" s="1">
        <f t="shared" si="524"/>
        <v>0</v>
      </c>
      <c r="W482" s="1">
        <f t="shared" si="524"/>
        <v>0</v>
      </c>
      <c r="X482" s="1">
        <f t="shared" si="524"/>
        <v>0</v>
      </c>
      <c r="Y482" s="1">
        <f t="shared" si="524"/>
        <v>0</v>
      </c>
      <c r="Z482" s="1">
        <f t="shared" si="524"/>
        <v>0</v>
      </c>
      <c r="AA482" s="1">
        <f t="shared" si="524"/>
        <v>0</v>
      </c>
      <c r="AB482" s="1">
        <f t="shared" si="524"/>
        <v>0</v>
      </c>
      <c r="AC482" s="1">
        <f t="shared" si="524"/>
        <v>0</v>
      </c>
      <c r="AD482" s="1">
        <f t="shared" si="524"/>
        <v>0</v>
      </c>
      <c r="AE482" s="1">
        <f t="shared" si="524"/>
        <v>0</v>
      </c>
      <c r="AF482" s="1">
        <f t="shared" si="524"/>
        <v>0</v>
      </c>
      <c r="AG482" s="1">
        <f t="shared" si="524"/>
        <v>0</v>
      </c>
      <c r="AH482" s="1">
        <f t="shared" si="524"/>
        <v>0</v>
      </c>
      <c r="AI482" s="1">
        <f t="shared" si="524"/>
        <v>0</v>
      </c>
      <c r="AJ482" s="1">
        <f t="shared" si="524"/>
        <v>0</v>
      </c>
      <c r="AK482" s="1">
        <f t="shared" si="524"/>
        <v>0</v>
      </c>
      <c r="AL482" s="1">
        <f t="shared" si="524"/>
        <v>0</v>
      </c>
      <c r="AM482" s="1">
        <f t="shared" si="524"/>
        <v>0</v>
      </c>
      <c r="AN482" s="1">
        <f t="shared" si="524"/>
        <v>0</v>
      </c>
      <c r="AO482" s="1">
        <f t="shared" si="524"/>
        <v>0</v>
      </c>
      <c r="AP482" s="1">
        <f t="shared" si="524"/>
        <v>0</v>
      </c>
      <c r="AQ482" s="1">
        <f t="shared" si="524"/>
        <v>0</v>
      </c>
      <c r="AR482" s="1">
        <f t="shared" si="524"/>
        <v>0</v>
      </c>
      <c r="AS482" s="1">
        <f t="shared" si="524"/>
        <v>0</v>
      </c>
      <c r="AT482" s="1">
        <f t="shared" si="524"/>
        <v>0</v>
      </c>
      <c r="AU482" s="1">
        <f t="shared" si="524"/>
        <v>0</v>
      </c>
      <c r="AV482" s="1">
        <f t="shared" si="524"/>
        <v>0</v>
      </c>
      <c r="AW482" s="1">
        <f t="shared" si="524"/>
        <v>0</v>
      </c>
      <c r="AX482" s="1">
        <f t="shared" si="524"/>
        <v>0</v>
      </c>
      <c r="AY482" s="1">
        <f t="shared" si="524"/>
        <v>0</v>
      </c>
      <c r="AZ482" s="1">
        <f t="shared" si="524"/>
        <v>0</v>
      </c>
      <c r="BA482" s="1">
        <f t="shared" si="524"/>
        <v>0</v>
      </c>
      <c r="BB482" s="1">
        <f t="shared" si="524"/>
        <v>0</v>
      </c>
      <c r="BC482" s="1">
        <f t="shared" si="524"/>
        <v>0</v>
      </c>
      <c r="BD482" s="1">
        <f t="shared" si="524"/>
        <v>0</v>
      </c>
      <c r="BE482" s="1">
        <f t="shared" si="524"/>
        <v>0</v>
      </c>
      <c r="BF482" s="1">
        <f t="shared" si="524"/>
        <v>0</v>
      </c>
      <c r="BG482" s="1">
        <f t="shared" si="524"/>
        <v>0</v>
      </c>
      <c r="BH482" s="1">
        <f t="shared" si="524"/>
        <v>0</v>
      </c>
      <c r="BI482" s="1">
        <f t="shared" si="524"/>
        <v>0</v>
      </c>
      <c r="BJ482" s="1">
        <f t="shared" si="524"/>
        <v>0</v>
      </c>
      <c r="BK482" s="1">
        <f t="shared" si="524"/>
        <v>0</v>
      </c>
      <c r="BL482" s="1">
        <f t="shared" si="524"/>
        <v>0</v>
      </c>
      <c r="BM482" s="1">
        <f t="shared" si="524"/>
        <v>0</v>
      </c>
      <c r="BN482" s="1">
        <f t="shared" si="524"/>
        <v>0</v>
      </c>
      <c r="BO482" s="1">
        <f t="shared" si="524"/>
        <v>0</v>
      </c>
      <c r="BP482" s="1">
        <f t="shared" si="524"/>
        <v>0</v>
      </c>
      <c r="BQ482" s="1">
        <f t="shared" si="524"/>
        <v>0</v>
      </c>
      <c r="BR482" s="1">
        <f t="shared" si="524"/>
        <v>0</v>
      </c>
      <c r="BS482" s="1">
        <f t="shared" si="524"/>
        <v>0</v>
      </c>
      <c r="BT482" s="1">
        <f t="shared" si="524"/>
        <v>0</v>
      </c>
      <c r="BU482" s="1">
        <f t="shared" si="524"/>
        <v>0</v>
      </c>
      <c r="BV482" s="1">
        <f t="shared" si="524"/>
        <v>0</v>
      </c>
      <c r="BW482" s="1">
        <f t="shared" si="524"/>
        <v>0</v>
      </c>
      <c r="BX482" s="1">
        <f t="shared" ref="BX482:CD482" si="525">IF(BX98="x",IF(BX356=0,$I482,0),0)</f>
        <v>0</v>
      </c>
      <c r="BY482" s="1">
        <f t="shared" si="525"/>
        <v>0</v>
      </c>
      <c r="BZ482" s="1">
        <f t="shared" si="525"/>
        <v>0</v>
      </c>
      <c r="CA482" s="1">
        <f t="shared" si="525"/>
        <v>0</v>
      </c>
      <c r="CB482" s="1">
        <f t="shared" si="525"/>
        <v>0</v>
      </c>
      <c r="CC482" s="1">
        <f t="shared" si="525"/>
        <v>0</v>
      </c>
      <c r="CD482" s="1">
        <f t="shared" si="525"/>
        <v>0</v>
      </c>
    </row>
    <row r="483" spans="1:82" x14ac:dyDescent="0.2">
      <c r="A483" s="1">
        <f>'5'!E35</f>
        <v>0</v>
      </c>
      <c r="D483" s="541"/>
      <c r="E483" s="541"/>
      <c r="F483" s="541"/>
      <c r="G483" s="1086">
        <f>'5'!AD35</f>
        <v>0</v>
      </c>
      <c r="H483" s="1086">
        <f>'5'!AF35</f>
        <v>0</v>
      </c>
      <c r="I483" s="1087">
        <f>'5'!BE35</f>
        <v>0</v>
      </c>
      <c r="J483" s="541"/>
      <c r="K483" s="1">
        <f t="shared" si="503"/>
        <v>0</v>
      </c>
      <c r="L483" s="1">
        <f t="shared" ref="L483:BW483" si="526">IF(L99="x",IF(L357=0,$I483,0),0)</f>
        <v>0</v>
      </c>
      <c r="M483" s="1">
        <f t="shared" si="526"/>
        <v>0</v>
      </c>
      <c r="N483" s="1">
        <f t="shared" si="526"/>
        <v>0</v>
      </c>
      <c r="O483" s="1">
        <f t="shared" si="526"/>
        <v>0</v>
      </c>
      <c r="P483" s="1">
        <f t="shared" si="526"/>
        <v>0</v>
      </c>
      <c r="Q483" s="1">
        <f t="shared" si="526"/>
        <v>0</v>
      </c>
      <c r="R483" s="1">
        <f t="shared" si="526"/>
        <v>0</v>
      </c>
      <c r="S483" s="1">
        <f t="shared" si="526"/>
        <v>0</v>
      </c>
      <c r="T483" s="1">
        <f t="shared" si="526"/>
        <v>0</v>
      </c>
      <c r="U483" s="1">
        <f t="shared" si="526"/>
        <v>0</v>
      </c>
      <c r="V483" s="1">
        <f t="shared" si="526"/>
        <v>0</v>
      </c>
      <c r="W483" s="1">
        <f t="shared" si="526"/>
        <v>0</v>
      </c>
      <c r="X483" s="1">
        <f t="shared" si="526"/>
        <v>0</v>
      </c>
      <c r="Y483" s="1">
        <f t="shared" si="526"/>
        <v>0</v>
      </c>
      <c r="Z483" s="1">
        <f t="shared" si="526"/>
        <v>0</v>
      </c>
      <c r="AA483" s="1">
        <f t="shared" si="526"/>
        <v>0</v>
      </c>
      <c r="AB483" s="1">
        <f t="shared" si="526"/>
        <v>0</v>
      </c>
      <c r="AC483" s="1">
        <f t="shared" si="526"/>
        <v>0</v>
      </c>
      <c r="AD483" s="1">
        <f t="shared" si="526"/>
        <v>0</v>
      </c>
      <c r="AE483" s="1">
        <f t="shared" si="526"/>
        <v>0</v>
      </c>
      <c r="AF483" s="1">
        <f t="shared" si="526"/>
        <v>0</v>
      </c>
      <c r="AG483" s="1">
        <f t="shared" si="526"/>
        <v>0</v>
      </c>
      <c r="AH483" s="1">
        <f t="shared" si="526"/>
        <v>0</v>
      </c>
      <c r="AI483" s="1">
        <f t="shared" si="526"/>
        <v>0</v>
      </c>
      <c r="AJ483" s="1">
        <f t="shared" si="526"/>
        <v>0</v>
      </c>
      <c r="AK483" s="1">
        <f t="shared" si="526"/>
        <v>0</v>
      </c>
      <c r="AL483" s="1">
        <f t="shared" si="526"/>
        <v>0</v>
      </c>
      <c r="AM483" s="1">
        <f t="shared" si="526"/>
        <v>0</v>
      </c>
      <c r="AN483" s="1">
        <f t="shared" si="526"/>
        <v>0</v>
      </c>
      <c r="AO483" s="1">
        <f t="shared" si="526"/>
        <v>0</v>
      </c>
      <c r="AP483" s="1">
        <f t="shared" si="526"/>
        <v>0</v>
      </c>
      <c r="AQ483" s="1">
        <f t="shared" si="526"/>
        <v>0</v>
      </c>
      <c r="AR483" s="1">
        <f t="shared" si="526"/>
        <v>0</v>
      </c>
      <c r="AS483" s="1">
        <f t="shared" si="526"/>
        <v>0</v>
      </c>
      <c r="AT483" s="1">
        <f t="shared" si="526"/>
        <v>0</v>
      </c>
      <c r="AU483" s="1">
        <f t="shared" si="526"/>
        <v>0</v>
      </c>
      <c r="AV483" s="1">
        <f t="shared" si="526"/>
        <v>0</v>
      </c>
      <c r="AW483" s="1">
        <f t="shared" si="526"/>
        <v>0</v>
      </c>
      <c r="AX483" s="1">
        <f t="shared" si="526"/>
        <v>0</v>
      </c>
      <c r="AY483" s="1">
        <f t="shared" si="526"/>
        <v>0</v>
      </c>
      <c r="AZ483" s="1">
        <f t="shared" si="526"/>
        <v>0</v>
      </c>
      <c r="BA483" s="1">
        <f t="shared" si="526"/>
        <v>0</v>
      </c>
      <c r="BB483" s="1">
        <f t="shared" si="526"/>
        <v>0</v>
      </c>
      <c r="BC483" s="1">
        <f t="shared" si="526"/>
        <v>0</v>
      </c>
      <c r="BD483" s="1">
        <f t="shared" si="526"/>
        <v>0</v>
      </c>
      <c r="BE483" s="1">
        <f t="shared" si="526"/>
        <v>0</v>
      </c>
      <c r="BF483" s="1">
        <f t="shared" si="526"/>
        <v>0</v>
      </c>
      <c r="BG483" s="1">
        <f t="shared" si="526"/>
        <v>0</v>
      </c>
      <c r="BH483" s="1">
        <f t="shared" si="526"/>
        <v>0</v>
      </c>
      <c r="BI483" s="1">
        <f t="shared" si="526"/>
        <v>0</v>
      </c>
      <c r="BJ483" s="1">
        <f t="shared" si="526"/>
        <v>0</v>
      </c>
      <c r="BK483" s="1">
        <f t="shared" si="526"/>
        <v>0</v>
      </c>
      <c r="BL483" s="1">
        <f t="shared" si="526"/>
        <v>0</v>
      </c>
      <c r="BM483" s="1">
        <f t="shared" si="526"/>
        <v>0</v>
      </c>
      <c r="BN483" s="1">
        <f t="shared" si="526"/>
        <v>0</v>
      </c>
      <c r="BO483" s="1">
        <f t="shared" si="526"/>
        <v>0</v>
      </c>
      <c r="BP483" s="1">
        <f t="shared" si="526"/>
        <v>0</v>
      </c>
      <c r="BQ483" s="1">
        <f t="shared" si="526"/>
        <v>0</v>
      </c>
      <c r="BR483" s="1">
        <f t="shared" si="526"/>
        <v>0</v>
      </c>
      <c r="BS483" s="1">
        <f t="shared" si="526"/>
        <v>0</v>
      </c>
      <c r="BT483" s="1">
        <f t="shared" si="526"/>
        <v>0</v>
      </c>
      <c r="BU483" s="1">
        <f t="shared" si="526"/>
        <v>0</v>
      </c>
      <c r="BV483" s="1">
        <f t="shared" si="526"/>
        <v>0</v>
      </c>
      <c r="BW483" s="1">
        <f t="shared" si="526"/>
        <v>0</v>
      </c>
      <c r="BX483" s="1">
        <f t="shared" ref="BX483:CD483" si="527">IF(BX99="x",IF(BX357=0,$I483,0),0)</f>
        <v>0</v>
      </c>
      <c r="BY483" s="1">
        <f t="shared" si="527"/>
        <v>0</v>
      </c>
      <c r="BZ483" s="1">
        <f t="shared" si="527"/>
        <v>0</v>
      </c>
      <c r="CA483" s="1">
        <f t="shared" si="527"/>
        <v>0</v>
      </c>
      <c r="CB483" s="1">
        <f t="shared" si="527"/>
        <v>0</v>
      </c>
      <c r="CC483" s="1">
        <f t="shared" si="527"/>
        <v>0</v>
      </c>
      <c r="CD483" s="1">
        <f t="shared" si="527"/>
        <v>0</v>
      </c>
    </row>
    <row r="484" spans="1:82" x14ac:dyDescent="0.2">
      <c r="A484" s="1">
        <f>'5'!E36</f>
        <v>0</v>
      </c>
      <c r="D484" s="541"/>
      <c r="E484" s="541"/>
      <c r="F484" s="541"/>
      <c r="G484" s="1086">
        <f>'5'!AD36</f>
        <v>0</v>
      </c>
      <c r="H484" s="1086">
        <f>'5'!AF36</f>
        <v>0</v>
      </c>
      <c r="I484" s="1087">
        <f>'5'!BE36</f>
        <v>0</v>
      </c>
      <c r="J484" s="541"/>
      <c r="K484" s="1">
        <f t="shared" si="503"/>
        <v>0</v>
      </c>
      <c r="L484" s="1">
        <f t="shared" ref="L484:BW484" si="528">IF(L100="x",IF(L358=0,$I484,0),0)</f>
        <v>0</v>
      </c>
      <c r="M484" s="1">
        <f t="shared" si="528"/>
        <v>0</v>
      </c>
      <c r="N484" s="1">
        <f t="shared" si="528"/>
        <v>0</v>
      </c>
      <c r="O484" s="1">
        <f t="shared" si="528"/>
        <v>0</v>
      </c>
      <c r="P484" s="1">
        <f t="shared" si="528"/>
        <v>0</v>
      </c>
      <c r="Q484" s="1">
        <f t="shared" si="528"/>
        <v>0</v>
      </c>
      <c r="R484" s="1">
        <f t="shared" si="528"/>
        <v>0</v>
      </c>
      <c r="S484" s="1">
        <f t="shared" si="528"/>
        <v>0</v>
      </c>
      <c r="T484" s="1">
        <f t="shared" si="528"/>
        <v>0</v>
      </c>
      <c r="U484" s="1">
        <f t="shared" si="528"/>
        <v>0</v>
      </c>
      <c r="V484" s="1">
        <f t="shared" si="528"/>
        <v>0</v>
      </c>
      <c r="W484" s="1">
        <f t="shared" si="528"/>
        <v>0</v>
      </c>
      <c r="X484" s="1">
        <f t="shared" si="528"/>
        <v>0</v>
      </c>
      <c r="Y484" s="1">
        <f t="shared" si="528"/>
        <v>0</v>
      </c>
      <c r="Z484" s="1">
        <f t="shared" si="528"/>
        <v>0</v>
      </c>
      <c r="AA484" s="1">
        <f t="shared" si="528"/>
        <v>0</v>
      </c>
      <c r="AB484" s="1">
        <f t="shared" si="528"/>
        <v>0</v>
      </c>
      <c r="AC484" s="1">
        <f t="shared" si="528"/>
        <v>0</v>
      </c>
      <c r="AD484" s="1">
        <f t="shared" si="528"/>
        <v>0</v>
      </c>
      <c r="AE484" s="1">
        <f t="shared" si="528"/>
        <v>0</v>
      </c>
      <c r="AF484" s="1">
        <f t="shared" si="528"/>
        <v>0</v>
      </c>
      <c r="AG484" s="1">
        <f t="shared" si="528"/>
        <v>0</v>
      </c>
      <c r="AH484" s="1">
        <f t="shared" si="528"/>
        <v>0</v>
      </c>
      <c r="AI484" s="1">
        <f t="shared" si="528"/>
        <v>0</v>
      </c>
      <c r="AJ484" s="1">
        <f t="shared" si="528"/>
        <v>0</v>
      </c>
      <c r="AK484" s="1">
        <f t="shared" si="528"/>
        <v>0</v>
      </c>
      <c r="AL484" s="1">
        <f t="shared" si="528"/>
        <v>0</v>
      </c>
      <c r="AM484" s="1">
        <f t="shared" si="528"/>
        <v>0</v>
      </c>
      <c r="AN484" s="1">
        <f t="shared" si="528"/>
        <v>0</v>
      </c>
      <c r="AO484" s="1">
        <f t="shared" si="528"/>
        <v>0</v>
      </c>
      <c r="AP484" s="1">
        <f t="shared" si="528"/>
        <v>0</v>
      </c>
      <c r="AQ484" s="1">
        <f t="shared" si="528"/>
        <v>0</v>
      </c>
      <c r="AR484" s="1">
        <f t="shared" si="528"/>
        <v>0</v>
      </c>
      <c r="AS484" s="1">
        <f t="shared" si="528"/>
        <v>0</v>
      </c>
      <c r="AT484" s="1">
        <f t="shared" si="528"/>
        <v>0</v>
      </c>
      <c r="AU484" s="1">
        <f t="shared" si="528"/>
        <v>0</v>
      </c>
      <c r="AV484" s="1">
        <f t="shared" si="528"/>
        <v>0</v>
      </c>
      <c r="AW484" s="1">
        <f t="shared" si="528"/>
        <v>0</v>
      </c>
      <c r="AX484" s="1">
        <f t="shared" si="528"/>
        <v>0</v>
      </c>
      <c r="AY484" s="1">
        <f t="shared" si="528"/>
        <v>0</v>
      </c>
      <c r="AZ484" s="1">
        <f t="shared" si="528"/>
        <v>0</v>
      </c>
      <c r="BA484" s="1">
        <f t="shared" si="528"/>
        <v>0</v>
      </c>
      <c r="BB484" s="1">
        <f t="shared" si="528"/>
        <v>0</v>
      </c>
      <c r="BC484" s="1">
        <f t="shared" si="528"/>
        <v>0</v>
      </c>
      <c r="BD484" s="1">
        <f t="shared" si="528"/>
        <v>0</v>
      </c>
      <c r="BE484" s="1">
        <f t="shared" si="528"/>
        <v>0</v>
      </c>
      <c r="BF484" s="1">
        <f t="shared" si="528"/>
        <v>0</v>
      </c>
      <c r="BG484" s="1">
        <f t="shared" si="528"/>
        <v>0</v>
      </c>
      <c r="BH484" s="1">
        <f t="shared" si="528"/>
        <v>0</v>
      </c>
      <c r="BI484" s="1">
        <f t="shared" si="528"/>
        <v>0</v>
      </c>
      <c r="BJ484" s="1">
        <f t="shared" si="528"/>
        <v>0</v>
      </c>
      <c r="BK484" s="1">
        <f t="shared" si="528"/>
        <v>0</v>
      </c>
      <c r="BL484" s="1">
        <f t="shared" si="528"/>
        <v>0</v>
      </c>
      <c r="BM484" s="1">
        <f t="shared" si="528"/>
        <v>0</v>
      </c>
      <c r="BN484" s="1">
        <f t="shared" si="528"/>
        <v>0</v>
      </c>
      <c r="BO484" s="1">
        <f t="shared" si="528"/>
        <v>0</v>
      </c>
      <c r="BP484" s="1">
        <f t="shared" si="528"/>
        <v>0</v>
      </c>
      <c r="BQ484" s="1">
        <f t="shared" si="528"/>
        <v>0</v>
      </c>
      <c r="BR484" s="1">
        <f t="shared" si="528"/>
        <v>0</v>
      </c>
      <c r="BS484" s="1">
        <f t="shared" si="528"/>
        <v>0</v>
      </c>
      <c r="BT484" s="1">
        <f t="shared" si="528"/>
        <v>0</v>
      </c>
      <c r="BU484" s="1">
        <f t="shared" si="528"/>
        <v>0</v>
      </c>
      <c r="BV484" s="1">
        <f t="shared" si="528"/>
        <v>0</v>
      </c>
      <c r="BW484" s="1">
        <f t="shared" si="528"/>
        <v>0</v>
      </c>
      <c r="BX484" s="1">
        <f t="shared" ref="BX484:CD484" si="529">IF(BX100="x",IF(BX358=0,$I484,0),0)</f>
        <v>0</v>
      </c>
      <c r="BY484" s="1">
        <f t="shared" si="529"/>
        <v>0</v>
      </c>
      <c r="BZ484" s="1">
        <f t="shared" si="529"/>
        <v>0</v>
      </c>
      <c r="CA484" s="1">
        <f t="shared" si="529"/>
        <v>0</v>
      </c>
      <c r="CB484" s="1">
        <f t="shared" si="529"/>
        <v>0</v>
      </c>
      <c r="CC484" s="1">
        <f t="shared" si="529"/>
        <v>0</v>
      </c>
      <c r="CD484" s="1">
        <f t="shared" si="529"/>
        <v>0</v>
      </c>
    </row>
    <row r="485" spans="1:82" x14ac:dyDescent="0.2">
      <c r="A485" s="1">
        <f>'5'!E37</f>
        <v>0</v>
      </c>
      <c r="D485" s="541"/>
      <c r="E485" s="541"/>
      <c r="F485" s="541"/>
      <c r="G485" s="1086">
        <f>'5'!AD37</f>
        <v>0</v>
      </c>
      <c r="H485" s="1086">
        <f>'5'!AF37</f>
        <v>0</v>
      </c>
      <c r="I485" s="1087">
        <f>'5'!BE37</f>
        <v>0</v>
      </c>
      <c r="J485" s="541"/>
      <c r="K485" s="1">
        <f t="shared" si="503"/>
        <v>0</v>
      </c>
      <c r="L485" s="1">
        <f t="shared" ref="L485:BW485" si="530">IF(L101="x",IF(L359=0,$I485,0),0)</f>
        <v>0</v>
      </c>
      <c r="M485" s="1">
        <f t="shared" si="530"/>
        <v>0</v>
      </c>
      <c r="N485" s="1">
        <f t="shared" si="530"/>
        <v>0</v>
      </c>
      <c r="O485" s="1">
        <f t="shared" si="530"/>
        <v>0</v>
      </c>
      <c r="P485" s="1">
        <f t="shared" si="530"/>
        <v>0</v>
      </c>
      <c r="Q485" s="1">
        <f t="shared" si="530"/>
        <v>0</v>
      </c>
      <c r="R485" s="1">
        <f t="shared" si="530"/>
        <v>0</v>
      </c>
      <c r="S485" s="1">
        <f t="shared" si="530"/>
        <v>0</v>
      </c>
      <c r="T485" s="1">
        <f t="shared" si="530"/>
        <v>0</v>
      </c>
      <c r="U485" s="1">
        <f t="shared" si="530"/>
        <v>0</v>
      </c>
      <c r="V485" s="1">
        <f t="shared" si="530"/>
        <v>0</v>
      </c>
      <c r="W485" s="1">
        <f t="shared" si="530"/>
        <v>0</v>
      </c>
      <c r="X485" s="1">
        <f t="shared" si="530"/>
        <v>0</v>
      </c>
      <c r="Y485" s="1">
        <f t="shared" si="530"/>
        <v>0</v>
      </c>
      <c r="Z485" s="1">
        <f t="shared" si="530"/>
        <v>0</v>
      </c>
      <c r="AA485" s="1">
        <f t="shared" si="530"/>
        <v>0</v>
      </c>
      <c r="AB485" s="1">
        <f t="shared" si="530"/>
        <v>0</v>
      </c>
      <c r="AC485" s="1">
        <f t="shared" si="530"/>
        <v>0</v>
      </c>
      <c r="AD485" s="1">
        <f t="shared" si="530"/>
        <v>0</v>
      </c>
      <c r="AE485" s="1">
        <f t="shared" si="530"/>
        <v>0</v>
      </c>
      <c r="AF485" s="1">
        <f t="shared" si="530"/>
        <v>0</v>
      </c>
      <c r="AG485" s="1">
        <f t="shared" si="530"/>
        <v>0</v>
      </c>
      <c r="AH485" s="1">
        <f t="shared" si="530"/>
        <v>0</v>
      </c>
      <c r="AI485" s="1">
        <f t="shared" si="530"/>
        <v>0</v>
      </c>
      <c r="AJ485" s="1">
        <f t="shared" si="530"/>
        <v>0</v>
      </c>
      <c r="AK485" s="1">
        <f t="shared" si="530"/>
        <v>0</v>
      </c>
      <c r="AL485" s="1">
        <f t="shared" si="530"/>
        <v>0</v>
      </c>
      <c r="AM485" s="1">
        <f t="shared" si="530"/>
        <v>0</v>
      </c>
      <c r="AN485" s="1">
        <f t="shared" si="530"/>
        <v>0</v>
      </c>
      <c r="AO485" s="1">
        <f t="shared" si="530"/>
        <v>0</v>
      </c>
      <c r="AP485" s="1">
        <f t="shared" si="530"/>
        <v>0</v>
      </c>
      <c r="AQ485" s="1">
        <f t="shared" si="530"/>
        <v>0</v>
      </c>
      <c r="AR485" s="1">
        <f t="shared" si="530"/>
        <v>0</v>
      </c>
      <c r="AS485" s="1">
        <f t="shared" si="530"/>
        <v>0</v>
      </c>
      <c r="AT485" s="1">
        <f t="shared" si="530"/>
        <v>0</v>
      </c>
      <c r="AU485" s="1">
        <f t="shared" si="530"/>
        <v>0</v>
      </c>
      <c r="AV485" s="1">
        <f t="shared" si="530"/>
        <v>0</v>
      </c>
      <c r="AW485" s="1">
        <f t="shared" si="530"/>
        <v>0</v>
      </c>
      <c r="AX485" s="1">
        <f t="shared" si="530"/>
        <v>0</v>
      </c>
      <c r="AY485" s="1">
        <f t="shared" si="530"/>
        <v>0</v>
      </c>
      <c r="AZ485" s="1">
        <f t="shared" si="530"/>
        <v>0</v>
      </c>
      <c r="BA485" s="1">
        <f t="shared" si="530"/>
        <v>0</v>
      </c>
      <c r="BB485" s="1">
        <f t="shared" si="530"/>
        <v>0</v>
      </c>
      <c r="BC485" s="1">
        <f t="shared" si="530"/>
        <v>0</v>
      </c>
      <c r="BD485" s="1">
        <f t="shared" si="530"/>
        <v>0</v>
      </c>
      <c r="BE485" s="1">
        <f t="shared" si="530"/>
        <v>0</v>
      </c>
      <c r="BF485" s="1">
        <f t="shared" si="530"/>
        <v>0</v>
      </c>
      <c r="BG485" s="1">
        <f t="shared" si="530"/>
        <v>0</v>
      </c>
      <c r="BH485" s="1">
        <f t="shared" si="530"/>
        <v>0</v>
      </c>
      <c r="BI485" s="1">
        <f t="shared" si="530"/>
        <v>0</v>
      </c>
      <c r="BJ485" s="1">
        <f t="shared" si="530"/>
        <v>0</v>
      </c>
      <c r="BK485" s="1">
        <f t="shared" si="530"/>
        <v>0</v>
      </c>
      <c r="BL485" s="1">
        <f t="shared" si="530"/>
        <v>0</v>
      </c>
      <c r="BM485" s="1">
        <f t="shared" si="530"/>
        <v>0</v>
      </c>
      <c r="BN485" s="1">
        <f t="shared" si="530"/>
        <v>0</v>
      </c>
      <c r="BO485" s="1">
        <f t="shared" si="530"/>
        <v>0</v>
      </c>
      <c r="BP485" s="1">
        <f t="shared" si="530"/>
        <v>0</v>
      </c>
      <c r="BQ485" s="1">
        <f t="shared" si="530"/>
        <v>0</v>
      </c>
      <c r="BR485" s="1">
        <f t="shared" si="530"/>
        <v>0</v>
      </c>
      <c r="BS485" s="1">
        <f t="shared" si="530"/>
        <v>0</v>
      </c>
      <c r="BT485" s="1">
        <f t="shared" si="530"/>
        <v>0</v>
      </c>
      <c r="BU485" s="1">
        <f t="shared" si="530"/>
        <v>0</v>
      </c>
      <c r="BV485" s="1">
        <f t="shared" si="530"/>
        <v>0</v>
      </c>
      <c r="BW485" s="1">
        <f t="shared" si="530"/>
        <v>0</v>
      </c>
      <c r="BX485" s="1">
        <f t="shared" ref="BX485:CD485" si="531">IF(BX101="x",IF(BX359=0,$I485,0),0)</f>
        <v>0</v>
      </c>
      <c r="BY485" s="1">
        <f t="shared" si="531"/>
        <v>0</v>
      </c>
      <c r="BZ485" s="1">
        <f t="shared" si="531"/>
        <v>0</v>
      </c>
      <c r="CA485" s="1">
        <f t="shared" si="531"/>
        <v>0</v>
      </c>
      <c r="CB485" s="1">
        <f t="shared" si="531"/>
        <v>0</v>
      </c>
      <c r="CC485" s="1">
        <f t="shared" si="531"/>
        <v>0</v>
      </c>
      <c r="CD485" s="1">
        <f t="shared" si="531"/>
        <v>0</v>
      </c>
    </row>
    <row r="486" spans="1:82" x14ac:dyDescent="0.2">
      <c r="A486" s="1">
        <f>'5'!E38</f>
        <v>0</v>
      </c>
      <c r="D486" s="541"/>
      <c r="E486" s="541"/>
      <c r="F486" s="541"/>
      <c r="G486" s="1086">
        <f>'5'!AD38</f>
        <v>0</v>
      </c>
      <c r="H486" s="1086">
        <f>'5'!AF38</f>
        <v>0</v>
      </c>
      <c r="I486" s="1087">
        <f>'5'!BE38</f>
        <v>0</v>
      </c>
      <c r="J486" s="541"/>
      <c r="K486" s="1">
        <f t="shared" si="503"/>
        <v>0</v>
      </c>
      <c r="L486" s="1">
        <f t="shared" ref="L486:BW486" si="532">IF(L102="x",IF(L360=0,$I486,0),0)</f>
        <v>0</v>
      </c>
      <c r="M486" s="1">
        <f t="shared" si="532"/>
        <v>0</v>
      </c>
      <c r="N486" s="1">
        <f t="shared" si="532"/>
        <v>0</v>
      </c>
      <c r="O486" s="1">
        <f t="shared" si="532"/>
        <v>0</v>
      </c>
      <c r="P486" s="1">
        <f t="shared" si="532"/>
        <v>0</v>
      </c>
      <c r="Q486" s="1">
        <f t="shared" si="532"/>
        <v>0</v>
      </c>
      <c r="R486" s="1">
        <f t="shared" si="532"/>
        <v>0</v>
      </c>
      <c r="S486" s="1">
        <f t="shared" si="532"/>
        <v>0</v>
      </c>
      <c r="T486" s="1">
        <f t="shared" si="532"/>
        <v>0</v>
      </c>
      <c r="U486" s="1">
        <f t="shared" si="532"/>
        <v>0</v>
      </c>
      <c r="V486" s="1">
        <f t="shared" si="532"/>
        <v>0</v>
      </c>
      <c r="W486" s="1">
        <f t="shared" si="532"/>
        <v>0</v>
      </c>
      <c r="X486" s="1">
        <f t="shared" si="532"/>
        <v>0</v>
      </c>
      <c r="Y486" s="1">
        <f t="shared" si="532"/>
        <v>0</v>
      </c>
      <c r="Z486" s="1">
        <f t="shared" si="532"/>
        <v>0</v>
      </c>
      <c r="AA486" s="1">
        <f t="shared" si="532"/>
        <v>0</v>
      </c>
      <c r="AB486" s="1">
        <f t="shared" si="532"/>
        <v>0</v>
      </c>
      <c r="AC486" s="1">
        <f t="shared" si="532"/>
        <v>0</v>
      </c>
      <c r="AD486" s="1">
        <f t="shared" si="532"/>
        <v>0</v>
      </c>
      <c r="AE486" s="1">
        <f t="shared" si="532"/>
        <v>0</v>
      </c>
      <c r="AF486" s="1">
        <f t="shared" si="532"/>
        <v>0</v>
      </c>
      <c r="AG486" s="1">
        <f t="shared" si="532"/>
        <v>0</v>
      </c>
      <c r="AH486" s="1">
        <f t="shared" si="532"/>
        <v>0</v>
      </c>
      <c r="AI486" s="1">
        <f t="shared" si="532"/>
        <v>0</v>
      </c>
      <c r="AJ486" s="1">
        <f t="shared" si="532"/>
        <v>0</v>
      </c>
      <c r="AK486" s="1">
        <f t="shared" si="532"/>
        <v>0</v>
      </c>
      <c r="AL486" s="1">
        <f t="shared" si="532"/>
        <v>0</v>
      </c>
      <c r="AM486" s="1">
        <f t="shared" si="532"/>
        <v>0</v>
      </c>
      <c r="AN486" s="1">
        <f t="shared" si="532"/>
        <v>0</v>
      </c>
      <c r="AO486" s="1">
        <f t="shared" si="532"/>
        <v>0</v>
      </c>
      <c r="AP486" s="1">
        <f t="shared" si="532"/>
        <v>0</v>
      </c>
      <c r="AQ486" s="1">
        <f t="shared" si="532"/>
        <v>0</v>
      </c>
      <c r="AR486" s="1">
        <f t="shared" si="532"/>
        <v>0</v>
      </c>
      <c r="AS486" s="1">
        <f t="shared" si="532"/>
        <v>0</v>
      </c>
      <c r="AT486" s="1">
        <f t="shared" si="532"/>
        <v>0</v>
      </c>
      <c r="AU486" s="1">
        <f t="shared" si="532"/>
        <v>0</v>
      </c>
      <c r="AV486" s="1">
        <f t="shared" si="532"/>
        <v>0</v>
      </c>
      <c r="AW486" s="1">
        <f t="shared" si="532"/>
        <v>0</v>
      </c>
      <c r="AX486" s="1">
        <f t="shared" si="532"/>
        <v>0</v>
      </c>
      <c r="AY486" s="1">
        <f t="shared" si="532"/>
        <v>0</v>
      </c>
      <c r="AZ486" s="1">
        <f t="shared" si="532"/>
        <v>0</v>
      </c>
      <c r="BA486" s="1">
        <f t="shared" si="532"/>
        <v>0</v>
      </c>
      <c r="BB486" s="1">
        <f t="shared" si="532"/>
        <v>0</v>
      </c>
      <c r="BC486" s="1">
        <f t="shared" si="532"/>
        <v>0</v>
      </c>
      <c r="BD486" s="1">
        <f t="shared" si="532"/>
        <v>0</v>
      </c>
      <c r="BE486" s="1">
        <f t="shared" si="532"/>
        <v>0</v>
      </c>
      <c r="BF486" s="1">
        <f t="shared" si="532"/>
        <v>0</v>
      </c>
      <c r="BG486" s="1">
        <f t="shared" si="532"/>
        <v>0</v>
      </c>
      <c r="BH486" s="1">
        <f t="shared" si="532"/>
        <v>0</v>
      </c>
      <c r="BI486" s="1">
        <f t="shared" si="532"/>
        <v>0</v>
      </c>
      <c r="BJ486" s="1">
        <f t="shared" si="532"/>
        <v>0</v>
      </c>
      <c r="BK486" s="1">
        <f t="shared" si="532"/>
        <v>0</v>
      </c>
      <c r="BL486" s="1">
        <f t="shared" si="532"/>
        <v>0</v>
      </c>
      <c r="BM486" s="1">
        <f t="shared" si="532"/>
        <v>0</v>
      </c>
      <c r="BN486" s="1">
        <f t="shared" si="532"/>
        <v>0</v>
      </c>
      <c r="BO486" s="1">
        <f t="shared" si="532"/>
        <v>0</v>
      </c>
      <c r="BP486" s="1">
        <f t="shared" si="532"/>
        <v>0</v>
      </c>
      <c r="BQ486" s="1">
        <f t="shared" si="532"/>
        <v>0</v>
      </c>
      <c r="BR486" s="1">
        <f t="shared" si="532"/>
        <v>0</v>
      </c>
      <c r="BS486" s="1">
        <f t="shared" si="532"/>
        <v>0</v>
      </c>
      <c r="BT486" s="1">
        <f t="shared" si="532"/>
        <v>0</v>
      </c>
      <c r="BU486" s="1">
        <f t="shared" si="532"/>
        <v>0</v>
      </c>
      <c r="BV486" s="1">
        <f t="shared" si="532"/>
        <v>0</v>
      </c>
      <c r="BW486" s="1">
        <f t="shared" si="532"/>
        <v>0</v>
      </c>
      <c r="BX486" s="1">
        <f t="shared" ref="BX486:CD486" si="533">IF(BX102="x",IF(BX360=0,$I486,0),0)</f>
        <v>0</v>
      </c>
      <c r="BY486" s="1">
        <f t="shared" si="533"/>
        <v>0</v>
      </c>
      <c r="BZ486" s="1">
        <f t="shared" si="533"/>
        <v>0</v>
      </c>
      <c r="CA486" s="1">
        <f t="shared" si="533"/>
        <v>0</v>
      </c>
      <c r="CB486" s="1">
        <f t="shared" si="533"/>
        <v>0</v>
      </c>
      <c r="CC486" s="1">
        <f t="shared" si="533"/>
        <v>0</v>
      </c>
      <c r="CD486" s="1">
        <f t="shared" si="533"/>
        <v>0</v>
      </c>
    </row>
    <row r="487" spans="1:82" x14ac:dyDescent="0.2">
      <c r="A487" s="1">
        <f>'5'!E39</f>
        <v>0</v>
      </c>
      <c r="D487" s="541"/>
      <c r="E487" s="541"/>
      <c r="F487" s="541"/>
      <c r="G487" s="1086">
        <f>'5'!AD39</f>
        <v>0</v>
      </c>
      <c r="H487" s="1086">
        <f>'5'!AF39</f>
        <v>0</v>
      </c>
      <c r="I487" s="1087">
        <f>'5'!BE39</f>
        <v>0</v>
      </c>
      <c r="J487" s="541"/>
      <c r="K487" s="1">
        <f t="shared" si="503"/>
        <v>0</v>
      </c>
      <c r="L487" s="1">
        <f t="shared" ref="L487:BW487" si="534">IF(L103="x",IF(L361=0,$I487,0),0)</f>
        <v>0</v>
      </c>
      <c r="M487" s="1">
        <f t="shared" si="534"/>
        <v>0</v>
      </c>
      <c r="N487" s="1">
        <f t="shared" si="534"/>
        <v>0</v>
      </c>
      <c r="O487" s="1">
        <f t="shared" si="534"/>
        <v>0</v>
      </c>
      <c r="P487" s="1">
        <f t="shared" si="534"/>
        <v>0</v>
      </c>
      <c r="Q487" s="1">
        <f t="shared" si="534"/>
        <v>0</v>
      </c>
      <c r="R487" s="1">
        <f t="shared" si="534"/>
        <v>0</v>
      </c>
      <c r="S487" s="1">
        <f t="shared" si="534"/>
        <v>0</v>
      </c>
      <c r="T487" s="1">
        <f t="shared" si="534"/>
        <v>0</v>
      </c>
      <c r="U487" s="1">
        <f t="shared" si="534"/>
        <v>0</v>
      </c>
      <c r="V487" s="1">
        <f t="shared" si="534"/>
        <v>0</v>
      </c>
      <c r="W487" s="1">
        <f t="shared" si="534"/>
        <v>0</v>
      </c>
      <c r="X487" s="1">
        <f t="shared" si="534"/>
        <v>0</v>
      </c>
      <c r="Y487" s="1">
        <f t="shared" si="534"/>
        <v>0</v>
      </c>
      <c r="Z487" s="1">
        <f t="shared" si="534"/>
        <v>0</v>
      </c>
      <c r="AA487" s="1">
        <f t="shared" si="534"/>
        <v>0</v>
      </c>
      <c r="AB487" s="1">
        <f t="shared" si="534"/>
        <v>0</v>
      </c>
      <c r="AC487" s="1">
        <f t="shared" si="534"/>
        <v>0</v>
      </c>
      <c r="AD487" s="1">
        <f t="shared" si="534"/>
        <v>0</v>
      </c>
      <c r="AE487" s="1">
        <f t="shared" si="534"/>
        <v>0</v>
      </c>
      <c r="AF487" s="1">
        <f t="shared" si="534"/>
        <v>0</v>
      </c>
      <c r="AG487" s="1">
        <f t="shared" si="534"/>
        <v>0</v>
      </c>
      <c r="AH487" s="1">
        <f t="shared" si="534"/>
        <v>0</v>
      </c>
      <c r="AI487" s="1">
        <f t="shared" si="534"/>
        <v>0</v>
      </c>
      <c r="AJ487" s="1">
        <f t="shared" si="534"/>
        <v>0</v>
      </c>
      <c r="AK487" s="1">
        <f t="shared" si="534"/>
        <v>0</v>
      </c>
      <c r="AL487" s="1">
        <f t="shared" si="534"/>
        <v>0</v>
      </c>
      <c r="AM487" s="1">
        <f t="shared" si="534"/>
        <v>0</v>
      </c>
      <c r="AN487" s="1">
        <f t="shared" si="534"/>
        <v>0</v>
      </c>
      <c r="AO487" s="1">
        <f t="shared" si="534"/>
        <v>0</v>
      </c>
      <c r="AP487" s="1">
        <f t="shared" si="534"/>
        <v>0</v>
      </c>
      <c r="AQ487" s="1">
        <f t="shared" si="534"/>
        <v>0</v>
      </c>
      <c r="AR487" s="1">
        <f t="shared" si="534"/>
        <v>0</v>
      </c>
      <c r="AS487" s="1">
        <f t="shared" si="534"/>
        <v>0</v>
      </c>
      <c r="AT487" s="1">
        <f t="shared" si="534"/>
        <v>0</v>
      </c>
      <c r="AU487" s="1">
        <f t="shared" si="534"/>
        <v>0</v>
      </c>
      <c r="AV487" s="1">
        <f t="shared" si="534"/>
        <v>0</v>
      </c>
      <c r="AW487" s="1">
        <f t="shared" si="534"/>
        <v>0</v>
      </c>
      <c r="AX487" s="1">
        <f t="shared" si="534"/>
        <v>0</v>
      </c>
      <c r="AY487" s="1">
        <f t="shared" si="534"/>
        <v>0</v>
      </c>
      <c r="AZ487" s="1">
        <f t="shared" si="534"/>
        <v>0</v>
      </c>
      <c r="BA487" s="1">
        <f t="shared" si="534"/>
        <v>0</v>
      </c>
      <c r="BB487" s="1">
        <f t="shared" si="534"/>
        <v>0</v>
      </c>
      <c r="BC487" s="1">
        <f t="shared" si="534"/>
        <v>0</v>
      </c>
      <c r="BD487" s="1">
        <f t="shared" si="534"/>
        <v>0</v>
      </c>
      <c r="BE487" s="1">
        <f t="shared" si="534"/>
        <v>0</v>
      </c>
      <c r="BF487" s="1">
        <f t="shared" si="534"/>
        <v>0</v>
      </c>
      <c r="BG487" s="1">
        <f t="shared" si="534"/>
        <v>0</v>
      </c>
      <c r="BH487" s="1">
        <f t="shared" si="534"/>
        <v>0</v>
      </c>
      <c r="BI487" s="1">
        <f t="shared" si="534"/>
        <v>0</v>
      </c>
      <c r="BJ487" s="1">
        <f t="shared" si="534"/>
        <v>0</v>
      </c>
      <c r="BK487" s="1">
        <f t="shared" si="534"/>
        <v>0</v>
      </c>
      <c r="BL487" s="1">
        <f t="shared" si="534"/>
        <v>0</v>
      </c>
      <c r="BM487" s="1">
        <f t="shared" si="534"/>
        <v>0</v>
      </c>
      <c r="BN487" s="1">
        <f t="shared" si="534"/>
        <v>0</v>
      </c>
      <c r="BO487" s="1">
        <f t="shared" si="534"/>
        <v>0</v>
      </c>
      <c r="BP487" s="1">
        <f t="shared" si="534"/>
        <v>0</v>
      </c>
      <c r="BQ487" s="1">
        <f t="shared" si="534"/>
        <v>0</v>
      </c>
      <c r="BR487" s="1">
        <f t="shared" si="534"/>
        <v>0</v>
      </c>
      <c r="BS487" s="1">
        <f t="shared" si="534"/>
        <v>0</v>
      </c>
      <c r="BT487" s="1">
        <f t="shared" si="534"/>
        <v>0</v>
      </c>
      <c r="BU487" s="1">
        <f t="shared" si="534"/>
        <v>0</v>
      </c>
      <c r="BV487" s="1">
        <f t="shared" si="534"/>
        <v>0</v>
      </c>
      <c r="BW487" s="1">
        <f t="shared" si="534"/>
        <v>0</v>
      </c>
      <c r="BX487" s="1">
        <f t="shared" ref="BX487:CD487" si="535">IF(BX103="x",IF(BX361=0,$I487,0),0)</f>
        <v>0</v>
      </c>
      <c r="BY487" s="1">
        <f t="shared" si="535"/>
        <v>0</v>
      </c>
      <c r="BZ487" s="1">
        <f t="shared" si="535"/>
        <v>0</v>
      </c>
      <c r="CA487" s="1">
        <f t="shared" si="535"/>
        <v>0</v>
      </c>
      <c r="CB487" s="1">
        <f t="shared" si="535"/>
        <v>0</v>
      </c>
      <c r="CC487" s="1">
        <f t="shared" si="535"/>
        <v>0</v>
      </c>
      <c r="CD487" s="1">
        <f t="shared" si="535"/>
        <v>0</v>
      </c>
    </row>
    <row r="488" spans="1:82" x14ac:dyDescent="0.2">
      <c r="A488" s="1">
        <f>'5'!E40</f>
        <v>0</v>
      </c>
      <c r="D488" s="541"/>
      <c r="E488" s="541"/>
      <c r="F488" s="541"/>
      <c r="G488" s="1086">
        <f>'5'!AD40</f>
        <v>0</v>
      </c>
      <c r="H488" s="1086">
        <f>'5'!AF40</f>
        <v>0</v>
      </c>
      <c r="I488" s="1087">
        <f>'5'!BE40</f>
        <v>0</v>
      </c>
      <c r="J488" s="541"/>
      <c r="K488" s="1">
        <f t="shared" si="503"/>
        <v>0</v>
      </c>
      <c r="L488" s="1">
        <f t="shared" ref="L488:BW488" si="536">IF(L104="x",IF(L362=0,$I488,0),0)</f>
        <v>0</v>
      </c>
      <c r="M488" s="1">
        <f t="shared" si="536"/>
        <v>0</v>
      </c>
      <c r="N488" s="1">
        <f t="shared" si="536"/>
        <v>0</v>
      </c>
      <c r="O488" s="1">
        <f t="shared" si="536"/>
        <v>0</v>
      </c>
      <c r="P488" s="1">
        <f t="shared" si="536"/>
        <v>0</v>
      </c>
      <c r="Q488" s="1">
        <f t="shared" si="536"/>
        <v>0</v>
      </c>
      <c r="R488" s="1">
        <f t="shared" si="536"/>
        <v>0</v>
      </c>
      <c r="S488" s="1">
        <f t="shared" si="536"/>
        <v>0</v>
      </c>
      <c r="T488" s="1">
        <f t="shared" si="536"/>
        <v>0</v>
      </c>
      <c r="U488" s="1">
        <f t="shared" si="536"/>
        <v>0</v>
      </c>
      <c r="V488" s="1">
        <f t="shared" si="536"/>
        <v>0</v>
      </c>
      <c r="W488" s="1">
        <f t="shared" si="536"/>
        <v>0</v>
      </c>
      <c r="X488" s="1">
        <f t="shared" si="536"/>
        <v>0</v>
      </c>
      <c r="Y488" s="1">
        <f t="shared" si="536"/>
        <v>0</v>
      </c>
      <c r="Z488" s="1">
        <f t="shared" si="536"/>
        <v>0</v>
      </c>
      <c r="AA488" s="1">
        <f t="shared" si="536"/>
        <v>0</v>
      </c>
      <c r="AB488" s="1">
        <f t="shared" si="536"/>
        <v>0</v>
      </c>
      <c r="AC488" s="1">
        <f t="shared" si="536"/>
        <v>0</v>
      </c>
      <c r="AD488" s="1">
        <f t="shared" si="536"/>
        <v>0</v>
      </c>
      <c r="AE488" s="1">
        <f t="shared" si="536"/>
        <v>0</v>
      </c>
      <c r="AF488" s="1">
        <f t="shared" si="536"/>
        <v>0</v>
      </c>
      <c r="AG488" s="1">
        <f t="shared" si="536"/>
        <v>0</v>
      </c>
      <c r="AH488" s="1">
        <f t="shared" si="536"/>
        <v>0</v>
      </c>
      <c r="AI488" s="1">
        <f t="shared" si="536"/>
        <v>0</v>
      </c>
      <c r="AJ488" s="1">
        <f t="shared" si="536"/>
        <v>0</v>
      </c>
      <c r="AK488" s="1">
        <f t="shared" si="536"/>
        <v>0</v>
      </c>
      <c r="AL488" s="1">
        <f t="shared" si="536"/>
        <v>0</v>
      </c>
      <c r="AM488" s="1">
        <f t="shared" si="536"/>
        <v>0</v>
      </c>
      <c r="AN488" s="1">
        <f t="shared" si="536"/>
        <v>0</v>
      </c>
      <c r="AO488" s="1">
        <f t="shared" si="536"/>
        <v>0</v>
      </c>
      <c r="AP488" s="1">
        <f t="shared" si="536"/>
        <v>0</v>
      </c>
      <c r="AQ488" s="1">
        <f t="shared" si="536"/>
        <v>0</v>
      </c>
      <c r="AR488" s="1">
        <f t="shared" si="536"/>
        <v>0</v>
      </c>
      <c r="AS488" s="1">
        <f t="shared" si="536"/>
        <v>0</v>
      </c>
      <c r="AT488" s="1">
        <f t="shared" si="536"/>
        <v>0</v>
      </c>
      <c r="AU488" s="1">
        <f t="shared" si="536"/>
        <v>0</v>
      </c>
      <c r="AV488" s="1">
        <f t="shared" si="536"/>
        <v>0</v>
      </c>
      <c r="AW488" s="1">
        <f t="shared" si="536"/>
        <v>0</v>
      </c>
      <c r="AX488" s="1">
        <f t="shared" si="536"/>
        <v>0</v>
      </c>
      <c r="AY488" s="1">
        <f t="shared" si="536"/>
        <v>0</v>
      </c>
      <c r="AZ488" s="1">
        <f t="shared" si="536"/>
        <v>0</v>
      </c>
      <c r="BA488" s="1">
        <f t="shared" si="536"/>
        <v>0</v>
      </c>
      <c r="BB488" s="1">
        <f t="shared" si="536"/>
        <v>0</v>
      </c>
      <c r="BC488" s="1">
        <f t="shared" si="536"/>
        <v>0</v>
      </c>
      <c r="BD488" s="1">
        <f t="shared" si="536"/>
        <v>0</v>
      </c>
      <c r="BE488" s="1">
        <f t="shared" si="536"/>
        <v>0</v>
      </c>
      <c r="BF488" s="1">
        <f t="shared" si="536"/>
        <v>0</v>
      </c>
      <c r="BG488" s="1">
        <f t="shared" si="536"/>
        <v>0</v>
      </c>
      <c r="BH488" s="1">
        <f t="shared" si="536"/>
        <v>0</v>
      </c>
      <c r="BI488" s="1">
        <f t="shared" si="536"/>
        <v>0</v>
      </c>
      <c r="BJ488" s="1">
        <f t="shared" si="536"/>
        <v>0</v>
      </c>
      <c r="BK488" s="1">
        <f t="shared" si="536"/>
        <v>0</v>
      </c>
      <c r="BL488" s="1">
        <f t="shared" si="536"/>
        <v>0</v>
      </c>
      <c r="BM488" s="1">
        <f t="shared" si="536"/>
        <v>0</v>
      </c>
      <c r="BN488" s="1">
        <f t="shared" si="536"/>
        <v>0</v>
      </c>
      <c r="BO488" s="1">
        <f t="shared" si="536"/>
        <v>0</v>
      </c>
      <c r="BP488" s="1">
        <f t="shared" si="536"/>
        <v>0</v>
      </c>
      <c r="BQ488" s="1">
        <f t="shared" si="536"/>
        <v>0</v>
      </c>
      <c r="BR488" s="1">
        <f t="shared" si="536"/>
        <v>0</v>
      </c>
      <c r="BS488" s="1">
        <f t="shared" si="536"/>
        <v>0</v>
      </c>
      <c r="BT488" s="1">
        <f t="shared" si="536"/>
        <v>0</v>
      </c>
      <c r="BU488" s="1">
        <f t="shared" si="536"/>
        <v>0</v>
      </c>
      <c r="BV488" s="1">
        <f t="shared" si="536"/>
        <v>0</v>
      </c>
      <c r="BW488" s="1">
        <f t="shared" si="536"/>
        <v>0</v>
      </c>
      <c r="BX488" s="1">
        <f t="shared" ref="BX488:CD488" si="537">IF(BX104="x",IF(BX362=0,$I488,0),0)</f>
        <v>0</v>
      </c>
      <c r="BY488" s="1">
        <f t="shared" si="537"/>
        <v>0</v>
      </c>
      <c r="BZ488" s="1">
        <f t="shared" si="537"/>
        <v>0</v>
      </c>
      <c r="CA488" s="1">
        <f t="shared" si="537"/>
        <v>0</v>
      </c>
      <c r="CB488" s="1">
        <f t="shared" si="537"/>
        <v>0</v>
      </c>
      <c r="CC488" s="1">
        <f t="shared" si="537"/>
        <v>0</v>
      </c>
      <c r="CD488" s="1">
        <f t="shared" si="537"/>
        <v>0</v>
      </c>
    </row>
    <row r="489" spans="1:82" x14ac:dyDescent="0.2">
      <c r="A489" s="1">
        <f>'5'!E41</f>
        <v>0</v>
      </c>
      <c r="D489" s="541"/>
      <c r="E489" s="541"/>
      <c r="F489" s="541"/>
      <c r="G489" s="1086">
        <f>'5'!AD41</f>
        <v>0</v>
      </c>
      <c r="H489" s="1086">
        <f>'5'!AF41</f>
        <v>0</v>
      </c>
      <c r="I489" s="1087">
        <f>'5'!BE41</f>
        <v>0</v>
      </c>
      <c r="J489" s="541"/>
      <c r="K489" s="1">
        <f t="shared" si="503"/>
        <v>0</v>
      </c>
      <c r="L489" s="1">
        <f t="shared" ref="L489:BW489" si="538">IF(L105="x",IF(L363=0,$I489,0),0)</f>
        <v>0</v>
      </c>
      <c r="M489" s="1">
        <f t="shared" si="538"/>
        <v>0</v>
      </c>
      <c r="N489" s="1">
        <f t="shared" si="538"/>
        <v>0</v>
      </c>
      <c r="O489" s="1">
        <f t="shared" si="538"/>
        <v>0</v>
      </c>
      <c r="P489" s="1">
        <f t="shared" si="538"/>
        <v>0</v>
      </c>
      <c r="Q489" s="1">
        <f t="shared" si="538"/>
        <v>0</v>
      </c>
      <c r="R489" s="1">
        <f t="shared" si="538"/>
        <v>0</v>
      </c>
      <c r="S489" s="1">
        <f t="shared" si="538"/>
        <v>0</v>
      </c>
      <c r="T489" s="1">
        <f t="shared" si="538"/>
        <v>0</v>
      </c>
      <c r="U489" s="1">
        <f t="shared" si="538"/>
        <v>0</v>
      </c>
      <c r="V489" s="1">
        <f t="shared" si="538"/>
        <v>0</v>
      </c>
      <c r="W489" s="1">
        <f t="shared" si="538"/>
        <v>0</v>
      </c>
      <c r="X489" s="1">
        <f t="shared" si="538"/>
        <v>0</v>
      </c>
      <c r="Y489" s="1">
        <f t="shared" si="538"/>
        <v>0</v>
      </c>
      <c r="Z489" s="1">
        <f t="shared" si="538"/>
        <v>0</v>
      </c>
      <c r="AA489" s="1">
        <f t="shared" si="538"/>
        <v>0</v>
      </c>
      <c r="AB489" s="1">
        <f t="shared" si="538"/>
        <v>0</v>
      </c>
      <c r="AC489" s="1">
        <f t="shared" si="538"/>
        <v>0</v>
      </c>
      <c r="AD489" s="1">
        <f t="shared" si="538"/>
        <v>0</v>
      </c>
      <c r="AE489" s="1">
        <f t="shared" si="538"/>
        <v>0</v>
      </c>
      <c r="AF489" s="1">
        <f t="shared" si="538"/>
        <v>0</v>
      </c>
      <c r="AG489" s="1">
        <f t="shared" si="538"/>
        <v>0</v>
      </c>
      <c r="AH489" s="1">
        <f t="shared" si="538"/>
        <v>0</v>
      </c>
      <c r="AI489" s="1">
        <f t="shared" si="538"/>
        <v>0</v>
      </c>
      <c r="AJ489" s="1">
        <f t="shared" si="538"/>
        <v>0</v>
      </c>
      <c r="AK489" s="1">
        <f t="shared" si="538"/>
        <v>0</v>
      </c>
      <c r="AL489" s="1">
        <f t="shared" si="538"/>
        <v>0</v>
      </c>
      <c r="AM489" s="1">
        <f t="shared" si="538"/>
        <v>0</v>
      </c>
      <c r="AN489" s="1">
        <f t="shared" si="538"/>
        <v>0</v>
      </c>
      <c r="AO489" s="1">
        <f t="shared" si="538"/>
        <v>0</v>
      </c>
      <c r="AP489" s="1">
        <f t="shared" si="538"/>
        <v>0</v>
      </c>
      <c r="AQ489" s="1">
        <f t="shared" si="538"/>
        <v>0</v>
      </c>
      <c r="AR489" s="1">
        <f t="shared" si="538"/>
        <v>0</v>
      </c>
      <c r="AS489" s="1">
        <f t="shared" si="538"/>
        <v>0</v>
      </c>
      <c r="AT489" s="1">
        <f t="shared" si="538"/>
        <v>0</v>
      </c>
      <c r="AU489" s="1">
        <f t="shared" si="538"/>
        <v>0</v>
      </c>
      <c r="AV489" s="1">
        <f t="shared" si="538"/>
        <v>0</v>
      </c>
      <c r="AW489" s="1">
        <f t="shared" si="538"/>
        <v>0</v>
      </c>
      <c r="AX489" s="1">
        <f t="shared" si="538"/>
        <v>0</v>
      </c>
      <c r="AY489" s="1">
        <f t="shared" si="538"/>
        <v>0</v>
      </c>
      <c r="AZ489" s="1">
        <f t="shared" si="538"/>
        <v>0</v>
      </c>
      <c r="BA489" s="1">
        <f t="shared" si="538"/>
        <v>0</v>
      </c>
      <c r="BB489" s="1">
        <f t="shared" si="538"/>
        <v>0</v>
      </c>
      <c r="BC489" s="1">
        <f t="shared" si="538"/>
        <v>0</v>
      </c>
      <c r="BD489" s="1">
        <f t="shared" si="538"/>
        <v>0</v>
      </c>
      <c r="BE489" s="1">
        <f t="shared" si="538"/>
        <v>0</v>
      </c>
      <c r="BF489" s="1">
        <f t="shared" si="538"/>
        <v>0</v>
      </c>
      <c r="BG489" s="1">
        <f t="shared" si="538"/>
        <v>0</v>
      </c>
      <c r="BH489" s="1">
        <f t="shared" si="538"/>
        <v>0</v>
      </c>
      <c r="BI489" s="1">
        <f t="shared" si="538"/>
        <v>0</v>
      </c>
      <c r="BJ489" s="1">
        <f t="shared" si="538"/>
        <v>0</v>
      </c>
      <c r="BK489" s="1">
        <f t="shared" si="538"/>
        <v>0</v>
      </c>
      <c r="BL489" s="1">
        <f t="shared" si="538"/>
        <v>0</v>
      </c>
      <c r="BM489" s="1">
        <f t="shared" si="538"/>
        <v>0</v>
      </c>
      <c r="BN489" s="1">
        <f t="shared" si="538"/>
        <v>0</v>
      </c>
      <c r="BO489" s="1">
        <f t="shared" si="538"/>
        <v>0</v>
      </c>
      <c r="BP489" s="1">
        <f t="shared" si="538"/>
        <v>0</v>
      </c>
      <c r="BQ489" s="1">
        <f t="shared" si="538"/>
        <v>0</v>
      </c>
      <c r="BR489" s="1">
        <f t="shared" si="538"/>
        <v>0</v>
      </c>
      <c r="BS489" s="1">
        <f t="shared" si="538"/>
        <v>0</v>
      </c>
      <c r="BT489" s="1">
        <f t="shared" si="538"/>
        <v>0</v>
      </c>
      <c r="BU489" s="1">
        <f t="shared" si="538"/>
        <v>0</v>
      </c>
      <c r="BV489" s="1">
        <f t="shared" si="538"/>
        <v>0</v>
      </c>
      <c r="BW489" s="1">
        <f t="shared" si="538"/>
        <v>0</v>
      </c>
      <c r="BX489" s="1">
        <f t="shared" ref="BX489:CD489" si="539">IF(BX105="x",IF(BX363=0,$I489,0),0)</f>
        <v>0</v>
      </c>
      <c r="BY489" s="1">
        <f t="shared" si="539"/>
        <v>0</v>
      </c>
      <c r="BZ489" s="1">
        <f t="shared" si="539"/>
        <v>0</v>
      </c>
      <c r="CA489" s="1">
        <f t="shared" si="539"/>
        <v>0</v>
      </c>
      <c r="CB489" s="1">
        <f t="shared" si="539"/>
        <v>0</v>
      </c>
      <c r="CC489" s="1">
        <f t="shared" si="539"/>
        <v>0</v>
      </c>
      <c r="CD489" s="1">
        <f t="shared" si="539"/>
        <v>0</v>
      </c>
    </row>
    <row r="490" spans="1:82" x14ac:dyDescent="0.2">
      <c r="A490" s="1">
        <f>'5'!E42</f>
        <v>0</v>
      </c>
      <c r="D490" s="541"/>
      <c r="E490" s="541"/>
      <c r="F490" s="541"/>
      <c r="G490" s="1086">
        <f>'5'!AD42</f>
        <v>0</v>
      </c>
      <c r="H490" s="1086">
        <f>'5'!AF42</f>
        <v>0</v>
      </c>
      <c r="I490" s="1087">
        <f>'5'!BE42</f>
        <v>0</v>
      </c>
      <c r="J490" s="541"/>
      <c r="K490" s="1">
        <f t="shared" si="503"/>
        <v>0</v>
      </c>
      <c r="L490" s="1">
        <f t="shared" ref="L490:BW490" si="540">IF(L106="x",IF(L364=0,$I490,0),0)</f>
        <v>0</v>
      </c>
      <c r="M490" s="1">
        <f t="shared" si="540"/>
        <v>0</v>
      </c>
      <c r="N490" s="1">
        <f t="shared" si="540"/>
        <v>0</v>
      </c>
      <c r="O490" s="1">
        <f t="shared" si="540"/>
        <v>0</v>
      </c>
      <c r="P490" s="1">
        <f t="shared" si="540"/>
        <v>0</v>
      </c>
      <c r="Q490" s="1">
        <f t="shared" si="540"/>
        <v>0</v>
      </c>
      <c r="R490" s="1">
        <f t="shared" si="540"/>
        <v>0</v>
      </c>
      <c r="S490" s="1">
        <f t="shared" si="540"/>
        <v>0</v>
      </c>
      <c r="T490" s="1">
        <f t="shared" si="540"/>
        <v>0</v>
      </c>
      <c r="U490" s="1">
        <f t="shared" si="540"/>
        <v>0</v>
      </c>
      <c r="V490" s="1">
        <f t="shared" si="540"/>
        <v>0</v>
      </c>
      <c r="W490" s="1">
        <f t="shared" si="540"/>
        <v>0</v>
      </c>
      <c r="X490" s="1">
        <f t="shared" si="540"/>
        <v>0</v>
      </c>
      <c r="Y490" s="1">
        <f t="shared" si="540"/>
        <v>0</v>
      </c>
      <c r="Z490" s="1">
        <f t="shared" si="540"/>
        <v>0</v>
      </c>
      <c r="AA490" s="1">
        <f t="shared" si="540"/>
        <v>0</v>
      </c>
      <c r="AB490" s="1">
        <f t="shared" si="540"/>
        <v>0</v>
      </c>
      <c r="AC490" s="1">
        <f t="shared" si="540"/>
        <v>0</v>
      </c>
      <c r="AD490" s="1">
        <f t="shared" si="540"/>
        <v>0</v>
      </c>
      <c r="AE490" s="1">
        <f t="shared" si="540"/>
        <v>0</v>
      </c>
      <c r="AF490" s="1">
        <f t="shared" si="540"/>
        <v>0</v>
      </c>
      <c r="AG490" s="1">
        <f t="shared" si="540"/>
        <v>0</v>
      </c>
      <c r="AH490" s="1">
        <f t="shared" si="540"/>
        <v>0</v>
      </c>
      <c r="AI490" s="1">
        <f t="shared" si="540"/>
        <v>0</v>
      </c>
      <c r="AJ490" s="1">
        <f t="shared" si="540"/>
        <v>0</v>
      </c>
      <c r="AK490" s="1">
        <f t="shared" si="540"/>
        <v>0</v>
      </c>
      <c r="AL490" s="1">
        <f t="shared" si="540"/>
        <v>0</v>
      </c>
      <c r="AM490" s="1">
        <f t="shared" si="540"/>
        <v>0</v>
      </c>
      <c r="AN490" s="1">
        <f t="shared" si="540"/>
        <v>0</v>
      </c>
      <c r="AO490" s="1">
        <f t="shared" si="540"/>
        <v>0</v>
      </c>
      <c r="AP490" s="1">
        <f t="shared" si="540"/>
        <v>0</v>
      </c>
      <c r="AQ490" s="1">
        <f t="shared" si="540"/>
        <v>0</v>
      </c>
      <c r="AR490" s="1">
        <f t="shared" si="540"/>
        <v>0</v>
      </c>
      <c r="AS490" s="1">
        <f t="shared" si="540"/>
        <v>0</v>
      </c>
      <c r="AT490" s="1">
        <f t="shared" si="540"/>
        <v>0</v>
      </c>
      <c r="AU490" s="1">
        <f t="shared" si="540"/>
        <v>0</v>
      </c>
      <c r="AV490" s="1">
        <f t="shared" si="540"/>
        <v>0</v>
      </c>
      <c r="AW490" s="1">
        <f t="shared" si="540"/>
        <v>0</v>
      </c>
      <c r="AX490" s="1">
        <f t="shared" si="540"/>
        <v>0</v>
      </c>
      <c r="AY490" s="1">
        <f t="shared" si="540"/>
        <v>0</v>
      </c>
      <c r="AZ490" s="1">
        <f t="shared" si="540"/>
        <v>0</v>
      </c>
      <c r="BA490" s="1">
        <f t="shared" si="540"/>
        <v>0</v>
      </c>
      <c r="BB490" s="1">
        <f t="shared" si="540"/>
        <v>0</v>
      </c>
      <c r="BC490" s="1">
        <f t="shared" si="540"/>
        <v>0</v>
      </c>
      <c r="BD490" s="1">
        <f t="shared" si="540"/>
        <v>0</v>
      </c>
      <c r="BE490" s="1">
        <f t="shared" si="540"/>
        <v>0</v>
      </c>
      <c r="BF490" s="1">
        <f t="shared" si="540"/>
        <v>0</v>
      </c>
      <c r="BG490" s="1">
        <f t="shared" si="540"/>
        <v>0</v>
      </c>
      <c r="BH490" s="1">
        <f t="shared" si="540"/>
        <v>0</v>
      </c>
      <c r="BI490" s="1">
        <f t="shared" si="540"/>
        <v>0</v>
      </c>
      <c r="BJ490" s="1">
        <f t="shared" si="540"/>
        <v>0</v>
      </c>
      <c r="BK490" s="1">
        <f t="shared" si="540"/>
        <v>0</v>
      </c>
      <c r="BL490" s="1">
        <f t="shared" si="540"/>
        <v>0</v>
      </c>
      <c r="BM490" s="1">
        <f t="shared" si="540"/>
        <v>0</v>
      </c>
      <c r="BN490" s="1">
        <f t="shared" si="540"/>
        <v>0</v>
      </c>
      <c r="BO490" s="1">
        <f t="shared" si="540"/>
        <v>0</v>
      </c>
      <c r="BP490" s="1">
        <f t="shared" si="540"/>
        <v>0</v>
      </c>
      <c r="BQ490" s="1">
        <f t="shared" si="540"/>
        <v>0</v>
      </c>
      <c r="BR490" s="1">
        <f t="shared" si="540"/>
        <v>0</v>
      </c>
      <c r="BS490" s="1">
        <f t="shared" si="540"/>
        <v>0</v>
      </c>
      <c r="BT490" s="1">
        <f t="shared" si="540"/>
        <v>0</v>
      </c>
      <c r="BU490" s="1">
        <f t="shared" si="540"/>
        <v>0</v>
      </c>
      <c r="BV490" s="1">
        <f t="shared" si="540"/>
        <v>0</v>
      </c>
      <c r="BW490" s="1">
        <f t="shared" si="540"/>
        <v>0</v>
      </c>
      <c r="BX490" s="1">
        <f t="shared" ref="BX490:CD490" si="541">IF(BX106="x",IF(BX364=0,$I490,0),0)</f>
        <v>0</v>
      </c>
      <c r="BY490" s="1">
        <f t="shared" si="541"/>
        <v>0</v>
      </c>
      <c r="BZ490" s="1">
        <f t="shared" si="541"/>
        <v>0</v>
      </c>
      <c r="CA490" s="1">
        <f t="shared" si="541"/>
        <v>0</v>
      </c>
      <c r="CB490" s="1">
        <f t="shared" si="541"/>
        <v>0</v>
      </c>
      <c r="CC490" s="1">
        <f t="shared" si="541"/>
        <v>0</v>
      </c>
      <c r="CD490" s="1">
        <f t="shared" si="541"/>
        <v>0</v>
      </c>
    </row>
    <row r="491" spans="1:82" x14ac:dyDescent="0.2">
      <c r="A491" s="1">
        <f>'5'!E43</f>
        <v>0</v>
      </c>
      <c r="D491" s="541"/>
      <c r="E491" s="541"/>
      <c r="F491" s="541"/>
      <c r="G491" s="1086">
        <f>'5'!AD43</f>
        <v>0</v>
      </c>
      <c r="H491" s="1086">
        <f>'5'!AF43</f>
        <v>0</v>
      </c>
      <c r="I491" s="1087">
        <f>'5'!BE43</f>
        <v>0</v>
      </c>
      <c r="J491" s="541"/>
      <c r="K491" s="1">
        <f t="shared" si="503"/>
        <v>0</v>
      </c>
      <c r="L491" s="1">
        <f t="shared" ref="L491:BW491" si="542">IF(L107="x",IF(L365=0,$I491,0),0)</f>
        <v>0</v>
      </c>
      <c r="M491" s="1">
        <f t="shared" si="542"/>
        <v>0</v>
      </c>
      <c r="N491" s="1">
        <f t="shared" si="542"/>
        <v>0</v>
      </c>
      <c r="O491" s="1">
        <f t="shared" si="542"/>
        <v>0</v>
      </c>
      <c r="P491" s="1">
        <f t="shared" si="542"/>
        <v>0</v>
      </c>
      <c r="Q491" s="1">
        <f t="shared" si="542"/>
        <v>0</v>
      </c>
      <c r="R491" s="1">
        <f t="shared" si="542"/>
        <v>0</v>
      </c>
      <c r="S491" s="1">
        <f t="shared" si="542"/>
        <v>0</v>
      </c>
      <c r="T491" s="1">
        <f t="shared" si="542"/>
        <v>0</v>
      </c>
      <c r="U491" s="1">
        <f t="shared" si="542"/>
        <v>0</v>
      </c>
      <c r="V491" s="1">
        <f t="shared" si="542"/>
        <v>0</v>
      </c>
      <c r="W491" s="1">
        <f t="shared" si="542"/>
        <v>0</v>
      </c>
      <c r="X491" s="1">
        <f t="shared" si="542"/>
        <v>0</v>
      </c>
      <c r="Y491" s="1">
        <f t="shared" si="542"/>
        <v>0</v>
      </c>
      <c r="Z491" s="1">
        <f t="shared" si="542"/>
        <v>0</v>
      </c>
      <c r="AA491" s="1">
        <f t="shared" si="542"/>
        <v>0</v>
      </c>
      <c r="AB491" s="1">
        <f t="shared" si="542"/>
        <v>0</v>
      </c>
      <c r="AC491" s="1">
        <f t="shared" si="542"/>
        <v>0</v>
      </c>
      <c r="AD491" s="1">
        <f t="shared" si="542"/>
        <v>0</v>
      </c>
      <c r="AE491" s="1">
        <f t="shared" si="542"/>
        <v>0</v>
      </c>
      <c r="AF491" s="1">
        <f t="shared" si="542"/>
        <v>0</v>
      </c>
      <c r="AG491" s="1">
        <f t="shared" si="542"/>
        <v>0</v>
      </c>
      <c r="AH491" s="1">
        <f t="shared" si="542"/>
        <v>0</v>
      </c>
      <c r="AI491" s="1">
        <f t="shared" si="542"/>
        <v>0</v>
      </c>
      <c r="AJ491" s="1">
        <f t="shared" si="542"/>
        <v>0</v>
      </c>
      <c r="AK491" s="1">
        <f t="shared" si="542"/>
        <v>0</v>
      </c>
      <c r="AL491" s="1">
        <f t="shared" si="542"/>
        <v>0</v>
      </c>
      <c r="AM491" s="1">
        <f t="shared" si="542"/>
        <v>0</v>
      </c>
      <c r="AN491" s="1">
        <f t="shared" si="542"/>
        <v>0</v>
      </c>
      <c r="AO491" s="1">
        <f t="shared" si="542"/>
        <v>0</v>
      </c>
      <c r="AP491" s="1">
        <f t="shared" si="542"/>
        <v>0</v>
      </c>
      <c r="AQ491" s="1">
        <f t="shared" si="542"/>
        <v>0</v>
      </c>
      <c r="AR491" s="1">
        <f t="shared" si="542"/>
        <v>0</v>
      </c>
      <c r="AS491" s="1">
        <f t="shared" si="542"/>
        <v>0</v>
      </c>
      <c r="AT491" s="1">
        <f t="shared" si="542"/>
        <v>0</v>
      </c>
      <c r="AU491" s="1">
        <f t="shared" si="542"/>
        <v>0</v>
      </c>
      <c r="AV491" s="1">
        <f t="shared" si="542"/>
        <v>0</v>
      </c>
      <c r="AW491" s="1">
        <f t="shared" si="542"/>
        <v>0</v>
      </c>
      <c r="AX491" s="1">
        <f t="shared" si="542"/>
        <v>0</v>
      </c>
      <c r="AY491" s="1">
        <f t="shared" si="542"/>
        <v>0</v>
      </c>
      <c r="AZ491" s="1">
        <f t="shared" si="542"/>
        <v>0</v>
      </c>
      <c r="BA491" s="1">
        <f t="shared" si="542"/>
        <v>0</v>
      </c>
      <c r="BB491" s="1">
        <f t="shared" si="542"/>
        <v>0</v>
      </c>
      <c r="BC491" s="1">
        <f t="shared" si="542"/>
        <v>0</v>
      </c>
      <c r="BD491" s="1">
        <f t="shared" si="542"/>
        <v>0</v>
      </c>
      <c r="BE491" s="1">
        <f t="shared" si="542"/>
        <v>0</v>
      </c>
      <c r="BF491" s="1">
        <f t="shared" si="542"/>
        <v>0</v>
      </c>
      <c r="BG491" s="1">
        <f t="shared" si="542"/>
        <v>0</v>
      </c>
      <c r="BH491" s="1">
        <f t="shared" si="542"/>
        <v>0</v>
      </c>
      <c r="BI491" s="1">
        <f t="shared" si="542"/>
        <v>0</v>
      </c>
      <c r="BJ491" s="1">
        <f t="shared" si="542"/>
        <v>0</v>
      </c>
      <c r="BK491" s="1">
        <f t="shared" si="542"/>
        <v>0</v>
      </c>
      <c r="BL491" s="1">
        <f t="shared" si="542"/>
        <v>0</v>
      </c>
      <c r="BM491" s="1">
        <f t="shared" si="542"/>
        <v>0</v>
      </c>
      <c r="BN491" s="1">
        <f t="shared" si="542"/>
        <v>0</v>
      </c>
      <c r="BO491" s="1">
        <f t="shared" si="542"/>
        <v>0</v>
      </c>
      <c r="BP491" s="1">
        <f t="shared" si="542"/>
        <v>0</v>
      </c>
      <c r="BQ491" s="1">
        <f t="shared" si="542"/>
        <v>0</v>
      </c>
      <c r="BR491" s="1">
        <f t="shared" si="542"/>
        <v>0</v>
      </c>
      <c r="BS491" s="1">
        <f t="shared" si="542"/>
        <v>0</v>
      </c>
      <c r="BT491" s="1">
        <f t="shared" si="542"/>
        <v>0</v>
      </c>
      <c r="BU491" s="1">
        <f t="shared" si="542"/>
        <v>0</v>
      </c>
      <c r="BV491" s="1">
        <f t="shared" si="542"/>
        <v>0</v>
      </c>
      <c r="BW491" s="1">
        <f t="shared" si="542"/>
        <v>0</v>
      </c>
      <c r="BX491" s="1">
        <f t="shared" ref="BX491:CD491" si="543">IF(BX107="x",IF(BX365=0,$I491,0),0)</f>
        <v>0</v>
      </c>
      <c r="BY491" s="1">
        <f t="shared" si="543"/>
        <v>0</v>
      </c>
      <c r="BZ491" s="1">
        <f t="shared" si="543"/>
        <v>0</v>
      </c>
      <c r="CA491" s="1">
        <f t="shared" si="543"/>
        <v>0</v>
      </c>
      <c r="CB491" s="1">
        <f t="shared" si="543"/>
        <v>0</v>
      </c>
      <c r="CC491" s="1">
        <f t="shared" si="543"/>
        <v>0</v>
      </c>
      <c r="CD491" s="1">
        <f t="shared" si="543"/>
        <v>0</v>
      </c>
    </row>
    <row r="492" spans="1:82" x14ac:dyDescent="0.2">
      <c r="A492" s="1">
        <f>'5'!E44</f>
        <v>0</v>
      </c>
      <c r="D492" s="541"/>
      <c r="E492" s="541"/>
      <c r="F492" s="541"/>
      <c r="G492" s="1086">
        <f>'5'!AD44</f>
        <v>0</v>
      </c>
      <c r="H492" s="1086">
        <f>'5'!AF44</f>
        <v>0</v>
      </c>
      <c r="I492" s="1087">
        <f>'5'!BE44</f>
        <v>0</v>
      </c>
      <c r="J492" s="541"/>
      <c r="K492" s="1">
        <f t="shared" si="503"/>
        <v>0</v>
      </c>
      <c r="L492" s="1">
        <f t="shared" ref="L492:BW492" si="544">IF(L108="x",IF(L366=0,$I492,0),0)</f>
        <v>0</v>
      </c>
      <c r="M492" s="1">
        <f t="shared" si="544"/>
        <v>0</v>
      </c>
      <c r="N492" s="1">
        <f t="shared" si="544"/>
        <v>0</v>
      </c>
      <c r="O492" s="1">
        <f t="shared" si="544"/>
        <v>0</v>
      </c>
      <c r="P492" s="1">
        <f t="shared" si="544"/>
        <v>0</v>
      </c>
      <c r="Q492" s="1">
        <f t="shared" si="544"/>
        <v>0</v>
      </c>
      <c r="R492" s="1">
        <f t="shared" si="544"/>
        <v>0</v>
      </c>
      <c r="S492" s="1">
        <f t="shared" si="544"/>
        <v>0</v>
      </c>
      <c r="T492" s="1">
        <f t="shared" si="544"/>
        <v>0</v>
      </c>
      <c r="U492" s="1">
        <f t="shared" si="544"/>
        <v>0</v>
      </c>
      <c r="V492" s="1">
        <f t="shared" si="544"/>
        <v>0</v>
      </c>
      <c r="W492" s="1">
        <f t="shared" si="544"/>
        <v>0</v>
      </c>
      <c r="X492" s="1">
        <f t="shared" si="544"/>
        <v>0</v>
      </c>
      <c r="Y492" s="1">
        <f t="shared" si="544"/>
        <v>0</v>
      </c>
      <c r="Z492" s="1">
        <f t="shared" si="544"/>
        <v>0</v>
      </c>
      <c r="AA492" s="1">
        <f t="shared" si="544"/>
        <v>0</v>
      </c>
      <c r="AB492" s="1">
        <f t="shared" si="544"/>
        <v>0</v>
      </c>
      <c r="AC492" s="1">
        <f t="shared" si="544"/>
        <v>0</v>
      </c>
      <c r="AD492" s="1">
        <f t="shared" si="544"/>
        <v>0</v>
      </c>
      <c r="AE492" s="1">
        <f t="shared" si="544"/>
        <v>0</v>
      </c>
      <c r="AF492" s="1">
        <f t="shared" si="544"/>
        <v>0</v>
      </c>
      <c r="AG492" s="1">
        <f t="shared" si="544"/>
        <v>0</v>
      </c>
      <c r="AH492" s="1">
        <f t="shared" si="544"/>
        <v>0</v>
      </c>
      <c r="AI492" s="1">
        <f t="shared" si="544"/>
        <v>0</v>
      </c>
      <c r="AJ492" s="1">
        <f t="shared" si="544"/>
        <v>0</v>
      </c>
      <c r="AK492" s="1">
        <f t="shared" si="544"/>
        <v>0</v>
      </c>
      <c r="AL492" s="1">
        <f t="shared" si="544"/>
        <v>0</v>
      </c>
      <c r="AM492" s="1">
        <f t="shared" si="544"/>
        <v>0</v>
      </c>
      <c r="AN492" s="1">
        <f t="shared" si="544"/>
        <v>0</v>
      </c>
      <c r="AO492" s="1">
        <f t="shared" si="544"/>
        <v>0</v>
      </c>
      <c r="AP492" s="1">
        <f t="shared" si="544"/>
        <v>0</v>
      </c>
      <c r="AQ492" s="1">
        <f t="shared" si="544"/>
        <v>0</v>
      </c>
      <c r="AR492" s="1">
        <f t="shared" si="544"/>
        <v>0</v>
      </c>
      <c r="AS492" s="1">
        <f t="shared" si="544"/>
        <v>0</v>
      </c>
      <c r="AT492" s="1">
        <f t="shared" si="544"/>
        <v>0</v>
      </c>
      <c r="AU492" s="1">
        <f t="shared" si="544"/>
        <v>0</v>
      </c>
      <c r="AV492" s="1">
        <f t="shared" si="544"/>
        <v>0</v>
      </c>
      <c r="AW492" s="1">
        <f t="shared" si="544"/>
        <v>0</v>
      </c>
      <c r="AX492" s="1">
        <f t="shared" si="544"/>
        <v>0</v>
      </c>
      <c r="AY492" s="1">
        <f t="shared" si="544"/>
        <v>0</v>
      </c>
      <c r="AZ492" s="1">
        <f t="shared" si="544"/>
        <v>0</v>
      </c>
      <c r="BA492" s="1">
        <f t="shared" si="544"/>
        <v>0</v>
      </c>
      <c r="BB492" s="1">
        <f t="shared" si="544"/>
        <v>0</v>
      </c>
      <c r="BC492" s="1">
        <f t="shared" si="544"/>
        <v>0</v>
      </c>
      <c r="BD492" s="1">
        <f t="shared" si="544"/>
        <v>0</v>
      </c>
      <c r="BE492" s="1">
        <f t="shared" si="544"/>
        <v>0</v>
      </c>
      <c r="BF492" s="1">
        <f t="shared" si="544"/>
        <v>0</v>
      </c>
      <c r="BG492" s="1">
        <f t="shared" si="544"/>
        <v>0</v>
      </c>
      <c r="BH492" s="1">
        <f t="shared" si="544"/>
        <v>0</v>
      </c>
      <c r="BI492" s="1">
        <f t="shared" si="544"/>
        <v>0</v>
      </c>
      <c r="BJ492" s="1">
        <f t="shared" si="544"/>
        <v>0</v>
      </c>
      <c r="BK492" s="1">
        <f t="shared" si="544"/>
        <v>0</v>
      </c>
      <c r="BL492" s="1">
        <f t="shared" si="544"/>
        <v>0</v>
      </c>
      <c r="BM492" s="1">
        <f t="shared" si="544"/>
        <v>0</v>
      </c>
      <c r="BN492" s="1">
        <f t="shared" si="544"/>
        <v>0</v>
      </c>
      <c r="BO492" s="1">
        <f t="shared" si="544"/>
        <v>0</v>
      </c>
      <c r="BP492" s="1">
        <f t="shared" si="544"/>
        <v>0</v>
      </c>
      <c r="BQ492" s="1">
        <f t="shared" si="544"/>
        <v>0</v>
      </c>
      <c r="BR492" s="1">
        <f t="shared" si="544"/>
        <v>0</v>
      </c>
      <c r="BS492" s="1">
        <f t="shared" si="544"/>
        <v>0</v>
      </c>
      <c r="BT492" s="1">
        <f t="shared" si="544"/>
        <v>0</v>
      </c>
      <c r="BU492" s="1">
        <f t="shared" si="544"/>
        <v>0</v>
      </c>
      <c r="BV492" s="1">
        <f t="shared" si="544"/>
        <v>0</v>
      </c>
      <c r="BW492" s="1">
        <f t="shared" si="544"/>
        <v>0</v>
      </c>
      <c r="BX492" s="1">
        <f t="shared" ref="BX492:CD492" si="545">IF(BX108="x",IF(BX366=0,$I492,0),0)</f>
        <v>0</v>
      </c>
      <c r="BY492" s="1">
        <f t="shared" si="545"/>
        <v>0</v>
      </c>
      <c r="BZ492" s="1">
        <f t="shared" si="545"/>
        <v>0</v>
      </c>
      <c r="CA492" s="1">
        <f t="shared" si="545"/>
        <v>0</v>
      </c>
      <c r="CB492" s="1">
        <f t="shared" si="545"/>
        <v>0</v>
      </c>
      <c r="CC492" s="1">
        <f t="shared" si="545"/>
        <v>0</v>
      </c>
      <c r="CD492" s="1">
        <f t="shared" si="545"/>
        <v>0</v>
      </c>
    </row>
    <row r="493" spans="1:82" x14ac:dyDescent="0.2">
      <c r="A493" s="1">
        <f>'5'!E45</f>
        <v>0</v>
      </c>
      <c r="D493" s="541"/>
      <c r="E493" s="541"/>
      <c r="F493" s="541"/>
      <c r="G493" s="1086">
        <f>'5'!AD45</f>
        <v>0</v>
      </c>
      <c r="H493" s="1086">
        <f>'5'!AF45</f>
        <v>0</v>
      </c>
      <c r="I493" s="1087">
        <f>'5'!BE45</f>
        <v>0</v>
      </c>
      <c r="J493" s="541"/>
      <c r="K493" s="1">
        <f t="shared" si="503"/>
        <v>0</v>
      </c>
      <c r="L493" s="1">
        <f t="shared" ref="L493:BW493" si="546">IF(L109="x",IF(L367=0,$I493,0),0)</f>
        <v>0</v>
      </c>
      <c r="M493" s="1">
        <f t="shared" si="546"/>
        <v>0</v>
      </c>
      <c r="N493" s="1">
        <f t="shared" si="546"/>
        <v>0</v>
      </c>
      <c r="O493" s="1">
        <f t="shared" si="546"/>
        <v>0</v>
      </c>
      <c r="P493" s="1">
        <f t="shared" si="546"/>
        <v>0</v>
      </c>
      <c r="Q493" s="1">
        <f t="shared" si="546"/>
        <v>0</v>
      </c>
      <c r="R493" s="1">
        <f t="shared" si="546"/>
        <v>0</v>
      </c>
      <c r="S493" s="1">
        <f t="shared" si="546"/>
        <v>0</v>
      </c>
      <c r="T493" s="1">
        <f t="shared" si="546"/>
        <v>0</v>
      </c>
      <c r="U493" s="1">
        <f t="shared" si="546"/>
        <v>0</v>
      </c>
      <c r="V493" s="1">
        <f t="shared" si="546"/>
        <v>0</v>
      </c>
      <c r="W493" s="1">
        <f t="shared" si="546"/>
        <v>0</v>
      </c>
      <c r="X493" s="1">
        <f t="shared" si="546"/>
        <v>0</v>
      </c>
      <c r="Y493" s="1">
        <f t="shared" si="546"/>
        <v>0</v>
      </c>
      <c r="Z493" s="1">
        <f t="shared" si="546"/>
        <v>0</v>
      </c>
      <c r="AA493" s="1">
        <f t="shared" si="546"/>
        <v>0</v>
      </c>
      <c r="AB493" s="1">
        <f t="shared" si="546"/>
        <v>0</v>
      </c>
      <c r="AC493" s="1">
        <f t="shared" si="546"/>
        <v>0</v>
      </c>
      <c r="AD493" s="1">
        <f t="shared" si="546"/>
        <v>0</v>
      </c>
      <c r="AE493" s="1">
        <f t="shared" si="546"/>
        <v>0</v>
      </c>
      <c r="AF493" s="1">
        <f t="shared" si="546"/>
        <v>0</v>
      </c>
      <c r="AG493" s="1">
        <f t="shared" si="546"/>
        <v>0</v>
      </c>
      <c r="AH493" s="1">
        <f t="shared" si="546"/>
        <v>0</v>
      </c>
      <c r="AI493" s="1">
        <f t="shared" si="546"/>
        <v>0</v>
      </c>
      <c r="AJ493" s="1">
        <f t="shared" si="546"/>
        <v>0</v>
      </c>
      <c r="AK493" s="1">
        <f t="shared" si="546"/>
        <v>0</v>
      </c>
      <c r="AL493" s="1">
        <f t="shared" si="546"/>
        <v>0</v>
      </c>
      <c r="AM493" s="1">
        <f t="shared" si="546"/>
        <v>0</v>
      </c>
      <c r="AN493" s="1">
        <f t="shared" si="546"/>
        <v>0</v>
      </c>
      <c r="AO493" s="1">
        <f t="shared" si="546"/>
        <v>0</v>
      </c>
      <c r="AP493" s="1">
        <f t="shared" si="546"/>
        <v>0</v>
      </c>
      <c r="AQ493" s="1">
        <f t="shared" si="546"/>
        <v>0</v>
      </c>
      <c r="AR493" s="1">
        <f t="shared" si="546"/>
        <v>0</v>
      </c>
      <c r="AS493" s="1">
        <f t="shared" si="546"/>
        <v>0</v>
      </c>
      <c r="AT493" s="1">
        <f t="shared" si="546"/>
        <v>0</v>
      </c>
      <c r="AU493" s="1">
        <f t="shared" si="546"/>
        <v>0</v>
      </c>
      <c r="AV493" s="1">
        <f t="shared" si="546"/>
        <v>0</v>
      </c>
      <c r="AW493" s="1">
        <f t="shared" si="546"/>
        <v>0</v>
      </c>
      <c r="AX493" s="1">
        <f t="shared" si="546"/>
        <v>0</v>
      </c>
      <c r="AY493" s="1">
        <f t="shared" si="546"/>
        <v>0</v>
      </c>
      <c r="AZ493" s="1">
        <f t="shared" si="546"/>
        <v>0</v>
      </c>
      <c r="BA493" s="1">
        <f t="shared" si="546"/>
        <v>0</v>
      </c>
      <c r="BB493" s="1">
        <f t="shared" si="546"/>
        <v>0</v>
      </c>
      <c r="BC493" s="1">
        <f t="shared" si="546"/>
        <v>0</v>
      </c>
      <c r="BD493" s="1">
        <f t="shared" si="546"/>
        <v>0</v>
      </c>
      <c r="BE493" s="1">
        <f t="shared" si="546"/>
        <v>0</v>
      </c>
      <c r="BF493" s="1">
        <f t="shared" si="546"/>
        <v>0</v>
      </c>
      <c r="BG493" s="1">
        <f t="shared" si="546"/>
        <v>0</v>
      </c>
      <c r="BH493" s="1">
        <f t="shared" si="546"/>
        <v>0</v>
      </c>
      <c r="BI493" s="1">
        <f t="shared" si="546"/>
        <v>0</v>
      </c>
      <c r="BJ493" s="1">
        <f t="shared" si="546"/>
        <v>0</v>
      </c>
      <c r="BK493" s="1">
        <f t="shared" si="546"/>
        <v>0</v>
      </c>
      <c r="BL493" s="1">
        <f t="shared" si="546"/>
        <v>0</v>
      </c>
      <c r="BM493" s="1">
        <f t="shared" si="546"/>
        <v>0</v>
      </c>
      <c r="BN493" s="1">
        <f t="shared" si="546"/>
        <v>0</v>
      </c>
      <c r="BO493" s="1">
        <f t="shared" si="546"/>
        <v>0</v>
      </c>
      <c r="BP493" s="1">
        <f t="shared" si="546"/>
        <v>0</v>
      </c>
      <c r="BQ493" s="1">
        <f t="shared" si="546"/>
        <v>0</v>
      </c>
      <c r="BR493" s="1">
        <f t="shared" si="546"/>
        <v>0</v>
      </c>
      <c r="BS493" s="1">
        <f t="shared" si="546"/>
        <v>0</v>
      </c>
      <c r="BT493" s="1">
        <f t="shared" si="546"/>
        <v>0</v>
      </c>
      <c r="BU493" s="1">
        <f t="shared" si="546"/>
        <v>0</v>
      </c>
      <c r="BV493" s="1">
        <f t="shared" si="546"/>
        <v>0</v>
      </c>
      <c r="BW493" s="1">
        <f t="shared" si="546"/>
        <v>0</v>
      </c>
      <c r="BX493" s="1">
        <f t="shared" ref="BX493:CD493" si="547">IF(BX109="x",IF(BX367=0,$I493,0),0)</f>
        <v>0</v>
      </c>
      <c r="BY493" s="1">
        <f t="shared" si="547"/>
        <v>0</v>
      </c>
      <c r="BZ493" s="1">
        <f t="shared" si="547"/>
        <v>0</v>
      </c>
      <c r="CA493" s="1">
        <f t="shared" si="547"/>
        <v>0</v>
      </c>
      <c r="CB493" s="1">
        <f t="shared" si="547"/>
        <v>0</v>
      </c>
      <c r="CC493" s="1">
        <f t="shared" si="547"/>
        <v>0</v>
      </c>
      <c r="CD493" s="1">
        <f t="shared" si="547"/>
        <v>0</v>
      </c>
    </row>
    <row r="494" spans="1:82" x14ac:dyDescent="0.2">
      <c r="A494" s="1">
        <f>'5'!E46</f>
        <v>0</v>
      </c>
      <c r="D494" s="541"/>
      <c r="E494" s="541"/>
      <c r="F494" s="541"/>
      <c r="G494" s="1086">
        <f>'5'!AD46</f>
        <v>0</v>
      </c>
      <c r="H494" s="1086">
        <f>'5'!AF46</f>
        <v>0</v>
      </c>
      <c r="I494" s="1087">
        <f>'5'!BE46</f>
        <v>0</v>
      </c>
      <c r="J494" s="541"/>
      <c r="K494" s="1">
        <f t="shared" si="503"/>
        <v>0</v>
      </c>
      <c r="L494" s="1">
        <f t="shared" ref="L494:BW494" si="548">IF(L110="x",IF(L368=0,$I494,0),0)</f>
        <v>0</v>
      </c>
      <c r="M494" s="1">
        <f t="shared" si="548"/>
        <v>0</v>
      </c>
      <c r="N494" s="1">
        <f t="shared" si="548"/>
        <v>0</v>
      </c>
      <c r="O494" s="1">
        <f t="shared" si="548"/>
        <v>0</v>
      </c>
      <c r="P494" s="1">
        <f t="shared" si="548"/>
        <v>0</v>
      </c>
      <c r="Q494" s="1">
        <f t="shared" si="548"/>
        <v>0</v>
      </c>
      <c r="R494" s="1">
        <f t="shared" si="548"/>
        <v>0</v>
      </c>
      <c r="S494" s="1">
        <f t="shared" si="548"/>
        <v>0</v>
      </c>
      <c r="T494" s="1">
        <f t="shared" si="548"/>
        <v>0</v>
      </c>
      <c r="U494" s="1">
        <f t="shared" si="548"/>
        <v>0</v>
      </c>
      <c r="V494" s="1">
        <f t="shared" si="548"/>
        <v>0</v>
      </c>
      <c r="W494" s="1">
        <f t="shared" si="548"/>
        <v>0</v>
      </c>
      <c r="X494" s="1">
        <f t="shared" si="548"/>
        <v>0</v>
      </c>
      <c r="Y494" s="1">
        <f t="shared" si="548"/>
        <v>0</v>
      </c>
      <c r="Z494" s="1">
        <f t="shared" si="548"/>
        <v>0</v>
      </c>
      <c r="AA494" s="1">
        <f t="shared" si="548"/>
        <v>0</v>
      </c>
      <c r="AB494" s="1">
        <f t="shared" si="548"/>
        <v>0</v>
      </c>
      <c r="AC494" s="1">
        <f t="shared" si="548"/>
        <v>0</v>
      </c>
      <c r="AD494" s="1">
        <f t="shared" si="548"/>
        <v>0</v>
      </c>
      <c r="AE494" s="1">
        <f t="shared" si="548"/>
        <v>0</v>
      </c>
      <c r="AF494" s="1">
        <f t="shared" si="548"/>
        <v>0</v>
      </c>
      <c r="AG494" s="1">
        <f t="shared" si="548"/>
        <v>0</v>
      </c>
      <c r="AH494" s="1">
        <f t="shared" si="548"/>
        <v>0</v>
      </c>
      <c r="AI494" s="1">
        <f t="shared" si="548"/>
        <v>0</v>
      </c>
      <c r="AJ494" s="1">
        <f t="shared" si="548"/>
        <v>0</v>
      </c>
      <c r="AK494" s="1">
        <f t="shared" si="548"/>
        <v>0</v>
      </c>
      <c r="AL494" s="1">
        <f t="shared" si="548"/>
        <v>0</v>
      </c>
      <c r="AM494" s="1">
        <f t="shared" si="548"/>
        <v>0</v>
      </c>
      <c r="AN494" s="1">
        <f t="shared" si="548"/>
        <v>0</v>
      </c>
      <c r="AO494" s="1">
        <f t="shared" si="548"/>
        <v>0</v>
      </c>
      <c r="AP494" s="1">
        <f t="shared" si="548"/>
        <v>0</v>
      </c>
      <c r="AQ494" s="1">
        <f t="shared" si="548"/>
        <v>0</v>
      </c>
      <c r="AR494" s="1">
        <f t="shared" si="548"/>
        <v>0</v>
      </c>
      <c r="AS494" s="1">
        <f t="shared" si="548"/>
        <v>0</v>
      </c>
      <c r="AT494" s="1">
        <f t="shared" si="548"/>
        <v>0</v>
      </c>
      <c r="AU494" s="1">
        <f t="shared" si="548"/>
        <v>0</v>
      </c>
      <c r="AV494" s="1">
        <f t="shared" si="548"/>
        <v>0</v>
      </c>
      <c r="AW494" s="1">
        <f t="shared" si="548"/>
        <v>0</v>
      </c>
      <c r="AX494" s="1">
        <f t="shared" si="548"/>
        <v>0</v>
      </c>
      <c r="AY494" s="1">
        <f t="shared" si="548"/>
        <v>0</v>
      </c>
      <c r="AZ494" s="1">
        <f t="shared" si="548"/>
        <v>0</v>
      </c>
      <c r="BA494" s="1">
        <f t="shared" si="548"/>
        <v>0</v>
      </c>
      <c r="BB494" s="1">
        <f t="shared" si="548"/>
        <v>0</v>
      </c>
      <c r="BC494" s="1">
        <f t="shared" si="548"/>
        <v>0</v>
      </c>
      <c r="BD494" s="1">
        <f t="shared" si="548"/>
        <v>0</v>
      </c>
      <c r="BE494" s="1">
        <f t="shared" si="548"/>
        <v>0</v>
      </c>
      <c r="BF494" s="1">
        <f t="shared" si="548"/>
        <v>0</v>
      </c>
      <c r="BG494" s="1">
        <f t="shared" si="548"/>
        <v>0</v>
      </c>
      <c r="BH494" s="1">
        <f t="shared" si="548"/>
        <v>0</v>
      </c>
      <c r="BI494" s="1">
        <f t="shared" si="548"/>
        <v>0</v>
      </c>
      <c r="BJ494" s="1">
        <f t="shared" si="548"/>
        <v>0</v>
      </c>
      <c r="BK494" s="1">
        <f t="shared" si="548"/>
        <v>0</v>
      </c>
      <c r="BL494" s="1">
        <f t="shared" si="548"/>
        <v>0</v>
      </c>
      <c r="BM494" s="1">
        <f t="shared" si="548"/>
        <v>0</v>
      </c>
      <c r="BN494" s="1">
        <f t="shared" si="548"/>
        <v>0</v>
      </c>
      <c r="BO494" s="1">
        <f t="shared" si="548"/>
        <v>0</v>
      </c>
      <c r="BP494" s="1">
        <f t="shared" si="548"/>
        <v>0</v>
      </c>
      <c r="BQ494" s="1">
        <f t="shared" si="548"/>
        <v>0</v>
      </c>
      <c r="BR494" s="1">
        <f t="shared" si="548"/>
        <v>0</v>
      </c>
      <c r="BS494" s="1">
        <f t="shared" si="548"/>
        <v>0</v>
      </c>
      <c r="BT494" s="1">
        <f t="shared" si="548"/>
        <v>0</v>
      </c>
      <c r="BU494" s="1">
        <f t="shared" si="548"/>
        <v>0</v>
      </c>
      <c r="BV494" s="1">
        <f t="shared" si="548"/>
        <v>0</v>
      </c>
      <c r="BW494" s="1">
        <f t="shared" si="548"/>
        <v>0</v>
      </c>
      <c r="BX494" s="1">
        <f t="shared" ref="BX494:CD494" si="549">IF(BX110="x",IF(BX368=0,$I494,0),0)</f>
        <v>0</v>
      </c>
      <c r="BY494" s="1">
        <f t="shared" si="549"/>
        <v>0</v>
      </c>
      <c r="BZ494" s="1">
        <f t="shared" si="549"/>
        <v>0</v>
      </c>
      <c r="CA494" s="1">
        <f t="shared" si="549"/>
        <v>0</v>
      </c>
      <c r="CB494" s="1">
        <f t="shared" si="549"/>
        <v>0</v>
      </c>
      <c r="CC494" s="1">
        <f t="shared" si="549"/>
        <v>0</v>
      </c>
      <c r="CD494" s="1">
        <f t="shared" si="549"/>
        <v>0</v>
      </c>
    </row>
    <row r="495" spans="1:82" x14ac:dyDescent="0.2">
      <c r="A495" s="1">
        <f>'5'!E47</f>
        <v>0</v>
      </c>
      <c r="D495" s="541"/>
      <c r="E495" s="541"/>
      <c r="F495" s="541"/>
      <c r="G495" s="1086">
        <f>'5'!AD47</f>
        <v>0</v>
      </c>
      <c r="H495" s="1086">
        <f>'5'!AF47</f>
        <v>0</v>
      </c>
      <c r="I495" s="1087">
        <f>'5'!BE47</f>
        <v>0</v>
      </c>
      <c r="J495" s="541"/>
      <c r="K495" s="1">
        <f t="shared" si="503"/>
        <v>0</v>
      </c>
      <c r="L495" s="1">
        <f t="shared" ref="L495:BW495" si="550">IF(L111="x",IF(L369=0,$I495,0),0)</f>
        <v>0</v>
      </c>
      <c r="M495" s="1">
        <f t="shared" si="550"/>
        <v>0</v>
      </c>
      <c r="N495" s="1">
        <f t="shared" si="550"/>
        <v>0</v>
      </c>
      <c r="O495" s="1">
        <f t="shared" si="550"/>
        <v>0</v>
      </c>
      <c r="P495" s="1">
        <f t="shared" si="550"/>
        <v>0</v>
      </c>
      <c r="Q495" s="1">
        <f t="shared" si="550"/>
        <v>0</v>
      </c>
      <c r="R495" s="1">
        <f t="shared" si="550"/>
        <v>0</v>
      </c>
      <c r="S495" s="1">
        <f t="shared" si="550"/>
        <v>0</v>
      </c>
      <c r="T495" s="1">
        <f t="shared" si="550"/>
        <v>0</v>
      </c>
      <c r="U495" s="1">
        <f t="shared" si="550"/>
        <v>0</v>
      </c>
      <c r="V495" s="1">
        <f t="shared" si="550"/>
        <v>0</v>
      </c>
      <c r="W495" s="1">
        <f t="shared" si="550"/>
        <v>0</v>
      </c>
      <c r="X495" s="1">
        <f t="shared" si="550"/>
        <v>0</v>
      </c>
      <c r="Y495" s="1">
        <f t="shared" si="550"/>
        <v>0</v>
      </c>
      <c r="Z495" s="1">
        <f t="shared" si="550"/>
        <v>0</v>
      </c>
      <c r="AA495" s="1">
        <f t="shared" si="550"/>
        <v>0</v>
      </c>
      <c r="AB495" s="1">
        <f t="shared" si="550"/>
        <v>0</v>
      </c>
      <c r="AC495" s="1">
        <f t="shared" si="550"/>
        <v>0</v>
      </c>
      <c r="AD495" s="1">
        <f t="shared" si="550"/>
        <v>0</v>
      </c>
      <c r="AE495" s="1">
        <f t="shared" si="550"/>
        <v>0</v>
      </c>
      <c r="AF495" s="1">
        <f t="shared" si="550"/>
        <v>0</v>
      </c>
      <c r="AG495" s="1">
        <f t="shared" si="550"/>
        <v>0</v>
      </c>
      <c r="AH495" s="1">
        <f t="shared" si="550"/>
        <v>0</v>
      </c>
      <c r="AI495" s="1">
        <f t="shared" si="550"/>
        <v>0</v>
      </c>
      <c r="AJ495" s="1">
        <f t="shared" si="550"/>
        <v>0</v>
      </c>
      <c r="AK495" s="1">
        <f t="shared" si="550"/>
        <v>0</v>
      </c>
      <c r="AL495" s="1">
        <f t="shared" si="550"/>
        <v>0</v>
      </c>
      <c r="AM495" s="1">
        <f t="shared" si="550"/>
        <v>0</v>
      </c>
      <c r="AN495" s="1">
        <f t="shared" si="550"/>
        <v>0</v>
      </c>
      <c r="AO495" s="1">
        <f t="shared" si="550"/>
        <v>0</v>
      </c>
      <c r="AP495" s="1">
        <f t="shared" si="550"/>
        <v>0</v>
      </c>
      <c r="AQ495" s="1">
        <f t="shared" si="550"/>
        <v>0</v>
      </c>
      <c r="AR495" s="1">
        <f t="shared" si="550"/>
        <v>0</v>
      </c>
      <c r="AS495" s="1">
        <f t="shared" si="550"/>
        <v>0</v>
      </c>
      <c r="AT495" s="1">
        <f t="shared" si="550"/>
        <v>0</v>
      </c>
      <c r="AU495" s="1">
        <f t="shared" si="550"/>
        <v>0</v>
      </c>
      <c r="AV495" s="1">
        <f t="shared" si="550"/>
        <v>0</v>
      </c>
      <c r="AW495" s="1">
        <f t="shared" si="550"/>
        <v>0</v>
      </c>
      <c r="AX495" s="1">
        <f t="shared" si="550"/>
        <v>0</v>
      </c>
      <c r="AY495" s="1">
        <f t="shared" si="550"/>
        <v>0</v>
      </c>
      <c r="AZ495" s="1">
        <f t="shared" si="550"/>
        <v>0</v>
      </c>
      <c r="BA495" s="1">
        <f t="shared" si="550"/>
        <v>0</v>
      </c>
      <c r="BB495" s="1">
        <f t="shared" si="550"/>
        <v>0</v>
      </c>
      <c r="BC495" s="1">
        <f t="shared" si="550"/>
        <v>0</v>
      </c>
      <c r="BD495" s="1">
        <f t="shared" si="550"/>
        <v>0</v>
      </c>
      <c r="BE495" s="1">
        <f t="shared" si="550"/>
        <v>0</v>
      </c>
      <c r="BF495" s="1">
        <f t="shared" si="550"/>
        <v>0</v>
      </c>
      <c r="BG495" s="1">
        <f t="shared" si="550"/>
        <v>0</v>
      </c>
      <c r="BH495" s="1">
        <f t="shared" si="550"/>
        <v>0</v>
      </c>
      <c r="BI495" s="1">
        <f t="shared" si="550"/>
        <v>0</v>
      </c>
      <c r="BJ495" s="1">
        <f t="shared" si="550"/>
        <v>0</v>
      </c>
      <c r="BK495" s="1">
        <f t="shared" si="550"/>
        <v>0</v>
      </c>
      <c r="BL495" s="1">
        <f t="shared" si="550"/>
        <v>0</v>
      </c>
      <c r="BM495" s="1">
        <f t="shared" si="550"/>
        <v>0</v>
      </c>
      <c r="BN495" s="1">
        <f t="shared" si="550"/>
        <v>0</v>
      </c>
      <c r="BO495" s="1">
        <f t="shared" si="550"/>
        <v>0</v>
      </c>
      <c r="BP495" s="1">
        <f t="shared" si="550"/>
        <v>0</v>
      </c>
      <c r="BQ495" s="1">
        <f t="shared" si="550"/>
        <v>0</v>
      </c>
      <c r="BR495" s="1">
        <f t="shared" si="550"/>
        <v>0</v>
      </c>
      <c r="BS495" s="1">
        <f t="shared" si="550"/>
        <v>0</v>
      </c>
      <c r="BT495" s="1">
        <f t="shared" si="550"/>
        <v>0</v>
      </c>
      <c r="BU495" s="1">
        <f t="shared" si="550"/>
        <v>0</v>
      </c>
      <c r="BV495" s="1">
        <f t="shared" si="550"/>
        <v>0</v>
      </c>
      <c r="BW495" s="1">
        <f t="shared" si="550"/>
        <v>0</v>
      </c>
      <c r="BX495" s="1">
        <f t="shared" ref="BX495:CD495" si="551">IF(BX111="x",IF(BX369=0,$I495,0),0)</f>
        <v>0</v>
      </c>
      <c r="BY495" s="1">
        <f t="shared" si="551"/>
        <v>0</v>
      </c>
      <c r="BZ495" s="1">
        <f t="shared" si="551"/>
        <v>0</v>
      </c>
      <c r="CA495" s="1">
        <f t="shared" si="551"/>
        <v>0</v>
      </c>
      <c r="CB495" s="1">
        <f t="shared" si="551"/>
        <v>0</v>
      </c>
      <c r="CC495" s="1">
        <f t="shared" si="551"/>
        <v>0</v>
      </c>
      <c r="CD495" s="1">
        <f t="shared" si="551"/>
        <v>0</v>
      </c>
    </row>
    <row r="496" spans="1:82" x14ac:dyDescent="0.2">
      <c r="A496" s="1">
        <f>'5'!E48</f>
        <v>0</v>
      </c>
      <c r="D496" s="541"/>
      <c r="E496" s="541"/>
      <c r="F496" s="541"/>
      <c r="G496" s="1086">
        <f>'5'!AD48</f>
        <v>0</v>
      </c>
      <c r="H496" s="1086">
        <f>'5'!AF48</f>
        <v>0</v>
      </c>
      <c r="I496" s="1087">
        <f>'5'!BE48</f>
        <v>0</v>
      </c>
      <c r="J496" s="541"/>
      <c r="K496" s="1">
        <f t="shared" si="503"/>
        <v>0</v>
      </c>
      <c r="L496" s="1">
        <f t="shared" ref="L496:BW496" si="552">IF(L112="x",IF(L370=0,$I496,0),0)</f>
        <v>0</v>
      </c>
      <c r="M496" s="1">
        <f t="shared" si="552"/>
        <v>0</v>
      </c>
      <c r="N496" s="1">
        <f t="shared" si="552"/>
        <v>0</v>
      </c>
      <c r="O496" s="1">
        <f t="shared" si="552"/>
        <v>0</v>
      </c>
      <c r="P496" s="1">
        <f t="shared" si="552"/>
        <v>0</v>
      </c>
      <c r="Q496" s="1">
        <f t="shared" si="552"/>
        <v>0</v>
      </c>
      <c r="R496" s="1">
        <f t="shared" si="552"/>
        <v>0</v>
      </c>
      <c r="S496" s="1">
        <f t="shared" si="552"/>
        <v>0</v>
      </c>
      <c r="T496" s="1">
        <f t="shared" si="552"/>
        <v>0</v>
      </c>
      <c r="U496" s="1">
        <f t="shared" si="552"/>
        <v>0</v>
      </c>
      <c r="V496" s="1">
        <f t="shared" si="552"/>
        <v>0</v>
      </c>
      <c r="W496" s="1">
        <f t="shared" si="552"/>
        <v>0</v>
      </c>
      <c r="X496" s="1">
        <f t="shared" si="552"/>
        <v>0</v>
      </c>
      <c r="Y496" s="1">
        <f t="shared" si="552"/>
        <v>0</v>
      </c>
      <c r="Z496" s="1">
        <f t="shared" si="552"/>
        <v>0</v>
      </c>
      <c r="AA496" s="1">
        <f t="shared" si="552"/>
        <v>0</v>
      </c>
      <c r="AB496" s="1">
        <f t="shared" si="552"/>
        <v>0</v>
      </c>
      <c r="AC496" s="1">
        <f t="shared" si="552"/>
        <v>0</v>
      </c>
      <c r="AD496" s="1">
        <f t="shared" si="552"/>
        <v>0</v>
      </c>
      <c r="AE496" s="1">
        <f t="shared" si="552"/>
        <v>0</v>
      </c>
      <c r="AF496" s="1">
        <f t="shared" si="552"/>
        <v>0</v>
      </c>
      <c r="AG496" s="1">
        <f t="shared" si="552"/>
        <v>0</v>
      </c>
      <c r="AH496" s="1">
        <f t="shared" si="552"/>
        <v>0</v>
      </c>
      <c r="AI496" s="1">
        <f t="shared" si="552"/>
        <v>0</v>
      </c>
      <c r="AJ496" s="1">
        <f t="shared" si="552"/>
        <v>0</v>
      </c>
      <c r="AK496" s="1">
        <f t="shared" si="552"/>
        <v>0</v>
      </c>
      <c r="AL496" s="1">
        <f t="shared" si="552"/>
        <v>0</v>
      </c>
      <c r="AM496" s="1">
        <f t="shared" si="552"/>
        <v>0</v>
      </c>
      <c r="AN496" s="1">
        <f t="shared" si="552"/>
        <v>0</v>
      </c>
      <c r="AO496" s="1">
        <f t="shared" si="552"/>
        <v>0</v>
      </c>
      <c r="AP496" s="1">
        <f t="shared" si="552"/>
        <v>0</v>
      </c>
      <c r="AQ496" s="1">
        <f t="shared" si="552"/>
        <v>0</v>
      </c>
      <c r="AR496" s="1">
        <f t="shared" si="552"/>
        <v>0</v>
      </c>
      <c r="AS496" s="1">
        <f t="shared" si="552"/>
        <v>0</v>
      </c>
      <c r="AT496" s="1">
        <f t="shared" si="552"/>
        <v>0</v>
      </c>
      <c r="AU496" s="1">
        <f t="shared" si="552"/>
        <v>0</v>
      </c>
      <c r="AV496" s="1">
        <f t="shared" si="552"/>
        <v>0</v>
      </c>
      <c r="AW496" s="1">
        <f t="shared" si="552"/>
        <v>0</v>
      </c>
      <c r="AX496" s="1">
        <f t="shared" si="552"/>
        <v>0</v>
      </c>
      <c r="AY496" s="1">
        <f t="shared" si="552"/>
        <v>0</v>
      </c>
      <c r="AZ496" s="1">
        <f t="shared" si="552"/>
        <v>0</v>
      </c>
      <c r="BA496" s="1">
        <f t="shared" si="552"/>
        <v>0</v>
      </c>
      <c r="BB496" s="1">
        <f t="shared" si="552"/>
        <v>0</v>
      </c>
      <c r="BC496" s="1">
        <f t="shared" si="552"/>
        <v>0</v>
      </c>
      <c r="BD496" s="1">
        <f t="shared" si="552"/>
        <v>0</v>
      </c>
      <c r="BE496" s="1">
        <f t="shared" si="552"/>
        <v>0</v>
      </c>
      <c r="BF496" s="1">
        <f t="shared" si="552"/>
        <v>0</v>
      </c>
      <c r="BG496" s="1">
        <f t="shared" si="552"/>
        <v>0</v>
      </c>
      <c r="BH496" s="1">
        <f t="shared" si="552"/>
        <v>0</v>
      </c>
      <c r="BI496" s="1">
        <f t="shared" si="552"/>
        <v>0</v>
      </c>
      <c r="BJ496" s="1">
        <f t="shared" si="552"/>
        <v>0</v>
      </c>
      <c r="BK496" s="1">
        <f t="shared" si="552"/>
        <v>0</v>
      </c>
      <c r="BL496" s="1">
        <f t="shared" si="552"/>
        <v>0</v>
      </c>
      <c r="BM496" s="1">
        <f t="shared" si="552"/>
        <v>0</v>
      </c>
      <c r="BN496" s="1">
        <f t="shared" si="552"/>
        <v>0</v>
      </c>
      <c r="BO496" s="1">
        <f t="shared" si="552"/>
        <v>0</v>
      </c>
      <c r="BP496" s="1">
        <f t="shared" si="552"/>
        <v>0</v>
      </c>
      <c r="BQ496" s="1">
        <f t="shared" si="552"/>
        <v>0</v>
      </c>
      <c r="BR496" s="1">
        <f t="shared" si="552"/>
        <v>0</v>
      </c>
      <c r="BS496" s="1">
        <f t="shared" si="552"/>
        <v>0</v>
      </c>
      <c r="BT496" s="1">
        <f t="shared" si="552"/>
        <v>0</v>
      </c>
      <c r="BU496" s="1">
        <f t="shared" si="552"/>
        <v>0</v>
      </c>
      <c r="BV496" s="1">
        <f t="shared" si="552"/>
        <v>0</v>
      </c>
      <c r="BW496" s="1">
        <f t="shared" si="552"/>
        <v>0</v>
      </c>
      <c r="BX496" s="1">
        <f t="shared" ref="BX496:CD496" si="553">IF(BX112="x",IF(BX370=0,$I496,0),0)</f>
        <v>0</v>
      </c>
      <c r="BY496" s="1">
        <f t="shared" si="553"/>
        <v>0</v>
      </c>
      <c r="BZ496" s="1">
        <f t="shared" si="553"/>
        <v>0</v>
      </c>
      <c r="CA496" s="1">
        <f t="shared" si="553"/>
        <v>0</v>
      </c>
      <c r="CB496" s="1">
        <f t="shared" si="553"/>
        <v>0</v>
      </c>
      <c r="CC496" s="1">
        <f t="shared" si="553"/>
        <v>0</v>
      </c>
      <c r="CD496" s="1">
        <f t="shared" si="553"/>
        <v>0</v>
      </c>
    </row>
    <row r="497" spans="1:82" x14ac:dyDescent="0.2">
      <c r="A497" s="1">
        <f>'5'!E49</f>
        <v>0</v>
      </c>
      <c r="D497" s="541"/>
      <c r="E497" s="541"/>
      <c r="F497" s="541"/>
      <c r="G497" s="1086">
        <f>'5'!AD49</f>
        <v>0</v>
      </c>
      <c r="H497" s="1086">
        <f>'5'!AF49</f>
        <v>0</v>
      </c>
      <c r="I497" s="1087">
        <f>'5'!BE49</f>
        <v>0</v>
      </c>
      <c r="J497" s="541"/>
      <c r="K497" s="1">
        <f t="shared" si="503"/>
        <v>0</v>
      </c>
      <c r="L497" s="1">
        <f t="shared" ref="L497:BW497" si="554">IF(L113="x",IF(L371=0,$I497,0),0)</f>
        <v>0</v>
      </c>
      <c r="M497" s="1">
        <f t="shared" si="554"/>
        <v>0</v>
      </c>
      <c r="N497" s="1">
        <f t="shared" si="554"/>
        <v>0</v>
      </c>
      <c r="O497" s="1">
        <f t="shared" si="554"/>
        <v>0</v>
      </c>
      <c r="P497" s="1">
        <f t="shared" si="554"/>
        <v>0</v>
      </c>
      <c r="Q497" s="1">
        <f t="shared" si="554"/>
        <v>0</v>
      </c>
      <c r="R497" s="1">
        <f t="shared" si="554"/>
        <v>0</v>
      </c>
      <c r="S497" s="1">
        <f t="shared" si="554"/>
        <v>0</v>
      </c>
      <c r="T497" s="1">
        <f t="shared" si="554"/>
        <v>0</v>
      </c>
      <c r="U497" s="1">
        <f t="shared" si="554"/>
        <v>0</v>
      </c>
      <c r="V497" s="1">
        <f t="shared" si="554"/>
        <v>0</v>
      </c>
      <c r="W497" s="1">
        <f t="shared" si="554"/>
        <v>0</v>
      </c>
      <c r="X497" s="1">
        <f t="shared" si="554"/>
        <v>0</v>
      </c>
      <c r="Y497" s="1">
        <f t="shared" si="554"/>
        <v>0</v>
      </c>
      <c r="Z497" s="1">
        <f t="shared" si="554"/>
        <v>0</v>
      </c>
      <c r="AA497" s="1">
        <f t="shared" si="554"/>
        <v>0</v>
      </c>
      <c r="AB497" s="1">
        <f t="shared" si="554"/>
        <v>0</v>
      </c>
      <c r="AC497" s="1">
        <f t="shared" si="554"/>
        <v>0</v>
      </c>
      <c r="AD497" s="1">
        <f t="shared" si="554"/>
        <v>0</v>
      </c>
      <c r="AE497" s="1">
        <f t="shared" si="554"/>
        <v>0</v>
      </c>
      <c r="AF497" s="1">
        <f t="shared" si="554"/>
        <v>0</v>
      </c>
      <c r="AG497" s="1">
        <f t="shared" si="554"/>
        <v>0</v>
      </c>
      <c r="AH497" s="1">
        <f t="shared" si="554"/>
        <v>0</v>
      </c>
      <c r="AI497" s="1">
        <f t="shared" si="554"/>
        <v>0</v>
      </c>
      <c r="AJ497" s="1">
        <f t="shared" si="554"/>
        <v>0</v>
      </c>
      <c r="AK497" s="1">
        <f t="shared" si="554"/>
        <v>0</v>
      </c>
      <c r="AL497" s="1">
        <f t="shared" si="554"/>
        <v>0</v>
      </c>
      <c r="AM497" s="1">
        <f t="shared" si="554"/>
        <v>0</v>
      </c>
      <c r="AN497" s="1">
        <f t="shared" si="554"/>
        <v>0</v>
      </c>
      <c r="AO497" s="1">
        <f t="shared" si="554"/>
        <v>0</v>
      </c>
      <c r="AP497" s="1">
        <f t="shared" si="554"/>
        <v>0</v>
      </c>
      <c r="AQ497" s="1">
        <f t="shared" si="554"/>
        <v>0</v>
      </c>
      <c r="AR497" s="1">
        <f t="shared" si="554"/>
        <v>0</v>
      </c>
      <c r="AS497" s="1">
        <f t="shared" si="554"/>
        <v>0</v>
      </c>
      <c r="AT497" s="1">
        <f t="shared" si="554"/>
        <v>0</v>
      </c>
      <c r="AU497" s="1">
        <f t="shared" si="554"/>
        <v>0</v>
      </c>
      <c r="AV497" s="1">
        <f t="shared" si="554"/>
        <v>0</v>
      </c>
      <c r="AW497" s="1">
        <f t="shared" si="554"/>
        <v>0</v>
      </c>
      <c r="AX497" s="1">
        <f t="shared" si="554"/>
        <v>0</v>
      </c>
      <c r="AY497" s="1">
        <f t="shared" si="554"/>
        <v>0</v>
      </c>
      <c r="AZ497" s="1">
        <f t="shared" si="554"/>
        <v>0</v>
      </c>
      <c r="BA497" s="1">
        <f t="shared" si="554"/>
        <v>0</v>
      </c>
      <c r="BB497" s="1">
        <f t="shared" si="554"/>
        <v>0</v>
      </c>
      <c r="BC497" s="1">
        <f t="shared" si="554"/>
        <v>0</v>
      </c>
      <c r="BD497" s="1">
        <f t="shared" si="554"/>
        <v>0</v>
      </c>
      <c r="BE497" s="1">
        <f t="shared" si="554"/>
        <v>0</v>
      </c>
      <c r="BF497" s="1">
        <f t="shared" si="554"/>
        <v>0</v>
      </c>
      <c r="BG497" s="1">
        <f t="shared" si="554"/>
        <v>0</v>
      </c>
      <c r="BH497" s="1">
        <f t="shared" si="554"/>
        <v>0</v>
      </c>
      <c r="BI497" s="1">
        <f t="shared" si="554"/>
        <v>0</v>
      </c>
      <c r="BJ497" s="1">
        <f t="shared" si="554"/>
        <v>0</v>
      </c>
      <c r="BK497" s="1">
        <f t="shared" si="554"/>
        <v>0</v>
      </c>
      <c r="BL497" s="1">
        <f t="shared" si="554"/>
        <v>0</v>
      </c>
      <c r="BM497" s="1">
        <f t="shared" si="554"/>
        <v>0</v>
      </c>
      <c r="BN497" s="1">
        <f t="shared" si="554"/>
        <v>0</v>
      </c>
      <c r="BO497" s="1">
        <f t="shared" si="554"/>
        <v>0</v>
      </c>
      <c r="BP497" s="1">
        <f t="shared" si="554"/>
        <v>0</v>
      </c>
      <c r="BQ497" s="1">
        <f t="shared" si="554"/>
        <v>0</v>
      </c>
      <c r="BR497" s="1">
        <f t="shared" si="554"/>
        <v>0</v>
      </c>
      <c r="BS497" s="1">
        <f t="shared" si="554"/>
        <v>0</v>
      </c>
      <c r="BT497" s="1">
        <f t="shared" si="554"/>
        <v>0</v>
      </c>
      <c r="BU497" s="1">
        <f t="shared" si="554"/>
        <v>0</v>
      </c>
      <c r="BV497" s="1">
        <f t="shared" si="554"/>
        <v>0</v>
      </c>
      <c r="BW497" s="1">
        <f t="shared" si="554"/>
        <v>0</v>
      </c>
      <c r="BX497" s="1">
        <f t="shared" ref="BX497:CD497" si="555">IF(BX113="x",IF(BX371=0,$I497,0),0)</f>
        <v>0</v>
      </c>
      <c r="BY497" s="1">
        <f t="shared" si="555"/>
        <v>0</v>
      </c>
      <c r="BZ497" s="1">
        <f t="shared" si="555"/>
        <v>0</v>
      </c>
      <c r="CA497" s="1">
        <f t="shared" si="555"/>
        <v>0</v>
      </c>
      <c r="CB497" s="1">
        <f t="shared" si="555"/>
        <v>0</v>
      </c>
      <c r="CC497" s="1">
        <f t="shared" si="555"/>
        <v>0</v>
      </c>
      <c r="CD497" s="1">
        <f t="shared" si="555"/>
        <v>0</v>
      </c>
    </row>
    <row r="498" spans="1:82" x14ac:dyDescent="0.2">
      <c r="A498" s="1">
        <f>'5'!E50</f>
        <v>0</v>
      </c>
      <c r="D498" s="541"/>
      <c r="E498" s="541"/>
      <c r="F498" s="541"/>
      <c r="G498" s="1086">
        <f>'5'!AD50</f>
        <v>0</v>
      </c>
      <c r="H498" s="1086">
        <f>'5'!AF50</f>
        <v>0</v>
      </c>
      <c r="I498" s="1087">
        <f>'5'!BE50</f>
        <v>0</v>
      </c>
      <c r="J498" s="541"/>
      <c r="K498" s="1">
        <f t="shared" si="503"/>
        <v>0</v>
      </c>
      <c r="L498" s="1">
        <f t="shared" ref="L498:BW498" si="556">IF(L114="x",IF(L372=0,$I498,0),0)</f>
        <v>0</v>
      </c>
      <c r="M498" s="1">
        <f t="shared" si="556"/>
        <v>0</v>
      </c>
      <c r="N498" s="1">
        <f t="shared" si="556"/>
        <v>0</v>
      </c>
      <c r="O498" s="1">
        <f t="shared" si="556"/>
        <v>0</v>
      </c>
      <c r="P498" s="1">
        <f t="shared" si="556"/>
        <v>0</v>
      </c>
      <c r="Q498" s="1">
        <f t="shared" si="556"/>
        <v>0</v>
      </c>
      <c r="R498" s="1">
        <f t="shared" si="556"/>
        <v>0</v>
      </c>
      <c r="S498" s="1">
        <f t="shared" si="556"/>
        <v>0</v>
      </c>
      <c r="T498" s="1">
        <f t="shared" si="556"/>
        <v>0</v>
      </c>
      <c r="U498" s="1">
        <f t="shared" si="556"/>
        <v>0</v>
      </c>
      <c r="V498" s="1">
        <f t="shared" si="556"/>
        <v>0</v>
      </c>
      <c r="W498" s="1">
        <f t="shared" si="556"/>
        <v>0</v>
      </c>
      <c r="X498" s="1">
        <f t="shared" si="556"/>
        <v>0</v>
      </c>
      <c r="Y498" s="1">
        <f t="shared" si="556"/>
        <v>0</v>
      </c>
      <c r="Z498" s="1">
        <f t="shared" si="556"/>
        <v>0</v>
      </c>
      <c r="AA498" s="1">
        <f t="shared" si="556"/>
        <v>0</v>
      </c>
      <c r="AB498" s="1">
        <f t="shared" si="556"/>
        <v>0</v>
      </c>
      <c r="AC498" s="1">
        <f t="shared" si="556"/>
        <v>0</v>
      </c>
      <c r="AD498" s="1">
        <f t="shared" si="556"/>
        <v>0</v>
      </c>
      <c r="AE498" s="1">
        <f t="shared" si="556"/>
        <v>0</v>
      </c>
      <c r="AF498" s="1">
        <f t="shared" si="556"/>
        <v>0</v>
      </c>
      <c r="AG498" s="1">
        <f t="shared" si="556"/>
        <v>0</v>
      </c>
      <c r="AH498" s="1">
        <f t="shared" si="556"/>
        <v>0</v>
      </c>
      <c r="AI498" s="1">
        <f t="shared" si="556"/>
        <v>0</v>
      </c>
      <c r="AJ498" s="1">
        <f t="shared" si="556"/>
        <v>0</v>
      </c>
      <c r="AK498" s="1">
        <f t="shared" si="556"/>
        <v>0</v>
      </c>
      <c r="AL498" s="1">
        <f t="shared" si="556"/>
        <v>0</v>
      </c>
      <c r="AM498" s="1">
        <f t="shared" si="556"/>
        <v>0</v>
      </c>
      <c r="AN498" s="1">
        <f t="shared" si="556"/>
        <v>0</v>
      </c>
      <c r="AO498" s="1">
        <f t="shared" si="556"/>
        <v>0</v>
      </c>
      <c r="AP498" s="1">
        <f t="shared" si="556"/>
        <v>0</v>
      </c>
      <c r="AQ498" s="1">
        <f t="shared" si="556"/>
        <v>0</v>
      </c>
      <c r="AR498" s="1">
        <f t="shared" si="556"/>
        <v>0</v>
      </c>
      <c r="AS498" s="1">
        <f t="shared" si="556"/>
        <v>0</v>
      </c>
      <c r="AT498" s="1">
        <f t="shared" si="556"/>
        <v>0</v>
      </c>
      <c r="AU498" s="1">
        <f t="shared" si="556"/>
        <v>0</v>
      </c>
      <c r="AV498" s="1">
        <f t="shared" si="556"/>
        <v>0</v>
      </c>
      <c r="AW498" s="1">
        <f t="shared" si="556"/>
        <v>0</v>
      </c>
      <c r="AX498" s="1">
        <f t="shared" si="556"/>
        <v>0</v>
      </c>
      <c r="AY498" s="1">
        <f t="shared" si="556"/>
        <v>0</v>
      </c>
      <c r="AZ498" s="1">
        <f t="shared" si="556"/>
        <v>0</v>
      </c>
      <c r="BA498" s="1">
        <f t="shared" si="556"/>
        <v>0</v>
      </c>
      <c r="BB498" s="1">
        <f t="shared" si="556"/>
        <v>0</v>
      </c>
      <c r="BC498" s="1">
        <f t="shared" si="556"/>
        <v>0</v>
      </c>
      <c r="BD498" s="1">
        <f t="shared" si="556"/>
        <v>0</v>
      </c>
      <c r="BE498" s="1">
        <f t="shared" si="556"/>
        <v>0</v>
      </c>
      <c r="BF498" s="1">
        <f t="shared" si="556"/>
        <v>0</v>
      </c>
      <c r="BG498" s="1">
        <f t="shared" si="556"/>
        <v>0</v>
      </c>
      <c r="BH498" s="1">
        <f t="shared" si="556"/>
        <v>0</v>
      </c>
      <c r="BI498" s="1">
        <f t="shared" si="556"/>
        <v>0</v>
      </c>
      <c r="BJ498" s="1">
        <f t="shared" si="556"/>
        <v>0</v>
      </c>
      <c r="BK498" s="1">
        <f t="shared" si="556"/>
        <v>0</v>
      </c>
      <c r="BL498" s="1">
        <f t="shared" si="556"/>
        <v>0</v>
      </c>
      <c r="BM498" s="1">
        <f t="shared" si="556"/>
        <v>0</v>
      </c>
      <c r="BN498" s="1">
        <f t="shared" si="556"/>
        <v>0</v>
      </c>
      <c r="BO498" s="1">
        <f t="shared" si="556"/>
        <v>0</v>
      </c>
      <c r="BP498" s="1">
        <f t="shared" si="556"/>
        <v>0</v>
      </c>
      <c r="BQ498" s="1">
        <f t="shared" si="556"/>
        <v>0</v>
      </c>
      <c r="BR498" s="1">
        <f t="shared" si="556"/>
        <v>0</v>
      </c>
      <c r="BS498" s="1">
        <f t="shared" si="556"/>
        <v>0</v>
      </c>
      <c r="BT498" s="1">
        <f t="shared" si="556"/>
        <v>0</v>
      </c>
      <c r="BU498" s="1">
        <f t="shared" si="556"/>
        <v>0</v>
      </c>
      <c r="BV498" s="1">
        <f t="shared" si="556"/>
        <v>0</v>
      </c>
      <c r="BW498" s="1">
        <f t="shared" si="556"/>
        <v>0</v>
      </c>
      <c r="BX498" s="1">
        <f t="shared" ref="BX498:CD498" si="557">IF(BX114="x",IF(BX372=0,$I498,0),0)</f>
        <v>0</v>
      </c>
      <c r="BY498" s="1">
        <f t="shared" si="557"/>
        <v>0</v>
      </c>
      <c r="BZ498" s="1">
        <f t="shared" si="557"/>
        <v>0</v>
      </c>
      <c r="CA498" s="1">
        <f t="shared" si="557"/>
        <v>0</v>
      </c>
      <c r="CB498" s="1">
        <f t="shared" si="557"/>
        <v>0</v>
      </c>
      <c r="CC498" s="1">
        <f t="shared" si="557"/>
        <v>0</v>
      </c>
      <c r="CD498" s="1">
        <f t="shared" si="557"/>
        <v>0</v>
      </c>
    </row>
    <row r="499" spans="1:82" x14ac:dyDescent="0.2">
      <c r="A499" s="1">
        <f>'5'!E51</f>
        <v>0</v>
      </c>
      <c r="D499" s="541"/>
      <c r="E499" s="541"/>
      <c r="F499" s="541"/>
      <c r="G499" s="1086">
        <f>'5'!AD51</f>
        <v>0</v>
      </c>
      <c r="H499" s="1086">
        <f>'5'!AF51</f>
        <v>0</v>
      </c>
      <c r="I499" s="1087">
        <f>'5'!BE51</f>
        <v>0</v>
      </c>
      <c r="J499" s="541"/>
      <c r="K499" s="1">
        <f t="shared" si="503"/>
        <v>0</v>
      </c>
      <c r="L499" s="1">
        <f t="shared" ref="L499:BW499" si="558">IF(L115="x",IF(L373=0,$I499,0),0)</f>
        <v>0</v>
      </c>
      <c r="M499" s="1">
        <f t="shared" si="558"/>
        <v>0</v>
      </c>
      <c r="N499" s="1">
        <f t="shared" si="558"/>
        <v>0</v>
      </c>
      <c r="O499" s="1">
        <f t="shared" si="558"/>
        <v>0</v>
      </c>
      <c r="P499" s="1">
        <f t="shared" si="558"/>
        <v>0</v>
      </c>
      <c r="Q499" s="1">
        <f t="shared" si="558"/>
        <v>0</v>
      </c>
      <c r="R499" s="1">
        <f t="shared" si="558"/>
        <v>0</v>
      </c>
      <c r="S499" s="1">
        <f t="shared" si="558"/>
        <v>0</v>
      </c>
      <c r="T499" s="1">
        <f t="shared" si="558"/>
        <v>0</v>
      </c>
      <c r="U499" s="1">
        <f t="shared" si="558"/>
        <v>0</v>
      </c>
      <c r="V499" s="1">
        <f t="shared" si="558"/>
        <v>0</v>
      </c>
      <c r="W499" s="1">
        <f t="shared" si="558"/>
        <v>0</v>
      </c>
      <c r="X499" s="1">
        <f t="shared" si="558"/>
        <v>0</v>
      </c>
      <c r="Y499" s="1">
        <f t="shared" si="558"/>
        <v>0</v>
      </c>
      <c r="Z499" s="1">
        <f t="shared" si="558"/>
        <v>0</v>
      </c>
      <c r="AA499" s="1">
        <f t="shared" si="558"/>
        <v>0</v>
      </c>
      <c r="AB499" s="1">
        <f t="shared" si="558"/>
        <v>0</v>
      </c>
      <c r="AC499" s="1">
        <f t="shared" si="558"/>
        <v>0</v>
      </c>
      <c r="AD499" s="1">
        <f t="shared" si="558"/>
        <v>0</v>
      </c>
      <c r="AE499" s="1">
        <f t="shared" si="558"/>
        <v>0</v>
      </c>
      <c r="AF499" s="1">
        <f t="shared" si="558"/>
        <v>0</v>
      </c>
      <c r="AG499" s="1">
        <f t="shared" si="558"/>
        <v>0</v>
      </c>
      <c r="AH499" s="1">
        <f t="shared" si="558"/>
        <v>0</v>
      </c>
      <c r="AI499" s="1">
        <f t="shared" si="558"/>
        <v>0</v>
      </c>
      <c r="AJ499" s="1">
        <f t="shared" si="558"/>
        <v>0</v>
      </c>
      <c r="AK499" s="1">
        <f t="shared" si="558"/>
        <v>0</v>
      </c>
      <c r="AL499" s="1">
        <f t="shared" si="558"/>
        <v>0</v>
      </c>
      <c r="AM499" s="1">
        <f t="shared" si="558"/>
        <v>0</v>
      </c>
      <c r="AN499" s="1">
        <f t="shared" si="558"/>
        <v>0</v>
      </c>
      <c r="AO499" s="1">
        <f t="shared" si="558"/>
        <v>0</v>
      </c>
      <c r="AP499" s="1">
        <f t="shared" si="558"/>
        <v>0</v>
      </c>
      <c r="AQ499" s="1">
        <f t="shared" si="558"/>
        <v>0</v>
      </c>
      <c r="AR499" s="1">
        <f t="shared" si="558"/>
        <v>0</v>
      </c>
      <c r="AS499" s="1">
        <f t="shared" si="558"/>
        <v>0</v>
      </c>
      <c r="AT499" s="1">
        <f t="shared" si="558"/>
        <v>0</v>
      </c>
      <c r="AU499" s="1">
        <f t="shared" si="558"/>
        <v>0</v>
      </c>
      <c r="AV499" s="1">
        <f t="shared" si="558"/>
        <v>0</v>
      </c>
      <c r="AW499" s="1">
        <f t="shared" si="558"/>
        <v>0</v>
      </c>
      <c r="AX499" s="1">
        <f t="shared" si="558"/>
        <v>0</v>
      </c>
      <c r="AY499" s="1">
        <f t="shared" si="558"/>
        <v>0</v>
      </c>
      <c r="AZ499" s="1">
        <f t="shared" si="558"/>
        <v>0</v>
      </c>
      <c r="BA499" s="1">
        <f t="shared" si="558"/>
        <v>0</v>
      </c>
      <c r="BB499" s="1">
        <f t="shared" si="558"/>
        <v>0</v>
      </c>
      <c r="BC499" s="1">
        <f t="shared" si="558"/>
        <v>0</v>
      </c>
      <c r="BD499" s="1">
        <f t="shared" si="558"/>
        <v>0</v>
      </c>
      <c r="BE499" s="1">
        <f t="shared" si="558"/>
        <v>0</v>
      </c>
      <c r="BF499" s="1">
        <f t="shared" si="558"/>
        <v>0</v>
      </c>
      <c r="BG499" s="1">
        <f t="shared" si="558"/>
        <v>0</v>
      </c>
      <c r="BH499" s="1">
        <f t="shared" si="558"/>
        <v>0</v>
      </c>
      <c r="BI499" s="1">
        <f t="shared" si="558"/>
        <v>0</v>
      </c>
      <c r="BJ499" s="1">
        <f t="shared" si="558"/>
        <v>0</v>
      </c>
      <c r="BK499" s="1">
        <f t="shared" si="558"/>
        <v>0</v>
      </c>
      <c r="BL499" s="1">
        <f t="shared" si="558"/>
        <v>0</v>
      </c>
      <c r="BM499" s="1">
        <f t="shared" si="558"/>
        <v>0</v>
      </c>
      <c r="BN499" s="1">
        <f t="shared" si="558"/>
        <v>0</v>
      </c>
      <c r="BO499" s="1">
        <f t="shared" si="558"/>
        <v>0</v>
      </c>
      <c r="BP499" s="1">
        <f t="shared" si="558"/>
        <v>0</v>
      </c>
      <c r="BQ499" s="1">
        <f t="shared" si="558"/>
        <v>0</v>
      </c>
      <c r="BR499" s="1">
        <f t="shared" si="558"/>
        <v>0</v>
      </c>
      <c r="BS499" s="1">
        <f t="shared" si="558"/>
        <v>0</v>
      </c>
      <c r="BT499" s="1">
        <f t="shared" si="558"/>
        <v>0</v>
      </c>
      <c r="BU499" s="1">
        <f t="shared" si="558"/>
        <v>0</v>
      </c>
      <c r="BV499" s="1">
        <f t="shared" si="558"/>
        <v>0</v>
      </c>
      <c r="BW499" s="1">
        <f t="shared" si="558"/>
        <v>0</v>
      </c>
      <c r="BX499" s="1">
        <f t="shared" ref="BX499:CD499" si="559">IF(BX115="x",IF(BX373=0,$I499,0),0)</f>
        <v>0</v>
      </c>
      <c r="BY499" s="1">
        <f t="shared" si="559"/>
        <v>0</v>
      </c>
      <c r="BZ499" s="1">
        <f t="shared" si="559"/>
        <v>0</v>
      </c>
      <c r="CA499" s="1">
        <f t="shared" si="559"/>
        <v>0</v>
      </c>
      <c r="CB499" s="1">
        <f t="shared" si="559"/>
        <v>0</v>
      </c>
      <c r="CC499" s="1">
        <f t="shared" si="559"/>
        <v>0</v>
      </c>
      <c r="CD499" s="1">
        <f t="shared" si="559"/>
        <v>0</v>
      </c>
    </row>
    <row r="500" spans="1:82" x14ac:dyDescent="0.2">
      <c r="A500" s="1">
        <f>'5'!E52</f>
        <v>0</v>
      </c>
      <c r="D500" s="541"/>
      <c r="E500" s="541"/>
      <c r="F500" s="541"/>
      <c r="G500" s="1086">
        <f>'5'!AD52</f>
        <v>0</v>
      </c>
      <c r="H500" s="1086">
        <f>'5'!AF52</f>
        <v>0</v>
      </c>
      <c r="I500" s="1087">
        <f>'5'!BE52</f>
        <v>0</v>
      </c>
      <c r="J500" s="541"/>
      <c r="K500" s="1">
        <f t="shared" si="503"/>
        <v>0</v>
      </c>
      <c r="L500" s="1">
        <f t="shared" ref="L500:BW500" si="560">IF(L116="x",IF(L374=0,$I500,0),0)</f>
        <v>0</v>
      </c>
      <c r="M500" s="1">
        <f t="shared" si="560"/>
        <v>0</v>
      </c>
      <c r="N500" s="1">
        <f t="shared" si="560"/>
        <v>0</v>
      </c>
      <c r="O500" s="1">
        <f t="shared" si="560"/>
        <v>0</v>
      </c>
      <c r="P500" s="1">
        <f t="shared" si="560"/>
        <v>0</v>
      </c>
      <c r="Q500" s="1">
        <f t="shared" si="560"/>
        <v>0</v>
      </c>
      <c r="R500" s="1">
        <f t="shared" si="560"/>
        <v>0</v>
      </c>
      <c r="S500" s="1">
        <f t="shared" si="560"/>
        <v>0</v>
      </c>
      <c r="T500" s="1">
        <f t="shared" si="560"/>
        <v>0</v>
      </c>
      <c r="U500" s="1">
        <f t="shared" si="560"/>
        <v>0</v>
      </c>
      <c r="V500" s="1">
        <f t="shared" si="560"/>
        <v>0</v>
      </c>
      <c r="W500" s="1">
        <f t="shared" si="560"/>
        <v>0</v>
      </c>
      <c r="X500" s="1">
        <f t="shared" si="560"/>
        <v>0</v>
      </c>
      <c r="Y500" s="1">
        <f t="shared" si="560"/>
        <v>0</v>
      </c>
      <c r="Z500" s="1">
        <f t="shared" si="560"/>
        <v>0</v>
      </c>
      <c r="AA500" s="1">
        <f t="shared" si="560"/>
        <v>0</v>
      </c>
      <c r="AB500" s="1">
        <f t="shared" si="560"/>
        <v>0</v>
      </c>
      <c r="AC500" s="1">
        <f t="shared" si="560"/>
        <v>0</v>
      </c>
      <c r="AD500" s="1">
        <f t="shared" si="560"/>
        <v>0</v>
      </c>
      <c r="AE500" s="1">
        <f t="shared" si="560"/>
        <v>0</v>
      </c>
      <c r="AF500" s="1">
        <f t="shared" si="560"/>
        <v>0</v>
      </c>
      <c r="AG500" s="1">
        <f t="shared" si="560"/>
        <v>0</v>
      </c>
      <c r="AH500" s="1">
        <f t="shared" si="560"/>
        <v>0</v>
      </c>
      <c r="AI500" s="1">
        <f t="shared" si="560"/>
        <v>0</v>
      </c>
      <c r="AJ500" s="1">
        <f t="shared" si="560"/>
        <v>0</v>
      </c>
      <c r="AK500" s="1">
        <f t="shared" si="560"/>
        <v>0</v>
      </c>
      <c r="AL500" s="1">
        <f t="shared" si="560"/>
        <v>0</v>
      </c>
      <c r="AM500" s="1">
        <f t="shared" si="560"/>
        <v>0</v>
      </c>
      <c r="AN500" s="1">
        <f t="shared" si="560"/>
        <v>0</v>
      </c>
      <c r="AO500" s="1">
        <f t="shared" si="560"/>
        <v>0</v>
      </c>
      <c r="AP500" s="1">
        <f t="shared" si="560"/>
        <v>0</v>
      </c>
      <c r="AQ500" s="1">
        <f t="shared" si="560"/>
        <v>0</v>
      </c>
      <c r="AR500" s="1">
        <f t="shared" si="560"/>
        <v>0</v>
      </c>
      <c r="AS500" s="1">
        <f t="shared" si="560"/>
        <v>0</v>
      </c>
      <c r="AT500" s="1">
        <f t="shared" si="560"/>
        <v>0</v>
      </c>
      <c r="AU500" s="1">
        <f t="shared" si="560"/>
        <v>0</v>
      </c>
      <c r="AV500" s="1">
        <f t="shared" si="560"/>
        <v>0</v>
      </c>
      <c r="AW500" s="1">
        <f t="shared" si="560"/>
        <v>0</v>
      </c>
      <c r="AX500" s="1">
        <f t="shared" si="560"/>
        <v>0</v>
      </c>
      <c r="AY500" s="1">
        <f t="shared" si="560"/>
        <v>0</v>
      </c>
      <c r="AZ500" s="1">
        <f t="shared" si="560"/>
        <v>0</v>
      </c>
      <c r="BA500" s="1">
        <f t="shared" si="560"/>
        <v>0</v>
      </c>
      <c r="BB500" s="1">
        <f t="shared" si="560"/>
        <v>0</v>
      </c>
      <c r="BC500" s="1">
        <f t="shared" si="560"/>
        <v>0</v>
      </c>
      <c r="BD500" s="1">
        <f t="shared" si="560"/>
        <v>0</v>
      </c>
      <c r="BE500" s="1">
        <f t="shared" si="560"/>
        <v>0</v>
      </c>
      <c r="BF500" s="1">
        <f t="shared" si="560"/>
        <v>0</v>
      </c>
      <c r="BG500" s="1">
        <f t="shared" si="560"/>
        <v>0</v>
      </c>
      <c r="BH500" s="1">
        <f t="shared" si="560"/>
        <v>0</v>
      </c>
      <c r="BI500" s="1">
        <f t="shared" si="560"/>
        <v>0</v>
      </c>
      <c r="BJ500" s="1">
        <f t="shared" si="560"/>
        <v>0</v>
      </c>
      <c r="BK500" s="1">
        <f t="shared" si="560"/>
        <v>0</v>
      </c>
      <c r="BL500" s="1">
        <f t="shared" si="560"/>
        <v>0</v>
      </c>
      <c r="BM500" s="1">
        <f t="shared" si="560"/>
        <v>0</v>
      </c>
      <c r="BN500" s="1">
        <f t="shared" si="560"/>
        <v>0</v>
      </c>
      <c r="BO500" s="1">
        <f t="shared" si="560"/>
        <v>0</v>
      </c>
      <c r="BP500" s="1">
        <f t="shared" si="560"/>
        <v>0</v>
      </c>
      <c r="BQ500" s="1">
        <f t="shared" si="560"/>
        <v>0</v>
      </c>
      <c r="BR500" s="1">
        <f t="shared" si="560"/>
        <v>0</v>
      </c>
      <c r="BS500" s="1">
        <f t="shared" si="560"/>
        <v>0</v>
      </c>
      <c r="BT500" s="1">
        <f t="shared" si="560"/>
        <v>0</v>
      </c>
      <c r="BU500" s="1">
        <f t="shared" si="560"/>
        <v>0</v>
      </c>
      <c r="BV500" s="1">
        <f t="shared" si="560"/>
        <v>0</v>
      </c>
      <c r="BW500" s="1">
        <f t="shared" si="560"/>
        <v>0</v>
      </c>
      <c r="BX500" s="1">
        <f t="shared" ref="BX500:CD500" si="561">IF(BX116="x",IF(BX374=0,$I500,0),0)</f>
        <v>0</v>
      </c>
      <c r="BY500" s="1">
        <f t="shared" si="561"/>
        <v>0</v>
      </c>
      <c r="BZ500" s="1">
        <f t="shared" si="561"/>
        <v>0</v>
      </c>
      <c r="CA500" s="1">
        <f t="shared" si="561"/>
        <v>0</v>
      </c>
      <c r="CB500" s="1">
        <f t="shared" si="561"/>
        <v>0</v>
      </c>
      <c r="CC500" s="1">
        <f t="shared" si="561"/>
        <v>0</v>
      </c>
      <c r="CD500" s="1">
        <f t="shared" si="561"/>
        <v>0</v>
      </c>
    </row>
    <row r="501" spans="1:82" x14ac:dyDescent="0.2">
      <c r="A501" s="1">
        <f>'5'!E53</f>
        <v>0</v>
      </c>
      <c r="G501" s="1086">
        <f>'5'!AD53</f>
        <v>0</v>
      </c>
      <c r="H501" s="1086">
        <f>'5'!AF53</f>
        <v>0</v>
      </c>
      <c r="I501" s="1087">
        <f>'5'!BE53</f>
        <v>0</v>
      </c>
      <c r="K501" s="1">
        <f t="shared" si="503"/>
        <v>0</v>
      </c>
      <c r="L501" s="1">
        <f t="shared" ref="L501:BW501" si="562">IF(L117="x",IF(L375=0,$I501,0),0)</f>
        <v>0</v>
      </c>
      <c r="M501" s="1">
        <f t="shared" si="562"/>
        <v>0</v>
      </c>
      <c r="N501" s="1">
        <f t="shared" si="562"/>
        <v>0</v>
      </c>
      <c r="O501" s="1">
        <f t="shared" si="562"/>
        <v>0</v>
      </c>
      <c r="P501" s="1">
        <f t="shared" si="562"/>
        <v>0</v>
      </c>
      <c r="Q501" s="1">
        <f t="shared" si="562"/>
        <v>0</v>
      </c>
      <c r="R501" s="1">
        <f t="shared" si="562"/>
        <v>0</v>
      </c>
      <c r="S501" s="1">
        <f t="shared" si="562"/>
        <v>0</v>
      </c>
      <c r="T501" s="1">
        <f t="shared" si="562"/>
        <v>0</v>
      </c>
      <c r="U501" s="1">
        <f t="shared" si="562"/>
        <v>0</v>
      </c>
      <c r="V501" s="1">
        <f t="shared" si="562"/>
        <v>0</v>
      </c>
      <c r="W501" s="1">
        <f t="shared" si="562"/>
        <v>0</v>
      </c>
      <c r="X501" s="1">
        <f t="shared" si="562"/>
        <v>0</v>
      </c>
      <c r="Y501" s="1">
        <f t="shared" si="562"/>
        <v>0</v>
      </c>
      <c r="Z501" s="1">
        <f t="shared" si="562"/>
        <v>0</v>
      </c>
      <c r="AA501" s="1">
        <f t="shared" si="562"/>
        <v>0</v>
      </c>
      <c r="AB501" s="1">
        <f t="shared" si="562"/>
        <v>0</v>
      </c>
      <c r="AC501" s="1">
        <f t="shared" si="562"/>
        <v>0</v>
      </c>
      <c r="AD501" s="1">
        <f t="shared" si="562"/>
        <v>0</v>
      </c>
      <c r="AE501" s="1">
        <f t="shared" si="562"/>
        <v>0</v>
      </c>
      <c r="AF501" s="1">
        <f t="shared" si="562"/>
        <v>0</v>
      </c>
      <c r="AG501" s="1">
        <f t="shared" si="562"/>
        <v>0</v>
      </c>
      <c r="AH501" s="1">
        <f t="shared" si="562"/>
        <v>0</v>
      </c>
      <c r="AI501" s="1">
        <f t="shared" si="562"/>
        <v>0</v>
      </c>
      <c r="AJ501" s="1">
        <f t="shared" si="562"/>
        <v>0</v>
      </c>
      <c r="AK501" s="1">
        <f t="shared" si="562"/>
        <v>0</v>
      </c>
      <c r="AL501" s="1">
        <f t="shared" si="562"/>
        <v>0</v>
      </c>
      <c r="AM501" s="1">
        <f t="shared" si="562"/>
        <v>0</v>
      </c>
      <c r="AN501" s="1">
        <f t="shared" si="562"/>
        <v>0</v>
      </c>
      <c r="AO501" s="1">
        <f t="shared" si="562"/>
        <v>0</v>
      </c>
      <c r="AP501" s="1">
        <f t="shared" si="562"/>
        <v>0</v>
      </c>
      <c r="AQ501" s="1">
        <f t="shared" si="562"/>
        <v>0</v>
      </c>
      <c r="AR501" s="1">
        <f t="shared" si="562"/>
        <v>0</v>
      </c>
      <c r="AS501" s="1">
        <f t="shared" si="562"/>
        <v>0</v>
      </c>
      <c r="AT501" s="1">
        <f t="shared" si="562"/>
        <v>0</v>
      </c>
      <c r="AU501" s="1">
        <f t="shared" si="562"/>
        <v>0</v>
      </c>
      <c r="AV501" s="1">
        <f t="shared" si="562"/>
        <v>0</v>
      </c>
      <c r="AW501" s="1">
        <f t="shared" si="562"/>
        <v>0</v>
      </c>
      <c r="AX501" s="1">
        <f t="shared" si="562"/>
        <v>0</v>
      </c>
      <c r="AY501" s="1">
        <f t="shared" si="562"/>
        <v>0</v>
      </c>
      <c r="AZ501" s="1">
        <f t="shared" si="562"/>
        <v>0</v>
      </c>
      <c r="BA501" s="1">
        <f t="shared" si="562"/>
        <v>0</v>
      </c>
      <c r="BB501" s="1">
        <f t="shared" si="562"/>
        <v>0</v>
      </c>
      <c r="BC501" s="1">
        <f t="shared" si="562"/>
        <v>0</v>
      </c>
      <c r="BD501" s="1">
        <f t="shared" si="562"/>
        <v>0</v>
      </c>
      <c r="BE501" s="1">
        <f t="shared" si="562"/>
        <v>0</v>
      </c>
      <c r="BF501" s="1">
        <f t="shared" si="562"/>
        <v>0</v>
      </c>
      <c r="BG501" s="1">
        <f t="shared" si="562"/>
        <v>0</v>
      </c>
      <c r="BH501" s="1">
        <f t="shared" si="562"/>
        <v>0</v>
      </c>
      <c r="BI501" s="1">
        <f t="shared" si="562"/>
        <v>0</v>
      </c>
      <c r="BJ501" s="1">
        <f t="shared" si="562"/>
        <v>0</v>
      </c>
      <c r="BK501" s="1">
        <f t="shared" si="562"/>
        <v>0</v>
      </c>
      <c r="BL501" s="1">
        <f t="shared" si="562"/>
        <v>0</v>
      </c>
      <c r="BM501" s="1">
        <f t="shared" si="562"/>
        <v>0</v>
      </c>
      <c r="BN501" s="1">
        <f t="shared" si="562"/>
        <v>0</v>
      </c>
      <c r="BO501" s="1">
        <f t="shared" si="562"/>
        <v>0</v>
      </c>
      <c r="BP501" s="1">
        <f t="shared" si="562"/>
        <v>0</v>
      </c>
      <c r="BQ501" s="1">
        <f t="shared" si="562"/>
        <v>0</v>
      </c>
      <c r="BR501" s="1">
        <f t="shared" si="562"/>
        <v>0</v>
      </c>
      <c r="BS501" s="1">
        <f t="shared" si="562"/>
        <v>0</v>
      </c>
      <c r="BT501" s="1">
        <f t="shared" si="562"/>
        <v>0</v>
      </c>
      <c r="BU501" s="1">
        <f t="shared" si="562"/>
        <v>0</v>
      </c>
      <c r="BV501" s="1">
        <f t="shared" si="562"/>
        <v>0</v>
      </c>
      <c r="BW501" s="1">
        <f t="shared" si="562"/>
        <v>0</v>
      </c>
      <c r="BX501" s="1">
        <f t="shared" ref="BX501:CD501" si="563">IF(BX117="x",IF(BX375=0,$I501,0),0)</f>
        <v>0</v>
      </c>
      <c r="BY501" s="1">
        <f t="shared" si="563"/>
        <v>0</v>
      </c>
      <c r="BZ501" s="1">
        <f t="shared" si="563"/>
        <v>0</v>
      </c>
      <c r="CA501" s="1">
        <f t="shared" si="563"/>
        <v>0</v>
      </c>
      <c r="CB501" s="1">
        <f t="shared" si="563"/>
        <v>0</v>
      </c>
      <c r="CC501" s="1">
        <f t="shared" si="563"/>
        <v>0</v>
      </c>
      <c r="CD501" s="1">
        <f t="shared" si="563"/>
        <v>0</v>
      </c>
    </row>
    <row r="502" spans="1:82" x14ac:dyDescent="0.2">
      <c r="A502" s="1">
        <f>'5'!E54</f>
        <v>0</v>
      </c>
      <c r="G502" s="1086">
        <f>'5'!AD54</f>
        <v>0</v>
      </c>
      <c r="H502" s="1086">
        <f>'5'!AF54</f>
        <v>0</v>
      </c>
      <c r="I502" s="1087">
        <f>'5'!BE54</f>
        <v>0</v>
      </c>
      <c r="K502" s="1">
        <f t="shared" si="503"/>
        <v>0</v>
      </c>
      <c r="L502" s="1">
        <f t="shared" ref="L502:BW502" si="564">IF(L118="x",IF(L376=0,$I502,0),0)</f>
        <v>0</v>
      </c>
      <c r="M502" s="1">
        <f t="shared" si="564"/>
        <v>0</v>
      </c>
      <c r="N502" s="1">
        <f t="shared" si="564"/>
        <v>0</v>
      </c>
      <c r="O502" s="1">
        <f t="shared" si="564"/>
        <v>0</v>
      </c>
      <c r="P502" s="1">
        <f t="shared" si="564"/>
        <v>0</v>
      </c>
      <c r="Q502" s="1">
        <f t="shared" si="564"/>
        <v>0</v>
      </c>
      <c r="R502" s="1">
        <f t="shared" si="564"/>
        <v>0</v>
      </c>
      <c r="S502" s="1">
        <f t="shared" si="564"/>
        <v>0</v>
      </c>
      <c r="T502" s="1">
        <f t="shared" si="564"/>
        <v>0</v>
      </c>
      <c r="U502" s="1">
        <f t="shared" si="564"/>
        <v>0</v>
      </c>
      <c r="V502" s="1">
        <f t="shared" si="564"/>
        <v>0</v>
      </c>
      <c r="W502" s="1">
        <f t="shared" si="564"/>
        <v>0</v>
      </c>
      <c r="X502" s="1">
        <f t="shared" si="564"/>
        <v>0</v>
      </c>
      <c r="Y502" s="1">
        <f t="shared" si="564"/>
        <v>0</v>
      </c>
      <c r="Z502" s="1">
        <f t="shared" si="564"/>
        <v>0</v>
      </c>
      <c r="AA502" s="1">
        <f t="shared" si="564"/>
        <v>0</v>
      </c>
      <c r="AB502" s="1">
        <f t="shared" si="564"/>
        <v>0</v>
      </c>
      <c r="AC502" s="1">
        <f t="shared" si="564"/>
        <v>0</v>
      </c>
      <c r="AD502" s="1">
        <f t="shared" si="564"/>
        <v>0</v>
      </c>
      <c r="AE502" s="1">
        <f t="shared" si="564"/>
        <v>0</v>
      </c>
      <c r="AF502" s="1">
        <f t="shared" si="564"/>
        <v>0</v>
      </c>
      <c r="AG502" s="1">
        <f t="shared" si="564"/>
        <v>0</v>
      </c>
      <c r="AH502" s="1">
        <f t="shared" si="564"/>
        <v>0</v>
      </c>
      <c r="AI502" s="1">
        <f t="shared" si="564"/>
        <v>0</v>
      </c>
      <c r="AJ502" s="1">
        <f t="shared" si="564"/>
        <v>0</v>
      </c>
      <c r="AK502" s="1">
        <f t="shared" si="564"/>
        <v>0</v>
      </c>
      <c r="AL502" s="1">
        <f t="shared" si="564"/>
        <v>0</v>
      </c>
      <c r="AM502" s="1">
        <f t="shared" si="564"/>
        <v>0</v>
      </c>
      <c r="AN502" s="1">
        <f t="shared" si="564"/>
        <v>0</v>
      </c>
      <c r="AO502" s="1">
        <f t="shared" si="564"/>
        <v>0</v>
      </c>
      <c r="AP502" s="1">
        <f t="shared" si="564"/>
        <v>0</v>
      </c>
      <c r="AQ502" s="1">
        <f t="shared" si="564"/>
        <v>0</v>
      </c>
      <c r="AR502" s="1">
        <f t="shared" si="564"/>
        <v>0</v>
      </c>
      <c r="AS502" s="1">
        <f t="shared" si="564"/>
        <v>0</v>
      </c>
      <c r="AT502" s="1">
        <f t="shared" si="564"/>
        <v>0</v>
      </c>
      <c r="AU502" s="1">
        <f t="shared" si="564"/>
        <v>0</v>
      </c>
      <c r="AV502" s="1">
        <f t="shared" si="564"/>
        <v>0</v>
      </c>
      <c r="AW502" s="1">
        <f t="shared" si="564"/>
        <v>0</v>
      </c>
      <c r="AX502" s="1">
        <f t="shared" si="564"/>
        <v>0</v>
      </c>
      <c r="AY502" s="1">
        <f t="shared" si="564"/>
        <v>0</v>
      </c>
      <c r="AZ502" s="1">
        <f t="shared" si="564"/>
        <v>0</v>
      </c>
      <c r="BA502" s="1">
        <f t="shared" si="564"/>
        <v>0</v>
      </c>
      <c r="BB502" s="1">
        <f t="shared" si="564"/>
        <v>0</v>
      </c>
      <c r="BC502" s="1">
        <f t="shared" si="564"/>
        <v>0</v>
      </c>
      <c r="BD502" s="1">
        <f t="shared" si="564"/>
        <v>0</v>
      </c>
      <c r="BE502" s="1">
        <f t="shared" si="564"/>
        <v>0</v>
      </c>
      <c r="BF502" s="1">
        <f t="shared" si="564"/>
        <v>0</v>
      </c>
      <c r="BG502" s="1">
        <f t="shared" si="564"/>
        <v>0</v>
      </c>
      <c r="BH502" s="1">
        <f t="shared" si="564"/>
        <v>0</v>
      </c>
      <c r="BI502" s="1">
        <f t="shared" si="564"/>
        <v>0</v>
      </c>
      <c r="BJ502" s="1">
        <f t="shared" si="564"/>
        <v>0</v>
      </c>
      <c r="BK502" s="1">
        <f t="shared" si="564"/>
        <v>0</v>
      </c>
      <c r="BL502" s="1">
        <f t="shared" si="564"/>
        <v>0</v>
      </c>
      <c r="BM502" s="1">
        <f t="shared" si="564"/>
        <v>0</v>
      </c>
      <c r="BN502" s="1">
        <f t="shared" si="564"/>
        <v>0</v>
      </c>
      <c r="BO502" s="1">
        <f t="shared" si="564"/>
        <v>0</v>
      </c>
      <c r="BP502" s="1">
        <f t="shared" si="564"/>
        <v>0</v>
      </c>
      <c r="BQ502" s="1">
        <f t="shared" si="564"/>
        <v>0</v>
      </c>
      <c r="BR502" s="1">
        <f t="shared" si="564"/>
        <v>0</v>
      </c>
      <c r="BS502" s="1">
        <f t="shared" si="564"/>
        <v>0</v>
      </c>
      <c r="BT502" s="1">
        <f t="shared" si="564"/>
        <v>0</v>
      </c>
      <c r="BU502" s="1">
        <f t="shared" si="564"/>
        <v>0</v>
      </c>
      <c r="BV502" s="1">
        <f t="shared" si="564"/>
        <v>0</v>
      </c>
      <c r="BW502" s="1">
        <f t="shared" si="564"/>
        <v>0</v>
      </c>
      <c r="BX502" s="1">
        <f t="shared" ref="BX502:CD502" si="565">IF(BX118="x",IF(BX376=0,$I502,0),0)</f>
        <v>0</v>
      </c>
      <c r="BY502" s="1">
        <f t="shared" si="565"/>
        <v>0</v>
      </c>
      <c r="BZ502" s="1">
        <f t="shared" si="565"/>
        <v>0</v>
      </c>
      <c r="CA502" s="1">
        <f t="shared" si="565"/>
        <v>0</v>
      </c>
      <c r="CB502" s="1">
        <f t="shared" si="565"/>
        <v>0</v>
      </c>
      <c r="CC502" s="1">
        <f t="shared" si="565"/>
        <v>0</v>
      </c>
      <c r="CD502" s="1">
        <f t="shared" si="565"/>
        <v>0</v>
      </c>
    </row>
    <row r="503" spans="1:82" x14ac:dyDescent="0.2">
      <c r="A503" s="1">
        <f>'5'!E55</f>
        <v>0</v>
      </c>
      <c r="G503" s="1086">
        <f>'5'!AD55</f>
        <v>0</v>
      </c>
      <c r="H503" s="1086">
        <f>'5'!AF55</f>
        <v>0</v>
      </c>
      <c r="I503" s="1087">
        <f>'5'!BE55</f>
        <v>0</v>
      </c>
      <c r="K503" s="1">
        <f t="shared" si="503"/>
        <v>0</v>
      </c>
      <c r="L503" s="1">
        <f t="shared" ref="L503:BW503" si="566">IF(L119="x",IF(L377=0,$I503,0),0)</f>
        <v>0</v>
      </c>
      <c r="M503" s="1">
        <f t="shared" si="566"/>
        <v>0</v>
      </c>
      <c r="N503" s="1">
        <f t="shared" si="566"/>
        <v>0</v>
      </c>
      <c r="O503" s="1">
        <f t="shared" si="566"/>
        <v>0</v>
      </c>
      <c r="P503" s="1">
        <f t="shared" si="566"/>
        <v>0</v>
      </c>
      <c r="Q503" s="1">
        <f t="shared" si="566"/>
        <v>0</v>
      </c>
      <c r="R503" s="1">
        <f t="shared" si="566"/>
        <v>0</v>
      </c>
      <c r="S503" s="1">
        <f t="shared" si="566"/>
        <v>0</v>
      </c>
      <c r="T503" s="1">
        <f t="shared" si="566"/>
        <v>0</v>
      </c>
      <c r="U503" s="1">
        <f t="shared" si="566"/>
        <v>0</v>
      </c>
      <c r="V503" s="1">
        <f t="shared" si="566"/>
        <v>0</v>
      </c>
      <c r="W503" s="1">
        <f t="shared" si="566"/>
        <v>0</v>
      </c>
      <c r="X503" s="1">
        <f t="shared" si="566"/>
        <v>0</v>
      </c>
      <c r="Y503" s="1">
        <f t="shared" si="566"/>
        <v>0</v>
      </c>
      <c r="Z503" s="1">
        <f t="shared" si="566"/>
        <v>0</v>
      </c>
      <c r="AA503" s="1">
        <f t="shared" si="566"/>
        <v>0</v>
      </c>
      <c r="AB503" s="1">
        <f t="shared" si="566"/>
        <v>0</v>
      </c>
      <c r="AC503" s="1">
        <f t="shared" si="566"/>
        <v>0</v>
      </c>
      <c r="AD503" s="1">
        <f t="shared" si="566"/>
        <v>0</v>
      </c>
      <c r="AE503" s="1">
        <f t="shared" si="566"/>
        <v>0</v>
      </c>
      <c r="AF503" s="1">
        <f t="shared" si="566"/>
        <v>0</v>
      </c>
      <c r="AG503" s="1">
        <f t="shared" si="566"/>
        <v>0</v>
      </c>
      <c r="AH503" s="1">
        <f t="shared" si="566"/>
        <v>0</v>
      </c>
      <c r="AI503" s="1">
        <f t="shared" si="566"/>
        <v>0</v>
      </c>
      <c r="AJ503" s="1">
        <f t="shared" si="566"/>
        <v>0</v>
      </c>
      <c r="AK503" s="1">
        <f t="shared" si="566"/>
        <v>0</v>
      </c>
      <c r="AL503" s="1">
        <f t="shared" si="566"/>
        <v>0</v>
      </c>
      <c r="AM503" s="1">
        <f t="shared" si="566"/>
        <v>0</v>
      </c>
      <c r="AN503" s="1">
        <f t="shared" si="566"/>
        <v>0</v>
      </c>
      <c r="AO503" s="1">
        <f t="shared" si="566"/>
        <v>0</v>
      </c>
      <c r="AP503" s="1">
        <f t="shared" si="566"/>
        <v>0</v>
      </c>
      <c r="AQ503" s="1">
        <f t="shared" si="566"/>
        <v>0</v>
      </c>
      <c r="AR503" s="1">
        <f t="shared" si="566"/>
        <v>0</v>
      </c>
      <c r="AS503" s="1">
        <f t="shared" si="566"/>
        <v>0</v>
      </c>
      <c r="AT503" s="1">
        <f t="shared" si="566"/>
        <v>0</v>
      </c>
      <c r="AU503" s="1">
        <f t="shared" si="566"/>
        <v>0</v>
      </c>
      <c r="AV503" s="1">
        <f t="shared" si="566"/>
        <v>0</v>
      </c>
      <c r="AW503" s="1">
        <f t="shared" si="566"/>
        <v>0</v>
      </c>
      <c r="AX503" s="1">
        <f t="shared" si="566"/>
        <v>0</v>
      </c>
      <c r="AY503" s="1">
        <f t="shared" si="566"/>
        <v>0</v>
      </c>
      <c r="AZ503" s="1">
        <f t="shared" si="566"/>
        <v>0</v>
      </c>
      <c r="BA503" s="1">
        <f t="shared" si="566"/>
        <v>0</v>
      </c>
      <c r="BB503" s="1">
        <f t="shared" si="566"/>
        <v>0</v>
      </c>
      <c r="BC503" s="1">
        <f t="shared" si="566"/>
        <v>0</v>
      </c>
      <c r="BD503" s="1">
        <f t="shared" si="566"/>
        <v>0</v>
      </c>
      <c r="BE503" s="1">
        <f t="shared" si="566"/>
        <v>0</v>
      </c>
      <c r="BF503" s="1">
        <f t="shared" si="566"/>
        <v>0</v>
      </c>
      <c r="BG503" s="1">
        <f t="shared" si="566"/>
        <v>0</v>
      </c>
      <c r="BH503" s="1">
        <f t="shared" si="566"/>
        <v>0</v>
      </c>
      <c r="BI503" s="1">
        <f t="shared" si="566"/>
        <v>0</v>
      </c>
      <c r="BJ503" s="1">
        <f t="shared" si="566"/>
        <v>0</v>
      </c>
      <c r="BK503" s="1">
        <f t="shared" si="566"/>
        <v>0</v>
      </c>
      <c r="BL503" s="1">
        <f t="shared" si="566"/>
        <v>0</v>
      </c>
      <c r="BM503" s="1">
        <f t="shared" si="566"/>
        <v>0</v>
      </c>
      <c r="BN503" s="1">
        <f t="shared" si="566"/>
        <v>0</v>
      </c>
      <c r="BO503" s="1">
        <f t="shared" si="566"/>
        <v>0</v>
      </c>
      <c r="BP503" s="1">
        <f t="shared" si="566"/>
        <v>0</v>
      </c>
      <c r="BQ503" s="1">
        <f t="shared" si="566"/>
        <v>0</v>
      </c>
      <c r="BR503" s="1">
        <f t="shared" si="566"/>
        <v>0</v>
      </c>
      <c r="BS503" s="1">
        <f t="shared" si="566"/>
        <v>0</v>
      </c>
      <c r="BT503" s="1">
        <f t="shared" si="566"/>
        <v>0</v>
      </c>
      <c r="BU503" s="1">
        <f t="shared" si="566"/>
        <v>0</v>
      </c>
      <c r="BV503" s="1">
        <f t="shared" si="566"/>
        <v>0</v>
      </c>
      <c r="BW503" s="1">
        <f t="shared" si="566"/>
        <v>0</v>
      </c>
      <c r="BX503" s="1">
        <f t="shared" ref="BX503:CD503" si="567">IF(BX119="x",IF(BX377=0,$I503,0),0)</f>
        <v>0</v>
      </c>
      <c r="BY503" s="1">
        <f t="shared" si="567"/>
        <v>0</v>
      </c>
      <c r="BZ503" s="1">
        <f t="shared" si="567"/>
        <v>0</v>
      </c>
      <c r="CA503" s="1">
        <f t="shared" si="567"/>
        <v>0</v>
      </c>
      <c r="CB503" s="1">
        <f t="shared" si="567"/>
        <v>0</v>
      </c>
      <c r="CC503" s="1">
        <f t="shared" si="567"/>
        <v>0</v>
      </c>
      <c r="CD503" s="1">
        <f t="shared" si="567"/>
        <v>0</v>
      </c>
    </row>
    <row r="504" spans="1:82" x14ac:dyDescent="0.2">
      <c r="A504" s="1">
        <f>'5'!E56</f>
        <v>0</v>
      </c>
      <c r="G504" s="1086">
        <f>'5'!AD56</f>
        <v>0</v>
      </c>
      <c r="H504" s="1086">
        <f>'5'!AF56</f>
        <v>0</v>
      </c>
      <c r="I504" s="1087">
        <f>'5'!BE56</f>
        <v>0</v>
      </c>
      <c r="K504" s="1">
        <f t="shared" si="503"/>
        <v>0</v>
      </c>
      <c r="L504" s="1">
        <f t="shared" ref="L504:BW504" si="568">IF(L120="x",IF(L378=0,$I504,0),0)</f>
        <v>0</v>
      </c>
      <c r="M504" s="1">
        <f t="shared" si="568"/>
        <v>0</v>
      </c>
      <c r="N504" s="1">
        <f t="shared" si="568"/>
        <v>0</v>
      </c>
      <c r="O504" s="1">
        <f t="shared" si="568"/>
        <v>0</v>
      </c>
      <c r="P504" s="1">
        <f t="shared" si="568"/>
        <v>0</v>
      </c>
      <c r="Q504" s="1">
        <f t="shared" si="568"/>
        <v>0</v>
      </c>
      <c r="R504" s="1">
        <f t="shared" si="568"/>
        <v>0</v>
      </c>
      <c r="S504" s="1">
        <f t="shared" si="568"/>
        <v>0</v>
      </c>
      <c r="T504" s="1">
        <f t="shared" si="568"/>
        <v>0</v>
      </c>
      <c r="U504" s="1">
        <f t="shared" si="568"/>
        <v>0</v>
      </c>
      <c r="V504" s="1">
        <f t="shared" si="568"/>
        <v>0</v>
      </c>
      <c r="W504" s="1">
        <f t="shared" si="568"/>
        <v>0</v>
      </c>
      <c r="X504" s="1">
        <f t="shared" si="568"/>
        <v>0</v>
      </c>
      <c r="Y504" s="1">
        <f t="shared" si="568"/>
        <v>0</v>
      </c>
      <c r="Z504" s="1">
        <f t="shared" si="568"/>
        <v>0</v>
      </c>
      <c r="AA504" s="1">
        <f t="shared" si="568"/>
        <v>0</v>
      </c>
      <c r="AB504" s="1">
        <f t="shared" si="568"/>
        <v>0</v>
      </c>
      <c r="AC504" s="1">
        <f t="shared" si="568"/>
        <v>0</v>
      </c>
      <c r="AD504" s="1">
        <f t="shared" si="568"/>
        <v>0</v>
      </c>
      <c r="AE504" s="1">
        <f t="shared" si="568"/>
        <v>0</v>
      </c>
      <c r="AF504" s="1">
        <f t="shared" si="568"/>
        <v>0</v>
      </c>
      <c r="AG504" s="1">
        <f t="shared" si="568"/>
        <v>0</v>
      </c>
      <c r="AH504" s="1">
        <f t="shared" si="568"/>
        <v>0</v>
      </c>
      <c r="AI504" s="1">
        <f t="shared" si="568"/>
        <v>0</v>
      </c>
      <c r="AJ504" s="1">
        <f t="shared" si="568"/>
        <v>0</v>
      </c>
      <c r="AK504" s="1">
        <f t="shared" si="568"/>
        <v>0</v>
      </c>
      <c r="AL504" s="1">
        <f t="shared" si="568"/>
        <v>0</v>
      </c>
      <c r="AM504" s="1">
        <f t="shared" si="568"/>
        <v>0</v>
      </c>
      <c r="AN504" s="1">
        <f t="shared" si="568"/>
        <v>0</v>
      </c>
      <c r="AO504" s="1">
        <f t="shared" si="568"/>
        <v>0</v>
      </c>
      <c r="AP504" s="1">
        <f t="shared" si="568"/>
        <v>0</v>
      </c>
      <c r="AQ504" s="1">
        <f t="shared" si="568"/>
        <v>0</v>
      </c>
      <c r="AR504" s="1">
        <f t="shared" si="568"/>
        <v>0</v>
      </c>
      <c r="AS504" s="1">
        <f t="shared" si="568"/>
        <v>0</v>
      </c>
      <c r="AT504" s="1">
        <f t="shared" si="568"/>
        <v>0</v>
      </c>
      <c r="AU504" s="1">
        <f t="shared" si="568"/>
        <v>0</v>
      </c>
      <c r="AV504" s="1">
        <f t="shared" si="568"/>
        <v>0</v>
      </c>
      <c r="AW504" s="1">
        <f t="shared" si="568"/>
        <v>0</v>
      </c>
      <c r="AX504" s="1">
        <f t="shared" si="568"/>
        <v>0</v>
      </c>
      <c r="AY504" s="1">
        <f t="shared" si="568"/>
        <v>0</v>
      </c>
      <c r="AZ504" s="1">
        <f t="shared" si="568"/>
        <v>0</v>
      </c>
      <c r="BA504" s="1">
        <f t="shared" si="568"/>
        <v>0</v>
      </c>
      <c r="BB504" s="1">
        <f t="shared" si="568"/>
        <v>0</v>
      </c>
      <c r="BC504" s="1">
        <f t="shared" si="568"/>
        <v>0</v>
      </c>
      <c r="BD504" s="1">
        <f t="shared" si="568"/>
        <v>0</v>
      </c>
      <c r="BE504" s="1">
        <f t="shared" si="568"/>
        <v>0</v>
      </c>
      <c r="BF504" s="1">
        <f t="shared" si="568"/>
        <v>0</v>
      </c>
      <c r="BG504" s="1">
        <f t="shared" si="568"/>
        <v>0</v>
      </c>
      <c r="BH504" s="1">
        <f t="shared" si="568"/>
        <v>0</v>
      </c>
      <c r="BI504" s="1">
        <f t="shared" si="568"/>
        <v>0</v>
      </c>
      <c r="BJ504" s="1">
        <f t="shared" si="568"/>
        <v>0</v>
      </c>
      <c r="BK504" s="1">
        <f t="shared" si="568"/>
        <v>0</v>
      </c>
      <c r="BL504" s="1">
        <f t="shared" si="568"/>
        <v>0</v>
      </c>
      <c r="BM504" s="1">
        <f t="shared" si="568"/>
        <v>0</v>
      </c>
      <c r="BN504" s="1">
        <f t="shared" si="568"/>
        <v>0</v>
      </c>
      <c r="BO504" s="1">
        <f t="shared" si="568"/>
        <v>0</v>
      </c>
      <c r="BP504" s="1">
        <f t="shared" si="568"/>
        <v>0</v>
      </c>
      <c r="BQ504" s="1">
        <f t="shared" si="568"/>
        <v>0</v>
      </c>
      <c r="BR504" s="1">
        <f t="shared" si="568"/>
        <v>0</v>
      </c>
      <c r="BS504" s="1">
        <f t="shared" si="568"/>
        <v>0</v>
      </c>
      <c r="BT504" s="1">
        <f t="shared" si="568"/>
        <v>0</v>
      </c>
      <c r="BU504" s="1">
        <f t="shared" si="568"/>
        <v>0</v>
      </c>
      <c r="BV504" s="1">
        <f t="shared" si="568"/>
        <v>0</v>
      </c>
      <c r="BW504" s="1">
        <f t="shared" si="568"/>
        <v>0</v>
      </c>
      <c r="BX504" s="1">
        <f t="shared" ref="BX504:CD504" si="569">IF(BX120="x",IF(BX378=0,$I504,0),0)</f>
        <v>0</v>
      </c>
      <c r="BY504" s="1">
        <f t="shared" si="569"/>
        <v>0</v>
      </c>
      <c r="BZ504" s="1">
        <f t="shared" si="569"/>
        <v>0</v>
      </c>
      <c r="CA504" s="1">
        <f t="shared" si="569"/>
        <v>0</v>
      </c>
      <c r="CB504" s="1">
        <f t="shared" si="569"/>
        <v>0</v>
      </c>
      <c r="CC504" s="1">
        <f t="shared" si="569"/>
        <v>0</v>
      </c>
      <c r="CD504" s="1">
        <f t="shared" si="569"/>
        <v>0</v>
      </c>
    </row>
    <row r="505" spans="1:82" x14ac:dyDescent="0.2">
      <c r="A505" s="1">
        <f>'5'!E57</f>
        <v>0</v>
      </c>
      <c r="G505" s="1086">
        <f>'5'!AD57</f>
        <v>0</v>
      </c>
      <c r="H505" s="1086">
        <f>'5'!AF57</f>
        <v>0</v>
      </c>
      <c r="I505" s="1087">
        <f>'5'!BE57</f>
        <v>0</v>
      </c>
      <c r="K505" s="1">
        <f t="shared" si="503"/>
        <v>0</v>
      </c>
      <c r="L505" s="1">
        <f t="shared" ref="L505:BW505" si="570">IF(L121="x",IF(L379=0,$I505,0),0)</f>
        <v>0</v>
      </c>
      <c r="M505" s="1">
        <f t="shared" si="570"/>
        <v>0</v>
      </c>
      <c r="N505" s="1">
        <f t="shared" si="570"/>
        <v>0</v>
      </c>
      <c r="O505" s="1">
        <f t="shared" si="570"/>
        <v>0</v>
      </c>
      <c r="P505" s="1">
        <f t="shared" si="570"/>
        <v>0</v>
      </c>
      <c r="Q505" s="1">
        <f t="shared" si="570"/>
        <v>0</v>
      </c>
      <c r="R505" s="1">
        <f t="shared" si="570"/>
        <v>0</v>
      </c>
      <c r="S505" s="1">
        <f t="shared" si="570"/>
        <v>0</v>
      </c>
      <c r="T505" s="1">
        <f t="shared" si="570"/>
        <v>0</v>
      </c>
      <c r="U505" s="1">
        <f t="shared" si="570"/>
        <v>0</v>
      </c>
      <c r="V505" s="1">
        <f t="shared" si="570"/>
        <v>0</v>
      </c>
      <c r="W505" s="1">
        <f t="shared" si="570"/>
        <v>0</v>
      </c>
      <c r="X505" s="1">
        <f t="shared" si="570"/>
        <v>0</v>
      </c>
      <c r="Y505" s="1">
        <f t="shared" si="570"/>
        <v>0</v>
      </c>
      <c r="Z505" s="1">
        <f t="shared" si="570"/>
        <v>0</v>
      </c>
      <c r="AA505" s="1">
        <f t="shared" si="570"/>
        <v>0</v>
      </c>
      <c r="AB505" s="1">
        <f t="shared" si="570"/>
        <v>0</v>
      </c>
      <c r="AC505" s="1">
        <f t="shared" si="570"/>
        <v>0</v>
      </c>
      <c r="AD505" s="1">
        <f t="shared" si="570"/>
        <v>0</v>
      </c>
      <c r="AE505" s="1">
        <f t="shared" si="570"/>
        <v>0</v>
      </c>
      <c r="AF505" s="1">
        <f t="shared" si="570"/>
        <v>0</v>
      </c>
      <c r="AG505" s="1">
        <f t="shared" si="570"/>
        <v>0</v>
      </c>
      <c r="AH505" s="1">
        <f t="shared" si="570"/>
        <v>0</v>
      </c>
      <c r="AI505" s="1">
        <f t="shared" si="570"/>
        <v>0</v>
      </c>
      <c r="AJ505" s="1">
        <f t="shared" si="570"/>
        <v>0</v>
      </c>
      <c r="AK505" s="1">
        <f t="shared" si="570"/>
        <v>0</v>
      </c>
      <c r="AL505" s="1">
        <f t="shared" si="570"/>
        <v>0</v>
      </c>
      <c r="AM505" s="1">
        <f t="shared" si="570"/>
        <v>0</v>
      </c>
      <c r="AN505" s="1">
        <f t="shared" si="570"/>
        <v>0</v>
      </c>
      <c r="AO505" s="1">
        <f t="shared" si="570"/>
        <v>0</v>
      </c>
      <c r="AP505" s="1">
        <f t="shared" si="570"/>
        <v>0</v>
      </c>
      <c r="AQ505" s="1">
        <f t="shared" si="570"/>
        <v>0</v>
      </c>
      <c r="AR505" s="1">
        <f t="shared" si="570"/>
        <v>0</v>
      </c>
      <c r="AS505" s="1">
        <f t="shared" si="570"/>
        <v>0</v>
      </c>
      <c r="AT505" s="1">
        <f t="shared" si="570"/>
        <v>0</v>
      </c>
      <c r="AU505" s="1">
        <f t="shared" si="570"/>
        <v>0</v>
      </c>
      <c r="AV505" s="1">
        <f t="shared" si="570"/>
        <v>0</v>
      </c>
      <c r="AW505" s="1">
        <f t="shared" si="570"/>
        <v>0</v>
      </c>
      <c r="AX505" s="1">
        <f t="shared" si="570"/>
        <v>0</v>
      </c>
      <c r="AY505" s="1">
        <f t="shared" si="570"/>
        <v>0</v>
      </c>
      <c r="AZ505" s="1">
        <f t="shared" si="570"/>
        <v>0</v>
      </c>
      <c r="BA505" s="1">
        <f t="shared" si="570"/>
        <v>0</v>
      </c>
      <c r="BB505" s="1">
        <f t="shared" si="570"/>
        <v>0</v>
      </c>
      <c r="BC505" s="1">
        <f t="shared" si="570"/>
        <v>0</v>
      </c>
      <c r="BD505" s="1">
        <f t="shared" si="570"/>
        <v>0</v>
      </c>
      <c r="BE505" s="1">
        <f t="shared" si="570"/>
        <v>0</v>
      </c>
      <c r="BF505" s="1">
        <f t="shared" si="570"/>
        <v>0</v>
      </c>
      <c r="BG505" s="1">
        <f t="shared" si="570"/>
        <v>0</v>
      </c>
      <c r="BH505" s="1">
        <f t="shared" si="570"/>
        <v>0</v>
      </c>
      <c r="BI505" s="1">
        <f t="shared" si="570"/>
        <v>0</v>
      </c>
      <c r="BJ505" s="1">
        <f t="shared" si="570"/>
        <v>0</v>
      </c>
      <c r="BK505" s="1">
        <f t="shared" si="570"/>
        <v>0</v>
      </c>
      <c r="BL505" s="1">
        <f t="shared" si="570"/>
        <v>0</v>
      </c>
      <c r="BM505" s="1">
        <f t="shared" si="570"/>
        <v>0</v>
      </c>
      <c r="BN505" s="1">
        <f t="shared" si="570"/>
        <v>0</v>
      </c>
      <c r="BO505" s="1">
        <f t="shared" si="570"/>
        <v>0</v>
      </c>
      <c r="BP505" s="1">
        <f t="shared" si="570"/>
        <v>0</v>
      </c>
      <c r="BQ505" s="1">
        <f t="shared" si="570"/>
        <v>0</v>
      </c>
      <c r="BR505" s="1">
        <f t="shared" si="570"/>
        <v>0</v>
      </c>
      <c r="BS505" s="1">
        <f t="shared" si="570"/>
        <v>0</v>
      </c>
      <c r="BT505" s="1">
        <f t="shared" si="570"/>
        <v>0</v>
      </c>
      <c r="BU505" s="1">
        <f t="shared" si="570"/>
        <v>0</v>
      </c>
      <c r="BV505" s="1">
        <f t="shared" si="570"/>
        <v>0</v>
      </c>
      <c r="BW505" s="1">
        <f t="shared" si="570"/>
        <v>0</v>
      </c>
      <c r="BX505" s="1">
        <f t="shared" ref="BX505:CD505" si="571">IF(BX121="x",IF(BX379=0,$I505,0),0)</f>
        <v>0</v>
      </c>
      <c r="BY505" s="1">
        <f t="shared" si="571"/>
        <v>0</v>
      </c>
      <c r="BZ505" s="1">
        <f t="shared" si="571"/>
        <v>0</v>
      </c>
      <c r="CA505" s="1">
        <f t="shared" si="571"/>
        <v>0</v>
      </c>
      <c r="CB505" s="1">
        <f t="shared" si="571"/>
        <v>0</v>
      </c>
      <c r="CC505" s="1">
        <f t="shared" si="571"/>
        <v>0</v>
      </c>
      <c r="CD505" s="1">
        <f t="shared" si="571"/>
        <v>0</v>
      </c>
    </row>
    <row r="506" spans="1:82" x14ac:dyDescent="0.2">
      <c r="A506" s="1">
        <f>'5'!E58</f>
        <v>0</v>
      </c>
      <c r="G506" s="1086">
        <f>'5'!AD58</f>
        <v>0</v>
      </c>
      <c r="H506" s="1086">
        <f>'5'!AF58</f>
        <v>0</v>
      </c>
      <c r="I506" s="1087">
        <f>'5'!BE58</f>
        <v>0</v>
      </c>
      <c r="K506" s="1">
        <f t="shared" si="503"/>
        <v>0</v>
      </c>
      <c r="L506" s="1">
        <f t="shared" ref="L506:BW506" si="572">IF(L122="x",IF(L380=0,$I506,0),0)</f>
        <v>0</v>
      </c>
      <c r="M506" s="1">
        <f t="shared" si="572"/>
        <v>0</v>
      </c>
      <c r="N506" s="1">
        <f t="shared" si="572"/>
        <v>0</v>
      </c>
      <c r="O506" s="1">
        <f t="shared" si="572"/>
        <v>0</v>
      </c>
      <c r="P506" s="1">
        <f t="shared" si="572"/>
        <v>0</v>
      </c>
      <c r="Q506" s="1">
        <f t="shared" si="572"/>
        <v>0</v>
      </c>
      <c r="R506" s="1">
        <f t="shared" si="572"/>
        <v>0</v>
      </c>
      <c r="S506" s="1">
        <f t="shared" si="572"/>
        <v>0</v>
      </c>
      <c r="T506" s="1">
        <f t="shared" si="572"/>
        <v>0</v>
      </c>
      <c r="U506" s="1">
        <f t="shared" si="572"/>
        <v>0</v>
      </c>
      <c r="V506" s="1">
        <f t="shared" si="572"/>
        <v>0</v>
      </c>
      <c r="W506" s="1">
        <f t="shared" si="572"/>
        <v>0</v>
      </c>
      <c r="X506" s="1">
        <f t="shared" si="572"/>
        <v>0</v>
      </c>
      <c r="Y506" s="1">
        <f t="shared" si="572"/>
        <v>0</v>
      </c>
      <c r="Z506" s="1">
        <f t="shared" si="572"/>
        <v>0</v>
      </c>
      <c r="AA506" s="1">
        <f t="shared" si="572"/>
        <v>0</v>
      </c>
      <c r="AB506" s="1">
        <f t="shared" si="572"/>
        <v>0</v>
      </c>
      <c r="AC506" s="1">
        <f t="shared" si="572"/>
        <v>0</v>
      </c>
      <c r="AD506" s="1">
        <f t="shared" si="572"/>
        <v>0</v>
      </c>
      <c r="AE506" s="1">
        <f t="shared" si="572"/>
        <v>0</v>
      </c>
      <c r="AF506" s="1">
        <f t="shared" si="572"/>
        <v>0</v>
      </c>
      <c r="AG506" s="1">
        <f t="shared" si="572"/>
        <v>0</v>
      </c>
      <c r="AH506" s="1">
        <f t="shared" si="572"/>
        <v>0</v>
      </c>
      <c r="AI506" s="1">
        <f t="shared" si="572"/>
        <v>0</v>
      </c>
      <c r="AJ506" s="1">
        <f t="shared" si="572"/>
        <v>0</v>
      </c>
      <c r="AK506" s="1">
        <f t="shared" si="572"/>
        <v>0</v>
      </c>
      <c r="AL506" s="1">
        <f t="shared" si="572"/>
        <v>0</v>
      </c>
      <c r="AM506" s="1">
        <f t="shared" si="572"/>
        <v>0</v>
      </c>
      <c r="AN506" s="1">
        <f t="shared" si="572"/>
        <v>0</v>
      </c>
      <c r="AO506" s="1">
        <f t="shared" si="572"/>
        <v>0</v>
      </c>
      <c r="AP506" s="1">
        <f t="shared" si="572"/>
        <v>0</v>
      </c>
      <c r="AQ506" s="1">
        <f t="shared" si="572"/>
        <v>0</v>
      </c>
      <c r="AR506" s="1">
        <f t="shared" si="572"/>
        <v>0</v>
      </c>
      <c r="AS506" s="1">
        <f t="shared" si="572"/>
        <v>0</v>
      </c>
      <c r="AT506" s="1">
        <f t="shared" si="572"/>
        <v>0</v>
      </c>
      <c r="AU506" s="1">
        <f t="shared" si="572"/>
        <v>0</v>
      </c>
      <c r="AV506" s="1">
        <f t="shared" si="572"/>
        <v>0</v>
      </c>
      <c r="AW506" s="1">
        <f t="shared" si="572"/>
        <v>0</v>
      </c>
      <c r="AX506" s="1">
        <f t="shared" si="572"/>
        <v>0</v>
      </c>
      <c r="AY506" s="1">
        <f t="shared" si="572"/>
        <v>0</v>
      </c>
      <c r="AZ506" s="1">
        <f t="shared" si="572"/>
        <v>0</v>
      </c>
      <c r="BA506" s="1">
        <f t="shared" si="572"/>
        <v>0</v>
      </c>
      <c r="BB506" s="1">
        <f t="shared" si="572"/>
        <v>0</v>
      </c>
      <c r="BC506" s="1">
        <f t="shared" si="572"/>
        <v>0</v>
      </c>
      <c r="BD506" s="1">
        <f t="shared" si="572"/>
        <v>0</v>
      </c>
      <c r="BE506" s="1">
        <f t="shared" si="572"/>
        <v>0</v>
      </c>
      <c r="BF506" s="1">
        <f t="shared" si="572"/>
        <v>0</v>
      </c>
      <c r="BG506" s="1">
        <f t="shared" si="572"/>
        <v>0</v>
      </c>
      <c r="BH506" s="1">
        <f t="shared" si="572"/>
        <v>0</v>
      </c>
      <c r="BI506" s="1">
        <f t="shared" si="572"/>
        <v>0</v>
      </c>
      <c r="BJ506" s="1">
        <f t="shared" si="572"/>
        <v>0</v>
      </c>
      <c r="BK506" s="1">
        <f t="shared" si="572"/>
        <v>0</v>
      </c>
      <c r="BL506" s="1">
        <f t="shared" si="572"/>
        <v>0</v>
      </c>
      <c r="BM506" s="1">
        <f t="shared" si="572"/>
        <v>0</v>
      </c>
      <c r="BN506" s="1">
        <f t="shared" si="572"/>
        <v>0</v>
      </c>
      <c r="BO506" s="1">
        <f t="shared" si="572"/>
        <v>0</v>
      </c>
      <c r="BP506" s="1">
        <f t="shared" si="572"/>
        <v>0</v>
      </c>
      <c r="BQ506" s="1">
        <f t="shared" si="572"/>
        <v>0</v>
      </c>
      <c r="BR506" s="1">
        <f t="shared" si="572"/>
        <v>0</v>
      </c>
      <c r="BS506" s="1">
        <f t="shared" si="572"/>
        <v>0</v>
      </c>
      <c r="BT506" s="1">
        <f t="shared" si="572"/>
        <v>0</v>
      </c>
      <c r="BU506" s="1">
        <f t="shared" si="572"/>
        <v>0</v>
      </c>
      <c r="BV506" s="1">
        <f t="shared" si="572"/>
        <v>0</v>
      </c>
      <c r="BW506" s="1">
        <f t="shared" si="572"/>
        <v>0</v>
      </c>
      <c r="BX506" s="1">
        <f t="shared" ref="BX506:CD506" si="573">IF(BX122="x",IF(BX380=0,$I506,0),0)</f>
        <v>0</v>
      </c>
      <c r="BY506" s="1">
        <f t="shared" si="573"/>
        <v>0</v>
      </c>
      <c r="BZ506" s="1">
        <f t="shared" si="573"/>
        <v>0</v>
      </c>
      <c r="CA506" s="1">
        <f t="shared" si="573"/>
        <v>0</v>
      </c>
      <c r="CB506" s="1">
        <f t="shared" si="573"/>
        <v>0</v>
      </c>
      <c r="CC506" s="1">
        <f t="shared" si="573"/>
        <v>0</v>
      </c>
      <c r="CD506" s="1">
        <f t="shared" si="573"/>
        <v>0</v>
      </c>
    </row>
    <row r="507" spans="1:82" x14ac:dyDescent="0.2">
      <c r="A507" s="1">
        <f>'5'!E59</f>
        <v>0</v>
      </c>
      <c r="G507" s="1086">
        <f>'5'!AD59</f>
        <v>0</v>
      </c>
      <c r="H507" s="1086">
        <f>'5'!AF59</f>
        <v>0</v>
      </c>
      <c r="I507" s="1087">
        <f>'5'!BE59</f>
        <v>0</v>
      </c>
      <c r="K507" s="1">
        <f t="shared" si="503"/>
        <v>0</v>
      </c>
      <c r="L507" s="1">
        <f t="shared" ref="L507:BW507" si="574">IF(L123="x",IF(L381=0,$I507,0),0)</f>
        <v>0</v>
      </c>
      <c r="M507" s="1">
        <f t="shared" si="574"/>
        <v>0</v>
      </c>
      <c r="N507" s="1">
        <f t="shared" si="574"/>
        <v>0</v>
      </c>
      <c r="O507" s="1">
        <f t="shared" si="574"/>
        <v>0</v>
      </c>
      <c r="P507" s="1">
        <f t="shared" si="574"/>
        <v>0</v>
      </c>
      <c r="Q507" s="1">
        <f t="shared" si="574"/>
        <v>0</v>
      </c>
      <c r="R507" s="1">
        <f t="shared" si="574"/>
        <v>0</v>
      </c>
      <c r="S507" s="1">
        <f t="shared" si="574"/>
        <v>0</v>
      </c>
      <c r="T507" s="1">
        <f t="shared" si="574"/>
        <v>0</v>
      </c>
      <c r="U507" s="1">
        <f t="shared" si="574"/>
        <v>0</v>
      </c>
      <c r="V507" s="1">
        <f t="shared" si="574"/>
        <v>0</v>
      </c>
      <c r="W507" s="1">
        <f t="shared" si="574"/>
        <v>0</v>
      </c>
      <c r="X507" s="1">
        <f t="shared" si="574"/>
        <v>0</v>
      </c>
      <c r="Y507" s="1">
        <f t="shared" si="574"/>
        <v>0</v>
      </c>
      <c r="Z507" s="1">
        <f t="shared" si="574"/>
        <v>0</v>
      </c>
      <c r="AA507" s="1">
        <f t="shared" si="574"/>
        <v>0</v>
      </c>
      <c r="AB507" s="1">
        <f t="shared" si="574"/>
        <v>0</v>
      </c>
      <c r="AC507" s="1">
        <f t="shared" si="574"/>
        <v>0</v>
      </c>
      <c r="AD507" s="1">
        <f t="shared" si="574"/>
        <v>0</v>
      </c>
      <c r="AE507" s="1">
        <f t="shared" si="574"/>
        <v>0</v>
      </c>
      <c r="AF507" s="1">
        <f t="shared" si="574"/>
        <v>0</v>
      </c>
      <c r="AG507" s="1">
        <f t="shared" si="574"/>
        <v>0</v>
      </c>
      <c r="AH507" s="1">
        <f t="shared" si="574"/>
        <v>0</v>
      </c>
      <c r="AI507" s="1">
        <f t="shared" si="574"/>
        <v>0</v>
      </c>
      <c r="AJ507" s="1">
        <f t="shared" si="574"/>
        <v>0</v>
      </c>
      <c r="AK507" s="1">
        <f t="shared" si="574"/>
        <v>0</v>
      </c>
      <c r="AL507" s="1">
        <f t="shared" si="574"/>
        <v>0</v>
      </c>
      <c r="AM507" s="1">
        <f t="shared" si="574"/>
        <v>0</v>
      </c>
      <c r="AN507" s="1">
        <f t="shared" si="574"/>
        <v>0</v>
      </c>
      <c r="AO507" s="1">
        <f t="shared" si="574"/>
        <v>0</v>
      </c>
      <c r="AP507" s="1">
        <f t="shared" si="574"/>
        <v>0</v>
      </c>
      <c r="AQ507" s="1">
        <f t="shared" si="574"/>
        <v>0</v>
      </c>
      <c r="AR507" s="1">
        <f t="shared" si="574"/>
        <v>0</v>
      </c>
      <c r="AS507" s="1">
        <f t="shared" si="574"/>
        <v>0</v>
      </c>
      <c r="AT507" s="1">
        <f t="shared" si="574"/>
        <v>0</v>
      </c>
      <c r="AU507" s="1">
        <f t="shared" si="574"/>
        <v>0</v>
      </c>
      <c r="AV507" s="1">
        <f t="shared" si="574"/>
        <v>0</v>
      </c>
      <c r="AW507" s="1">
        <f t="shared" si="574"/>
        <v>0</v>
      </c>
      <c r="AX507" s="1">
        <f t="shared" si="574"/>
        <v>0</v>
      </c>
      <c r="AY507" s="1">
        <f t="shared" si="574"/>
        <v>0</v>
      </c>
      <c r="AZ507" s="1">
        <f t="shared" si="574"/>
        <v>0</v>
      </c>
      <c r="BA507" s="1">
        <f t="shared" si="574"/>
        <v>0</v>
      </c>
      <c r="BB507" s="1">
        <f t="shared" si="574"/>
        <v>0</v>
      </c>
      <c r="BC507" s="1">
        <f t="shared" si="574"/>
        <v>0</v>
      </c>
      <c r="BD507" s="1">
        <f t="shared" si="574"/>
        <v>0</v>
      </c>
      <c r="BE507" s="1">
        <f t="shared" si="574"/>
        <v>0</v>
      </c>
      <c r="BF507" s="1">
        <f t="shared" si="574"/>
        <v>0</v>
      </c>
      <c r="BG507" s="1">
        <f t="shared" si="574"/>
        <v>0</v>
      </c>
      <c r="BH507" s="1">
        <f t="shared" si="574"/>
        <v>0</v>
      </c>
      <c r="BI507" s="1">
        <f t="shared" si="574"/>
        <v>0</v>
      </c>
      <c r="BJ507" s="1">
        <f t="shared" si="574"/>
        <v>0</v>
      </c>
      <c r="BK507" s="1">
        <f t="shared" si="574"/>
        <v>0</v>
      </c>
      <c r="BL507" s="1">
        <f t="shared" si="574"/>
        <v>0</v>
      </c>
      <c r="BM507" s="1">
        <f t="shared" si="574"/>
        <v>0</v>
      </c>
      <c r="BN507" s="1">
        <f t="shared" si="574"/>
        <v>0</v>
      </c>
      <c r="BO507" s="1">
        <f t="shared" si="574"/>
        <v>0</v>
      </c>
      <c r="BP507" s="1">
        <f t="shared" si="574"/>
        <v>0</v>
      </c>
      <c r="BQ507" s="1">
        <f t="shared" si="574"/>
        <v>0</v>
      </c>
      <c r="BR507" s="1">
        <f t="shared" si="574"/>
        <v>0</v>
      </c>
      <c r="BS507" s="1">
        <f t="shared" si="574"/>
        <v>0</v>
      </c>
      <c r="BT507" s="1">
        <f t="shared" si="574"/>
        <v>0</v>
      </c>
      <c r="BU507" s="1">
        <f t="shared" si="574"/>
        <v>0</v>
      </c>
      <c r="BV507" s="1">
        <f t="shared" si="574"/>
        <v>0</v>
      </c>
      <c r="BW507" s="1">
        <f t="shared" si="574"/>
        <v>0</v>
      </c>
      <c r="BX507" s="1">
        <f t="shared" ref="BX507:CD507" si="575">IF(BX123="x",IF(BX381=0,$I507,0),0)</f>
        <v>0</v>
      </c>
      <c r="BY507" s="1">
        <f t="shared" si="575"/>
        <v>0</v>
      </c>
      <c r="BZ507" s="1">
        <f t="shared" si="575"/>
        <v>0</v>
      </c>
      <c r="CA507" s="1">
        <f t="shared" si="575"/>
        <v>0</v>
      </c>
      <c r="CB507" s="1">
        <f t="shared" si="575"/>
        <v>0</v>
      </c>
      <c r="CC507" s="1">
        <f t="shared" si="575"/>
        <v>0</v>
      </c>
      <c r="CD507" s="1">
        <f t="shared" si="575"/>
        <v>0</v>
      </c>
    </row>
    <row r="508" spans="1:82" x14ac:dyDescent="0.2">
      <c r="A508" s="1">
        <f>'5'!E60</f>
        <v>0</v>
      </c>
      <c r="G508" s="1086">
        <f>'5'!AD60</f>
        <v>0</v>
      </c>
      <c r="H508" s="1086">
        <f>'5'!AF60</f>
        <v>0</v>
      </c>
      <c r="I508" s="1087">
        <f>'5'!BE60</f>
        <v>0</v>
      </c>
      <c r="K508" s="1">
        <f t="shared" si="503"/>
        <v>0</v>
      </c>
      <c r="L508" s="1">
        <f t="shared" ref="L508:BW508" si="576">IF(L124="x",IF(L382=0,$I508,0),0)</f>
        <v>0</v>
      </c>
      <c r="M508" s="1">
        <f t="shared" si="576"/>
        <v>0</v>
      </c>
      <c r="N508" s="1">
        <f t="shared" si="576"/>
        <v>0</v>
      </c>
      <c r="O508" s="1">
        <f t="shared" si="576"/>
        <v>0</v>
      </c>
      <c r="P508" s="1">
        <f t="shared" si="576"/>
        <v>0</v>
      </c>
      <c r="Q508" s="1">
        <f t="shared" si="576"/>
        <v>0</v>
      </c>
      <c r="R508" s="1">
        <f t="shared" si="576"/>
        <v>0</v>
      </c>
      <c r="S508" s="1">
        <f t="shared" si="576"/>
        <v>0</v>
      </c>
      <c r="T508" s="1">
        <f t="shared" si="576"/>
        <v>0</v>
      </c>
      <c r="U508" s="1">
        <f t="shared" si="576"/>
        <v>0</v>
      </c>
      <c r="V508" s="1">
        <f t="shared" si="576"/>
        <v>0</v>
      </c>
      <c r="W508" s="1">
        <f t="shared" si="576"/>
        <v>0</v>
      </c>
      <c r="X508" s="1">
        <f t="shared" si="576"/>
        <v>0</v>
      </c>
      <c r="Y508" s="1">
        <f t="shared" si="576"/>
        <v>0</v>
      </c>
      <c r="Z508" s="1">
        <f t="shared" si="576"/>
        <v>0</v>
      </c>
      <c r="AA508" s="1">
        <f t="shared" si="576"/>
        <v>0</v>
      </c>
      <c r="AB508" s="1">
        <f t="shared" si="576"/>
        <v>0</v>
      </c>
      <c r="AC508" s="1">
        <f t="shared" si="576"/>
        <v>0</v>
      </c>
      <c r="AD508" s="1">
        <f t="shared" si="576"/>
        <v>0</v>
      </c>
      <c r="AE508" s="1">
        <f t="shared" si="576"/>
        <v>0</v>
      </c>
      <c r="AF508" s="1">
        <f t="shared" si="576"/>
        <v>0</v>
      </c>
      <c r="AG508" s="1">
        <f t="shared" si="576"/>
        <v>0</v>
      </c>
      <c r="AH508" s="1">
        <f t="shared" si="576"/>
        <v>0</v>
      </c>
      <c r="AI508" s="1">
        <f t="shared" si="576"/>
        <v>0</v>
      </c>
      <c r="AJ508" s="1">
        <f t="shared" si="576"/>
        <v>0</v>
      </c>
      <c r="AK508" s="1">
        <f t="shared" si="576"/>
        <v>0</v>
      </c>
      <c r="AL508" s="1">
        <f t="shared" si="576"/>
        <v>0</v>
      </c>
      <c r="AM508" s="1">
        <f t="shared" si="576"/>
        <v>0</v>
      </c>
      <c r="AN508" s="1">
        <f t="shared" si="576"/>
        <v>0</v>
      </c>
      <c r="AO508" s="1">
        <f t="shared" si="576"/>
        <v>0</v>
      </c>
      <c r="AP508" s="1">
        <f t="shared" si="576"/>
        <v>0</v>
      </c>
      <c r="AQ508" s="1">
        <f t="shared" si="576"/>
        <v>0</v>
      </c>
      <c r="AR508" s="1">
        <f t="shared" si="576"/>
        <v>0</v>
      </c>
      <c r="AS508" s="1">
        <f t="shared" si="576"/>
        <v>0</v>
      </c>
      <c r="AT508" s="1">
        <f t="shared" si="576"/>
        <v>0</v>
      </c>
      <c r="AU508" s="1">
        <f t="shared" si="576"/>
        <v>0</v>
      </c>
      <c r="AV508" s="1">
        <f t="shared" si="576"/>
        <v>0</v>
      </c>
      <c r="AW508" s="1">
        <f t="shared" si="576"/>
        <v>0</v>
      </c>
      <c r="AX508" s="1">
        <f t="shared" si="576"/>
        <v>0</v>
      </c>
      <c r="AY508" s="1">
        <f t="shared" si="576"/>
        <v>0</v>
      </c>
      <c r="AZ508" s="1">
        <f t="shared" si="576"/>
        <v>0</v>
      </c>
      <c r="BA508" s="1">
        <f t="shared" si="576"/>
        <v>0</v>
      </c>
      <c r="BB508" s="1">
        <f t="shared" si="576"/>
        <v>0</v>
      </c>
      <c r="BC508" s="1">
        <f t="shared" si="576"/>
        <v>0</v>
      </c>
      <c r="BD508" s="1">
        <f t="shared" si="576"/>
        <v>0</v>
      </c>
      <c r="BE508" s="1">
        <f t="shared" si="576"/>
        <v>0</v>
      </c>
      <c r="BF508" s="1">
        <f t="shared" si="576"/>
        <v>0</v>
      </c>
      <c r="BG508" s="1">
        <f t="shared" si="576"/>
        <v>0</v>
      </c>
      <c r="BH508" s="1">
        <f t="shared" si="576"/>
        <v>0</v>
      </c>
      <c r="BI508" s="1">
        <f t="shared" si="576"/>
        <v>0</v>
      </c>
      <c r="BJ508" s="1">
        <f t="shared" si="576"/>
        <v>0</v>
      </c>
      <c r="BK508" s="1">
        <f t="shared" si="576"/>
        <v>0</v>
      </c>
      <c r="BL508" s="1">
        <f t="shared" si="576"/>
        <v>0</v>
      </c>
      <c r="BM508" s="1">
        <f t="shared" si="576"/>
        <v>0</v>
      </c>
      <c r="BN508" s="1">
        <f t="shared" si="576"/>
        <v>0</v>
      </c>
      <c r="BO508" s="1">
        <f t="shared" si="576"/>
        <v>0</v>
      </c>
      <c r="BP508" s="1">
        <f t="shared" si="576"/>
        <v>0</v>
      </c>
      <c r="BQ508" s="1">
        <f t="shared" si="576"/>
        <v>0</v>
      </c>
      <c r="BR508" s="1">
        <f t="shared" si="576"/>
        <v>0</v>
      </c>
      <c r="BS508" s="1">
        <f t="shared" si="576"/>
        <v>0</v>
      </c>
      <c r="BT508" s="1">
        <f t="shared" si="576"/>
        <v>0</v>
      </c>
      <c r="BU508" s="1">
        <f t="shared" si="576"/>
        <v>0</v>
      </c>
      <c r="BV508" s="1">
        <f t="shared" si="576"/>
        <v>0</v>
      </c>
      <c r="BW508" s="1">
        <f t="shared" si="576"/>
        <v>0</v>
      </c>
      <c r="BX508" s="1">
        <f t="shared" ref="BX508:CD508" si="577">IF(BX124="x",IF(BX382=0,$I508,0),0)</f>
        <v>0</v>
      </c>
      <c r="BY508" s="1">
        <f t="shared" si="577"/>
        <v>0</v>
      </c>
      <c r="BZ508" s="1">
        <f t="shared" si="577"/>
        <v>0</v>
      </c>
      <c r="CA508" s="1">
        <f t="shared" si="577"/>
        <v>0</v>
      </c>
      <c r="CB508" s="1">
        <f t="shared" si="577"/>
        <v>0</v>
      </c>
      <c r="CC508" s="1">
        <f t="shared" si="577"/>
        <v>0</v>
      </c>
      <c r="CD508" s="1">
        <f t="shared" si="577"/>
        <v>0</v>
      </c>
    </row>
    <row r="509" spans="1:82" x14ac:dyDescent="0.2">
      <c r="A509" s="1">
        <f>'5'!E61</f>
        <v>0</v>
      </c>
      <c r="G509" s="1086">
        <f>'5'!AD61</f>
        <v>0</v>
      </c>
      <c r="H509" s="1086">
        <f>'5'!AF61</f>
        <v>0</v>
      </c>
      <c r="I509" s="1087">
        <f>'5'!BE61</f>
        <v>0</v>
      </c>
      <c r="K509" s="1">
        <f t="shared" si="503"/>
        <v>0</v>
      </c>
      <c r="L509" s="1">
        <f t="shared" ref="L509:BW509" si="578">IF(L125="x",IF(L383=0,$I509,0),0)</f>
        <v>0</v>
      </c>
      <c r="M509" s="1">
        <f t="shared" si="578"/>
        <v>0</v>
      </c>
      <c r="N509" s="1">
        <f t="shared" si="578"/>
        <v>0</v>
      </c>
      <c r="O509" s="1">
        <f t="shared" si="578"/>
        <v>0</v>
      </c>
      <c r="P509" s="1">
        <f t="shared" si="578"/>
        <v>0</v>
      </c>
      <c r="Q509" s="1">
        <f t="shared" si="578"/>
        <v>0</v>
      </c>
      <c r="R509" s="1">
        <f t="shared" si="578"/>
        <v>0</v>
      </c>
      <c r="S509" s="1">
        <f t="shared" si="578"/>
        <v>0</v>
      </c>
      <c r="T509" s="1">
        <f t="shared" si="578"/>
        <v>0</v>
      </c>
      <c r="U509" s="1">
        <f t="shared" si="578"/>
        <v>0</v>
      </c>
      <c r="V509" s="1">
        <f t="shared" si="578"/>
        <v>0</v>
      </c>
      <c r="W509" s="1">
        <f t="shared" si="578"/>
        <v>0</v>
      </c>
      <c r="X509" s="1">
        <f t="shared" si="578"/>
        <v>0</v>
      </c>
      <c r="Y509" s="1">
        <f t="shared" si="578"/>
        <v>0</v>
      </c>
      <c r="Z509" s="1">
        <f t="shared" si="578"/>
        <v>0</v>
      </c>
      <c r="AA509" s="1">
        <f t="shared" si="578"/>
        <v>0</v>
      </c>
      <c r="AB509" s="1">
        <f t="shared" si="578"/>
        <v>0</v>
      </c>
      <c r="AC509" s="1">
        <f t="shared" si="578"/>
        <v>0</v>
      </c>
      <c r="AD509" s="1">
        <f t="shared" si="578"/>
        <v>0</v>
      </c>
      <c r="AE509" s="1">
        <f t="shared" si="578"/>
        <v>0</v>
      </c>
      <c r="AF509" s="1">
        <f t="shared" si="578"/>
        <v>0</v>
      </c>
      <c r="AG509" s="1">
        <f t="shared" si="578"/>
        <v>0</v>
      </c>
      <c r="AH509" s="1">
        <f t="shared" si="578"/>
        <v>0</v>
      </c>
      <c r="AI509" s="1">
        <f t="shared" si="578"/>
        <v>0</v>
      </c>
      <c r="AJ509" s="1">
        <f t="shared" si="578"/>
        <v>0</v>
      </c>
      <c r="AK509" s="1">
        <f t="shared" si="578"/>
        <v>0</v>
      </c>
      <c r="AL509" s="1">
        <f t="shared" si="578"/>
        <v>0</v>
      </c>
      <c r="AM509" s="1">
        <f t="shared" si="578"/>
        <v>0</v>
      </c>
      <c r="AN509" s="1">
        <f t="shared" si="578"/>
        <v>0</v>
      </c>
      <c r="AO509" s="1">
        <f t="shared" si="578"/>
        <v>0</v>
      </c>
      <c r="AP509" s="1">
        <f t="shared" si="578"/>
        <v>0</v>
      </c>
      <c r="AQ509" s="1">
        <f t="shared" si="578"/>
        <v>0</v>
      </c>
      <c r="AR509" s="1">
        <f t="shared" si="578"/>
        <v>0</v>
      </c>
      <c r="AS509" s="1">
        <f t="shared" si="578"/>
        <v>0</v>
      </c>
      <c r="AT509" s="1">
        <f t="shared" si="578"/>
        <v>0</v>
      </c>
      <c r="AU509" s="1">
        <f t="shared" si="578"/>
        <v>0</v>
      </c>
      <c r="AV509" s="1">
        <f t="shared" si="578"/>
        <v>0</v>
      </c>
      <c r="AW509" s="1">
        <f t="shared" si="578"/>
        <v>0</v>
      </c>
      <c r="AX509" s="1">
        <f t="shared" si="578"/>
        <v>0</v>
      </c>
      <c r="AY509" s="1">
        <f t="shared" si="578"/>
        <v>0</v>
      </c>
      <c r="AZ509" s="1">
        <f t="shared" si="578"/>
        <v>0</v>
      </c>
      <c r="BA509" s="1">
        <f t="shared" si="578"/>
        <v>0</v>
      </c>
      <c r="BB509" s="1">
        <f t="shared" si="578"/>
        <v>0</v>
      </c>
      <c r="BC509" s="1">
        <f t="shared" si="578"/>
        <v>0</v>
      </c>
      <c r="BD509" s="1">
        <f t="shared" si="578"/>
        <v>0</v>
      </c>
      <c r="BE509" s="1">
        <f t="shared" si="578"/>
        <v>0</v>
      </c>
      <c r="BF509" s="1">
        <f t="shared" si="578"/>
        <v>0</v>
      </c>
      <c r="BG509" s="1">
        <f t="shared" si="578"/>
        <v>0</v>
      </c>
      <c r="BH509" s="1">
        <f t="shared" si="578"/>
        <v>0</v>
      </c>
      <c r="BI509" s="1">
        <f t="shared" si="578"/>
        <v>0</v>
      </c>
      <c r="BJ509" s="1">
        <f t="shared" si="578"/>
        <v>0</v>
      </c>
      <c r="BK509" s="1">
        <f t="shared" si="578"/>
        <v>0</v>
      </c>
      <c r="BL509" s="1">
        <f t="shared" si="578"/>
        <v>0</v>
      </c>
      <c r="BM509" s="1">
        <f t="shared" si="578"/>
        <v>0</v>
      </c>
      <c r="BN509" s="1">
        <f t="shared" si="578"/>
        <v>0</v>
      </c>
      <c r="BO509" s="1">
        <f t="shared" si="578"/>
        <v>0</v>
      </c>
      <c r="BP509" s="1">
        <f t="shared" si="578"/>
        <v>0</v>
      </c>
      <c r="BQ509" s="1">
        <f t="shared" si="578"/>
        <v>0</v>
      </c>
      <c r="BR509" s="1">
        <f t="shared" si="578"/>
        <v>0</v>
      </c>
      <c r="BS509" s="1">
        <f t="shared" si="578"/>
        <v>0</v>
      </c>
      <c r="BT509" s="1">
        <f t="shared" si="578"/>
        <v>0</v>
      </c>
      <c r="BU509" s="1">
        <f t="shared" si="578"/>
        <v>0</v>
      </c>
      <c r="BV509" s="1">
        <f t="shared" si="578"/>
        <v>0</v>
      </c>
      <c r="BW509" s="1">
        <f t="shared" si="578"/>
        <v>0</v>
      </c>
      <c r="BX509" s="1">
        <f t="shared" ref="BX509:CD509" si="579">IF(BX125="x",IF(BX383=0,$I509,0),0)</f>
        <v>0</v>
      </c>
      <c r="BY509" s="1">
        <f t="shared" si="579"/>
        <v>0</v>
      </c>
      <c r="BZ509" s="1">
        <f t="shared" si="579"/>
        <v>0</v>
      </c>
      <c r="CA509" s="1">
        <f t="shared" si="579"/>
        <v>0</v>
      </c>
      <c r="CB509" s="1">
        <f t="shared" si="579"/>
        <v>0</v>
      </c>
      <c r="CC509" s="1">
        <f t="shared" si="579"/>
        <v>0</v>
      </c>
      <c r="CD509" s="1">
        <f t="shared" si="579"/>
        <v>0</v>
      </c>
    </row>
    <row r="510" spans="1:82" x14ac:dyDescent="0.2">
      <c r="A510" s="1">
        <f>'5'!E62</f>
        <v>0</v>
      </c>
      <c r="G510" s="1086">
        <f>'5'!AD62</f>
        <v>0</v>
      </c>
      <c r="H510" s="1086">
        <f>'5'!AF62</f>
        <v>0</v>
      </c>
      <c r="I510" s="1087">
        <f>'5'!BE62</f>
        <v>0</v>
      </c>
      <c r="K510" s="1">
        <f t="shared" si="503"/>
        <v>0</v>
      </c>
      <c r="L510" s="1">
        <f t="shared" ref="L510:BW510" si="580">IF(L126="x",IF(L384=0,$I510,0),0)</f>
        <v>0</v>
      </c>
      <c r="M510" s="1">
        <f t="shared" si="580"/>
        <v>0</v>
      </c>
      <c r="N510" s="1">
        <f t="shared" si="580"/>
        <v>0</v>
      </c>
      <c r="O510" s="1">
        <f t="shared" si="580"/>
        <v>0</v>
      </c>
      <c r="P510" s="1">
        <f t="shared" si="580"/>
        <v>0</v>
      </c>
      <c r="Q510" s="1">
        <f t="shared" si="580"/>
        <v>0</v>
      </c>
      <c r="R510" s="1">
        <f t="shared" si="580"/>
        <v>0</v>
      </c>
      <c r="S510" s="1">
        <f t="shared" si="580"/>
        <v>0</v>
      </c>
      <c r="T510" s="1">
        <f t="shared" si="580"/>
        <v>0</v>
      </c>
      <c r="U510" s="1">
        <f t="shared" si="580"/>
        <v>0</v>
      </c>
      <c r="V510" s="1">
        <f t="shared" si="580"/>
        <v>0</v>
      </c>
      <c r="W510" s="1">
        <f t="shared" si="580"/>
        <v>0</v>
      </c>
      <c r="X510" s="1">
        <f t="shared" si="580"/>
        <v>0</v>
      </c>
      <c r="Y510" s="1">
        <f t="shared" si="580"/>
        <v>0</v>
      </c>
      <c r="Z510" s="1">
        <f t="shared" si="580"/>
        <v>0</v>
      </c>
      <c r="AA510" s="1">
        <f t="shared" si="580"/>
        <v>0</v>
      </c>
      <c r="AB510" s="1">
        <f t="shared" si="580"/>
        <v>0</v>
      </c>
      <c r="AC510" s="1">
        <f t="shared" si="580"/>
        <v>0</v>
      </c>
      <c r="AD510" s="1">
        <f t="shared" si="580"/>
        <v>0</v>
      </c>
      <c r="AE510" s="1">
        <f t="shared" si="580"/>
        <v>0</v>
      </c>
      <c r="AF510" s="1">
        <f t="shared" si="580"/>
        <v>0</v>
      </c>
      <c r="AG510" s="1">
        <f t="shared" si="580"/>
        <v>0</v>
      </c>
      <c r="AH510" s="1">
        <f t="shared" si="580"/>
        <v>0</v>
      </c>
      <c r="AI510" s="1">
        <f t="shared" si="580"/>
        <v>0</v>
      </c>
      <c r="AJ510" s="1">
        <f t="shared" si="580"/>
        <v>0</v>
      </c>
      <c r="AK510" s="1">
        <f t="shared" si="580"/>
        <v>0</v>
      </c>
      <c r="AL510" s="1">
        <f t="shared" si="580"/>
        <v>0</v>
      </c>
      <c r="AM510" s="1">
        <f t="shared" si="580"/>
        <v>0</v>
      </c>
      <c r="AN510" s="1">
        <f t="shared" si="580"/>
        <v>0</v>
      </c>
      <c r="AO510" s="1">
        <f t="shared" si="580"/>
        <v>0</v>
      </c>
      <c r="AP510" s="1">
        <f t="shared" si="580"/>
        <v>0</v>
      </c>
      <c r="AQ510" s="1">
        <f t="shared" si="580"/>
        <v>0</v>
      </c>
      <c r="AR510" s="1">
        <f t="shared" si="580"/>
        <v>0</v>
      </c>
      <c r="AS510" s="1">
        <f t="shared" si="580"/>
        <v>0</v>
      </c>
      <c r="AT510" s="1">
        <f t="shared" si="580"/>
        <v>0</v>
      </c>
      <c r="AU510" s="1">
        <f t="shared" si="580"/>
        <v>0</v>
      </c>
      <c r="AV510" s="1">
        <f t="shared" si="580"/>
        <v>0</v>
      </c>
      <c r="AW510" s="1">
        <f t="shared" si="580"/>
        <v>0</v>
      </c>
      <c r="AX510" s="1">
        <f t="shared" si="580"/>
        <v>0</v>
      </c>
      <c r="AY510" s="1">
        <f t="shared" si="580"/>
        <v>0</v>
      </c>
      <c r="AZ510" s="1">
        <f t="shared" si="580"/>
        <v>0</v>
      </c>
      <c r="BA510" s="1">
        <f t="shared" si="580"/>
        <v>0</v>
      </c>
      <c r="BB510" s="1">
        <f t="shared" si="580"/>
        <v>0</v>
      </c>
      <c r="BC510" s="1">
        <f t="shared" si="580"/>
        <v>0</v>
      </c>
      <c r="BD510" s="1">
        <f t="shared" si="580"/>
        <v>0</v>
      </c>
      <c r="BE510" s="1">
        <f t="shared" si="580"/>
        <v>0</v>
      </c>
      <c r="BF510" s="1">
        <f t="shared" si="580"/>
        <v>0</v>
      </c>
      <c r="BG510" s="1">
        <f t="shared" si="580"/>
        <v>0</v>
      </c>
      <c r="BH510" s="1">
        <f t="shared" si="580"/>
        <v>0</v>
      </c>
      <c r="BI510" s="1">
        <f t="shared" si="580"/>
        <v>0</v>
      </c>
      <c r="BJ510" s="1">
        <f t="shared" si="580"/>
        <v>0</v>
      </c>
      <c r="BK510" s="1">
        <f t="shared" si="580"/>
        <v>0</v>
      </c>
      <c r="BL510" s="1">
        <f t="shared" si="580"/>
        <v>0</v>
      </c>
      <c r="BM510" s="1">
        <f t="shared" si="580"/>
        <v>0</v>
      </c>
      <c r="BN510" s="1">
        <f t="shared" si="580"/>
        <v>0</v>
      </c>
      <c r="BO510" s="1">
        <f t="shared" si="580"/>
        <v>0</v>
      </c>
      <c r="BP510" s="1">
        <f t="shared" si="580"/>
        <v>0</v>
      </c>
      <c r="BQ510" s="1">
        <f t="shared" si="580"/>
        <v>0</v>
      </c>
      <c r="BR510" s="1">
        <f t="shared" si="580"/>
        <v>0</v>
      </c>
      <c r="BS510" s="1">
        <f t="shared" si="580"/>
        <v>0</v>
      </c>
      <c r="BT510" s="1">
        <f t="shared" si="580"/>
        <v>0</v>
      </c>
      <c r="BU510" s="1">
        <f t="shared" si="580"/>
        <v>0</v>
      </c>
      <c r="BV510" s="1">
        <f t="shared" si="580"/>
        <v>0</v>
      </c>
      <c r="BW510" s="1">
        <f t="shared" si="580"/>
        <v>0</v>
      </c>
      <c r="BX510" s="1">
        <f t="shared" ref="BX510:CD510" si="581">IF(BX126="x",IF(BX384=0,$I510,0),0)</f>
        <v>0</v>
      </c>
      <c r="BY510" s="1">
        <f t="shared" si="581"/>
        <v>0</v>
      </c>
      <c r="BZ510" s="1">
        <f t="shared" si="581"/>
        <v>0</v>
      </c>
      <c r="CA510" s="1">
        <f t="shared" si="581"/>
        <v>0</v>
      </c>
      <c r="CB510" s="1">
        <f t="shared" si="581"/>
        <v>0</v>
      </c>
      <c r="CC510" s="1">
        <f t="shared" si="581"/>
        <v>0</v>
      </c>
      <c r="CD510" s="1">
        <f t="shared" si="581"/>
        <v>0</v>
      </c>
    </row>
    <row r="511" spans="1:82" x14ac:dyDescent="0.2">
      <c r="A511" s="1">
        <f>'5'!E63</f>
        <v>0</v>
      </c>
      <c r="G511" s="1086">
        <f>'5'!AD63</f>
        <v>0</v>
      </c>
      <c r="H511" s="1086">
        <f>'5'!AF63</f>
        <v>0</v>
      </c>
      <c r="I511" s="1087">
        <f>'5'!BE63</f>
        <v>0</v>
      </c>
      <c r="K511" s="1">
        <f t="shared" si="503"/>
        <v>0</v>
      </c>
      <c r="L511" s="1">
        <f t="shared" ref="L511:BW511" si="582">IF(L127="x",IF(L385=0,$I511,0),0)</f>
        <v>0</v>
      </c>
      <c r="M511" s="1">
        <f t="shared" si="582"/>
        <v>0</v>
      </c>
      <c r="N511" s="1">
        <f t="shared" si="582"/>
        <v>0</v>
      </c>
      <c r="O511" s="1">
        <f t="shared" si="582"/>
        <v>0</v>
      </c>
      <c r="P511" s="1">
        <f t="shared" si="582"/>
        <v>0</v>
      </c>
      <c r="Q511" s="1">
        <f t="shared" si="582"/>
        <v>0</v>
      </c>
      <c r="R511" s="1">
        <f t="shared" si="582"/>
        <v>0</v>
      </c>
      <c r="S511" s="1">
        <f t="shared" si="582"/>
        <v>0</v>
      </c>
      <c r="T511" s="1">
        <f t="shared" si="582"/>
        <v>0</v>
      </c>
      <c r="U511" s="1">
        <f t="shared" si="582"/>
        <v>0</v>
      </c>
      <c r="V511" s="1">
        <f t="shared" si="582"/>
        <v>0</v>
      </c>
      <c r="W511" s="1">
        <f t="shared" si="582"/>
        <v>0</v>
      </c>
      <c r="X511" s="1">
        <f t="shared" si="582"/>
        <v>0</v>
      </c>
      <c r="Y511" s="1">
        <f t="shared" si="582"/>
        <v>0</v>
      </c>
      <c r="Z511" s="1">
        <f t="shared" si="582"/>
        <v>0</v>
      </c>
      <c r="AA511" s="1">
        <f t="shared" si="582"/>
        <v>0</v>
      </c>
      <c r="AB511" s="1">
        <f t="shared" si="582"/>
        <v>0</v>
      </c>
      <c r="AC511" s="1">
        <f t="shared" si="582"/>
        <v>0</v>
      </c>
      <c r="AD511" s="1">
        <f t="shared" si="582"/>
        <v>0</v>
      </c>
      <c r="AE511" s="1">
        <f t="shared" si="582"/>
        <v>0</v>
      </c>
      <c r="AF511" s="1">
        <f t="shared" si="582"/>
        <v>0</v>
      </c>
      <c r="AG511" s="1">
        <f t="shared" si="582"/>
        <v>0</v>
      </c>
      <c r="AH511" s="1">
        <f t="shared" si="582"/>
        <v>0</v>
      </c>
      <c r="AI511" s="1">
        <f t="shared" si="582"/>
        <v>0</v>
      </c>
      <c r="AJ511" s="1">
        <f t="shared" si="582"/>
        <v>0</v>
      </c>
      <c r="AK511" s="1">
        <f t="shared" si="582"/>
        <v>0</v>
      </c>
      <c r="AL511" s="1">
        <f t="shared" si="582"/>
        <v>0</v>
      </c>
      <c r="AM511" s="1">
        <f t="shared" si="582"/>
        <v>0</v>
      </c>
      <c r="AN511" s="1">
        <f t="shared" si="582"/>
        <v>0</v>
      </c>
      <c r="AO511" s="1">
        <f t="shared" si="582"/>
        <v>0</v>
      </c>
      <c r="AP511" s="1">
        <f t="shared" si="582"/>
        <v>0</v>
      </c>
      <c r="AQ511" s="1">
        <f t="shared" si="582"/>
        <v>0</v>
      </c>
      <c r="AR511" s="1">
        <f t="shared" si="582"/>
        <v>0</v>
      </c>
      <c r="AS511" s="1">
        <f t="shared" si="582"/>
        <v>0</v>
      </c>
      <c r="AT511" s="1">
        <f t="shared" si="582"/>
        <v>0</v>
      </c>
      <c r="AU511" s="1">
        <f t="shared" si="582"/>
        <v>0</v>
      </c>
      <c r="AV511" s="1">
        <f t="shared" si="582"/>
        <v>0</v>
      </c>
      <c r="AW511" s="1">
        <f t="shared" si="582"/>
        <v>0</v>
      </c>
      <c r="AX511" s="1">
        <f t="shared" si="582"/>
        <v>0</v>
      </c>
      <c r="AY511" s="1">
        <f t="shared" si="582"/>
        <v>0</v>
      </c>
      <c r="AZ511" s="1">
        <f t="shared" si="582"/>
        <v>0</v>
      </c>
      <c r="BA511" s="1">
        <f t="shared" si="582"/>
        <v>0</v>
      </c>
      <c r="BB511" s="1">
        <f t="shared" si="582"/>
        <v>0</v>
      </c>
      <c r="BC511" s="1">
        <f t="shared" si="582"/>
        <v>0</v>
      </c>
      <c r="BD511" s="1">
        <f t="shared" si="582"/>
        <v>0</v>
      </c>
      <c r="BE511" s="1">
        <f t="shared" si="582"/>
        <v>0</v>
      </c>
      <c r="BF511" s="1">
        <f t="shared" si="582"/>
        <v>0</v>
      </c>
      <c r="BG511" s="1">
        <f t="shared" si="582"/>
        <v>0</v>
      </c>
      <c r="BH511" s="1">
        <f t="shared" si="582"/>
        <v>0</v>
      </c>
      <c r="BI511" s="1">
        <f t="shared" si="582"/>
        <v>0</v>
      </c>
      <c r="BJ511" s="1">
        <f t="shared" si="582"/>
        <v>0</v>
      </c>
      <c r="BK511" s="1">
        <f t="shared" si="582"/>
        <v>0</v>
      </c>
      <c r="BL511" s="1">
        <f t="shared" si="582"/>
        <v>0</v>
      </c>
      <c r="BM511" s="1">
        <f t="shared" si="582"/>
        <v>0</v>
      </c>
      <c r="BN511" s="1">
        <f t="shared" si="582"/>
        <v>0</v>
      </c>
      <c r="BO511" s="1">
        <f t="shared" si="582"/>
        <v>0</v>
      </c>
      <c r="BP511" s="1">
        <f t="shared" si="582"/>
        <v>0</v>
      </c>
      <c r="BQ511" s="1">
        <f t="shared" si="582"/>
        <v>0</v>
      </c>
      <c r="BR511" s="1">
        <f t="shared" si="582"/>
        <v>0</v>
      </c>
      <c r="BS511" s="1">
        <f t="shared" si="582"/>
        <v>0</v>
      </c>
      <c r="BT511" s="1">
        <f t="shared" si="582"/>
        <v>0</v>
      </c>
      <c r="BU511" s="1">
        <f t="shared" si="582"/>
        <v>0</v>
      </c>
      <c r="BV511" s="1">
        <f t="shared" si="582"/>
        <v>0</v>
      </c>
      <c r="BW511" s="1">
        <f t="shared" si="582"/>
        <v>0</v>
      </c>
      <c r="BX511" s="1">
        <f t="shared" ref="BX511:CD511" si="583">IF(BX127="x",IF(BX385=0,$I511,0),0)</f>
        <v>0</v>
      </c>
      <c r="BY511" s="1">
        <f t="shared" si="583"/>
        <v>0</v>
      </c>
      <c r="BZ511" s="1">
        <f t="shared" si="583"/>
        <v>0</v>
      </c>
      <c r="CA511" s="1">
        <f t="shared" si="583"/>
        <v>0</v>
      </c>
      <c r="CB511" s="1">
        <f t="shared" si="583"/>
        <v>0</v>
      </c>
      <c r="CC511" s="1">
        <f t="shared" si="583"/>
        <v>0</v>
      </c>
      <c r="CD511" s="1">
        <f t="shared" si="583"/>
        <v>0</v>
      </c>
    </row>
    <row r="512" spans="1:82" x14ac:dyDescent="0.2">
      <c r="A512" s="1">
        <f>'5'!E64</f>
        <v>0</v>
      </c>
      <c r="G512" s="1086">
        <f>'5'!AD64</f>
        <v>0</v>
      </c>
      <c r="H512" s="1086">
        <f>'5'!AF64</f>
        <v>0</v>
      </c>
      <c r="I512" s="1087">
        <f>'5'!BE64</f>
        <v>0</v>
      </c>
      <c r="K512" s="1">
        <f t="shared" si="503"/>
        <v>0</v>
      </c>
      <c r="L512" s="1">
        <f t="shared" ref="L512:BW512" si="584">IF(L128="x",IF(L386=0,$I512,0),0)</f>
        <v>0</v>
      </c>
      <c r="M512" s="1">
        <f t="shared" si="584"/>
        <v>0</v>
      </c>
      <c r="N512" s="1">
        <f t="shared" si="584"/>
        <v>0</v>
      </c>
      <c r="O512" s="1">
        <f t="shared" si="584"/>
        <v>0</v>
      </c>
      <c r="P512" s="1">
        <f t="shared" si="584"/>
        <v>0</v>
      </c>
      <c r="Q512" s="1">
        <f t="shared" si="584"/>
        <v>0</v>
      </c>
      <c r="R512" s="1">
        <f t="shared" si="584"/>
        <v>0</v>
      </c>
      <c r="S512" s="1">
        <f t="shared" si="584"/>
        <v>0</v>
      </c>
      <c r="T512" s="1">
        <f t="shared" si="584"/>
        <v>0</v>
      </c>
      <c r="U512" s="1">
        <f t="shared" si="584"/>
        <v>0</v>
      </c>
      <c r="V512" s="1">
        <f t="shared" si="584"/>
        <v>0</v>
      </c>
      <c r="W512" s="1">
        <f t="shared" si="584"/>
        <v>0</v>
      </c>
      <c r="X512" s="1">
        <f t="shared" si="584"/>
        <v>0</v>
      </c>
      <c r="Y512" s="1">
        <f t="shared" si="584"/>
        <v>0</v>
      </c>
      <c r="Z512" s="1">
        <f t="shared" si="584"/>
        <v>0</v>
      </c>
      <c r="AA512" s="1">
        <f t="shared" si="584"/>
        <v>0</v>
      </c>
      <c r="AB512" s="1">
        <f t="shared" si="584"/>
        <v>0</v>
      </c>
      <c r="AC512" s="1">
        <f t="shared" si="584"/>
        <v>0</v>
      </c>
      <c r="AD512" s="1">
        <f t="shared" si="584"/>
        <v>0</v>
      </c>
      <c r="AE512" s="1">
        <f t="shared" si="584"/>
        <v>0</v>
      </c>
      <c r="AF512" s="1">
        <f t="shared" si="584"/>
        <v>0</v>
      </c>
      <c r="AG512" s="1">
        <f t="shared" si="584"/>
        <v>0</v>
      </c>
      <c r="AH512" s="1">
        <f t="shared" si="584"/>
        <v>0</v>
      </c>
      <c r="AI512" s="1">
        <f t="shared" si="584"/>
        <v>0</v>
      </c>
      <c r="AJ512" s="1">
        <f t="shared" si="584"/>
        <v>0</v>
      </c>
      <c r="AK512" s="1">
        <f t="shared" si="584"/>
        <v>0</v>
      </c>
      <c r="AL512" s="1">
        <f t="shared" si="584"/>
        <v>0</v>
      </c>
      <c r="AM512" s="1">
        <f t="shared" si="584"/>
        <v>0</v>
      </c>
      <c r="AN512" s="1">
        <f t="shared" si="584"/>
        <v>0</v>
      </c>
      <c r="AO512" s="1">
        <f t="shared" si="584"/>
        <v>0</v>
      </c>
      <c r="AP512" s="1">
        <f t="shared" si="584"/>
        <v>0</v>
      </c>
      <c r="AQ512" s="1">
        <f t="shared" si="584"/>
        <v>0</v>
      </c>
      <c r="AR512" s="1">
        <f t="shared" si="584"/>
        <v>0</v>
      </c>
      <c r="AS512" s="1">
        <f t="shared" si="584"/>
        <v>0</v>
      </c>
      <c r="AT512" s="1">
        <f t="shared" si="584"/>
        <v>0</v>
      </c>
      <c r="AU512" s="1">
        <f t="shared" si="584"/>
        <v>0</v>
      </c>
      <c r="AV512" s="1">
        <f t="shared" si="584"/>
        <v>0</v>
      </c>
      <c r="AW512" s="1">
        <f t="shared" si="584"/>
        <v>0</v>
      </c>
      <c r="AX512" s="1">
        <f t="shared" si="584"/>
        <v>0</v>
      </c>
      <c r="AY512" s="1">
        <f t="shared" si="584"/>
        <v>0</v>
      </c>
      <c r="AZ512" s="1">
        <f t="shared" si="584"/>
        <v>0</v>
      </c>
      <c r="BA512" s="1">
        <f t="shared" si="584"/>
        <v>0</v>
      </c>
      <c r="BB512" s="1">
        <f t="shared" si="584"/>
        <v>0</v>
      </c>
      <c r="BC512" s="1">
        <f t="shared" si="584"/>
        <v>0</v>
      </c>
      <c r="BD512" s="1">
        <f t="shared" si="584"/>
        <v>0</v>
      </c>
      <c r="BE512" s="1">
        <f t="shared" si="584"/>
        <v>0</v>
      </c>
      <c r="BF512" s="1">
        <f t="shared" si="584"/>
        <v>0</v>
      </c>
      <c r="BG512" s="1">
        <f t="shared" si="584"/>
        <v>0</v>
      </c>
      <c r="BH512" s="1">
        <f t="shared" si="584"/>
        <v>0</v>
      </c>
      <c r="BI512" s="1">
        <f t="shared" si="584"/>
        <v>0</v>
      </c>
      <c r="BJ512" s="1">
        <f t="shared" si="584"/>
        <v>0</v>
      </c>
      <c r="BK512" s="1">
        <f t="shared" si="584"/>
        <v>0</v>
      </c>
      <c r="BL512" s="1">
        <f t="shared" si="584"/>
        <v>0</v>
      </c>
      <c r="BM512" s="1">
        <f t="shared" si="584"/>
        <v>0</v>
      </c>
      <c r="BN512" s="1">
        <f t="shared" si="584"/>
        <v>0</v>
      </c>
      <c r="BO512" s="1">
        <f t="shared" si="584"/>
        <v>0</v>
      </c>
      <c r="BP512" s="1">
        <f t="shared" si="584"/>
        <v>0</v>
      </c>
      <c r="BQ512" s="1">
        <f t="shared" si="584"/>
        <v>0</v>
      </c>
      <c r="BR512" s="1">
        <f t="shared" si="584"/>
        <v>0</v>
      </c>
      <c r="BS512" s="1">
        <f t="shared" si="584"/>
        <v>0</v>
      </c>
      <c r="BT512" s="1">
        <f t="shared" si="584"/>
        <v>0</v>
      </c>
      <c r="BU512" s="1">
        <f t="shared" si="584"/>
        <v>0</v>
      </c>
      <c r="BV512" s="1">
        <f t="shared" si="584"/>
        <v>0</v>
      </c>
      <c r="BW512" s="1">
        <f t="shared" si="584"/>
        <v>0</v>
      </c>
      <c r="BX512" s="1">
        <f t="shared" ref="BX512:CD512" si="585">IF(BX128="x",IF(BX386=0,$I512,0),0)</f>
        <v>0</v>
      </c>
      <c r="BY512" s="1">
        <f t="shared" si="585"/>
        <v>0</v>
      </c>
      <c r="BZ512" s="1">
        <f t="shared" si="585"/>
        <v>0</v>
      </c>
      <c r="CA512" s="1">
        <f t="shared" si="585"/>
        <v>0</v>
      </c>
      <c r="CB512" s="1">
        <f t="shared" si="585"/>
        <v>0</v>
      </c>
      <c r="CC512" s="1">
        <f t="shared" si="585"/>
        <v>0</v>
      </c>
      <c r="CD512" s="1">
        <f t="shared" si="585"/>
        <v>0</v>
      </c>
    </row>
    <row r="513" spans="1:82" x14ac:dyDescent="0.2">
      <c r="A513" s="1">
        <f>'5'!E65</f>
        <v>0</v>
      </c>
      <c r="G513" s="1086">
        <f>'5'!AD65</f>
        <v>0</v>
      </c>
      <c r="H513" s="1086">
        <f>'5'!AF65</f>
        <v>0</v>
      </c>
      <c r="I513" s="1087">
        <f>'5'!BE65</f>
        <v>0</v>
      </c>
      <c r="K513" s="1">
        <f t="shared" si="503"/>
        <v>0</v>
      </c>
      <c r="L513" s="1">
        <f t="shared" ref="L513:BW513" si="586">IF(L129="x",IF(L387=0,$I513,0),0)</f>
        <v>0</v>
      </c>
      <c r="M513" s="1">
        <f t="shared" si="586"/>
        <v>0</v>
      </c>
      <c r="N513" s="1">
        <f t="shared" si="586"/>
        <v>0</v>
      </c>
      <c r="O513" s="1">
        <f t="shared" si="586"/>
        <v>0</v>
      </c>
      <c r="P513" s="1">
        <f t="shared" si="586"/>
        <v>0</v>
      </c>
      <c r="Q513" s="1">
        <f t="shared" si="586"/>
        <v>0</v>
      </c>
      <c r="R513" s="1">
        <f t="shared" si="586"/>
        <v>0</v>
      </c>
      <c r="S513" s="1">
        <f t="shared" si="586"/>
        <v>0</v>
      </c>
      <c r="T513" s="1">
        <f t="shared" si="586"/>
        <v>0</v>
      </c>
      <c r="U513" s="1">
        <f t="shared" si="586"/>
        <v>0</v>
      </c>
      <c r="V513" s="1">
        <f t="shared" si="586"/>
        <v>0</v>
      </c>
      <c r="W513" s="1">
        <f t="shared" si="586"/>
        <v>0</v>
      </c>
      <c r="X513" s="1">
        <f t="shared" si="586"/>
        <v>0</v>
      </c>
      <c r="Y513" s="1">
        <f t="shared" si="586"/>
        <v>0</v>
      </c>
      <c r="Z513" s="1">
        <f t="shared" si="586"/>
        <v>0</v>
      </c>
      <c r="AA513" s="1">
        <f t="shared" si="586"/>
        <v>0</v>
      </c>
      <c r="AB513" s="1">
        <f t="shared" si="586"/>
        <v>0</v>
      </c>
      <c r="AC513" s="1">
        <f t="shared" si="586"/>
        <v>0</v>
      </c>
      <c r="AD513" s="1">
        <f t="shared" si="586"/>
        <v>0</v>
      </c>
      <c r="AE513" s="1">
        <f t="shared" si="586"/>
        <v>0</v>
      </c>
      <c r="AF513" s="1">
        <f t="shared" si="586"/>
        <v>0</v>
      </c>
      <c r="AG513" s="1">
        <f t="shared" si="586"/>
        <v>0</v>
      </c>
      <c r="AH513" s="1">
        <f t="shared" si="586"/>
        <v>0</v>
      </c>
      <c r="AI513" s="1">
        <f t="shared" si="586"/>
        <v>0</v>
      </c>
      <c r="AJ513" s="1">
        <f t="shared" si="586"/>
        <v>0</v>
      </c>
      <c r="AK513" s="1">
        <f t="shared" si="586"/>
        <v>0</v>
      </c>
      <c r="AL513" s="1">
        <f t="shared" si="586"/>
        <v>0</v>
      </c>
      <c r="AM513" s="1">
        <f t="shared" si="586"/>
        <v>0</v>
      </c>
      <c r="AN513" s="1">
        <f t="shared" si="586"/>
        <v>0</v>
      </c>
      <c r="AO513" s="1">
        <f t="shared" si="586"/>
        <v>0</v>
      </c>
      <c r="AP513" s="1">
        <f t="shared" si="586"/>
        <v>0</v>
      </c>
      <c r="AQ513" s="1">
        <f t="shared" si="586"/>
        <v>0</v>
      </c>
      <c r="AR513" s="1">
        <f t="shared" si="586"/>
        <v>0</v>
      </c>
      <c r="AS513" s="1">
        <f t="shared" si="586"/>
        <v>0</v>
      </c>
      <c r="AT513" s="1">
        <f t="shared" si="586"/>
        <v>0</v>
      </c>
      <c r="AU513" s="1">
        <f t="shared" si="586"/>
        <v>0</v>
      </c>
      <c r="AV513" s="1">
        <f t="shared" si="586"/>
        <v>0</v>
      </c>
      <c r="AW513" s="1">
        <f t="shared" si="586"/>
        <v>0</v>
      </c>
      <c r="AX513" s="1">
        <f t="shared" si="586"/>
        <v>0</v>
      </c>
      <c r="AY513" s="1">
        <f t="shared" si="586"/>
        <v>0</v>
      </c>
      <c r="AZ513" s="1">
        <f t="shared" si="586"/>
        <v>0</v>
      </c>
      <c r="BA513" s="1">
        <f t="shared" si="586"/>
        <v>0</v>
      </c>
      <c r="BB513" s="1">
        <f t="shared" si="586"/>
        <v>0</v>
      </c>
      <c r="BC513" s="1">
        <f t="shared" si="586"/>
        <v>0</v>
      </c>
      <c r="BD513" s="1">
        <f t="shared" si="586"/>
        <v>0</v>
      </c>
      <c r="BE513" s="1">
        <f t="shared" si="586"/>
        <v>0</v>
      </c>
      <c r="BF513" s="1">
        <f t="shared" si="586"/>
        <v>0</v>
      </c>
      <c r="BG513" s="1">
        <f t="shared" si="586"/>
        <v>0</v>
      </c>
      <c r="BH513" s="1">
        <f t="shared" si="586"/>
        <v>0</v>
      </c>
      <c r="BI513" s="1">
        <f t="shared" si="586"/>
        <v>0</v>
      </c>
      <c r="BJ513" s="1">
        <f t="shared" si="586"/>
        <v>0</v>
      </c>
      <c r="BK513" s="1">
        <f t="shared" si="586"/>
        <v>0</v>
      </c>
      <c r="BL513" s="1">
        <f t="shared" si="586"/>
        <v>0</v>
      </c>
      <c r="BM513" s="1">
        <f t="shared" si="586"/>
        <v>0</v>
      </c>
      <c r="BN513" s="1">
        <f t="shared" si="586"/>
        <v>0</v>
      </c>
      <c r="BO513" s="1">
        <f t="shared" si="586"/>
        <v>0</v>
      </c>
      <c r="BP513" s="1">
        <f t="shared" si="586"/>
        <v>0</v>
      </c>
      <c r="BQ513" s="1">
        <f t="shared" si="586"/>
        <v>0</v>
      </c>
      <c r="BR513" s="1">
        <f t="shared" si="586"/>
        <v>0</v>
      </c>
      <c r="BS513" s="1">
        <f t="shared" si="586"/>
        <v>0</v>
      </c>
      <c r="BT513" s="1">
        <f t="shared" si="586"/>
        <v>0</v>
      </c>
      <c r="BU513" s="1">
        <f t="shared" si="586"/>
        <v>0</v>
      </c>
      <c r="BV513" s="1">
        <f t="shared" si="586"/>
        <v>0</v>
      </c>
      <c r="BW513" s="1">
        <f t="shared" si="586"/>
        <v>0</v>
      </c>
      <c r="BX513" s="1">
        <f t="shared" ref="BX513:CD513" si="587">IF(BX129="x",IF(BX387=0,$I513,0),0)</f>
        <v>0</v>
      </c>
      <c r="BY513" s="1">
        <f t="shared" si="587"/>
        <v>0</v>
      </c>
      <c r="BZ513" s="1">
        <f t="shared" si="587"/>
        <v>0</v>
      </c>
      <c r="CA513" s="1">
        <f t="shared" si="587"/>
        <v>0</v>
      </c>
      <c r="CB513" s="1">
        <f t="shared" si="587"/>
        <v>0</v>
      </c>
      <c r="CC513" s="1">
        <f t="shared" si="587"/>
        <v>0</v>
      </c>
      <c r="CD513" s="1">
        <f t="shared" si="587"/>
        <v>0</v>
      </c>
    </row>
    <row r="514" spans="1:82" x14ac:dyDescent="0.2">
      <c r="A514" s="1">
        <f>'5'!E66</f>
        <v>0</v>
      </c>
      <c r="G514" s="1086">
        <f>'5'!AD66</f>
        <v>0</v>
      </c>
      <c r="H514" s="1086">
        <f>'5'!AF66</f>
        <v>0</v>
      </c>
      <c r="I514" s="1087">
        <f>'5'!BE66</f>
        <v>0</v>
      </c>
      <c r="K514" s="1">
        <f t="shared" si="503"/>
        <v>0</v>
      </c>
      <c r="L514" s="1">
        <f t="shared" ref="L514:BW514" si="588">IF(L130="x",IF(L388=0,$I514,0),0)</f>
        <v>0</v>
      </c>
      <c r="M514" s="1">
        <f t="shared" si="588"/>
        <v>0</v>
      </c>
      <c r="N514" s="1">
        <f t="shared" si="588"/>
        <v>0</v>
      </c>
      <c r="O514" s="1">
        <f t="shared" si="588"/>
        <v>0</v>
      </c>
      <c r="P514" s="1">
        <f t="shared" si="588"/>
        <v>0</v>
      </c>
      <c r="Q514" s="1">
        <f t="shared" si="588"/>
        <v>0</v>
      </c>
      <c r="R514" s="1">
        <f t="shared" si="588"/>
        <v>0</v>
      </c>
      <c r="S514" s="1">
        <f t="shared" si="588"/>
        <v>0</v>
      </c>
      <c r="T514" s="1">
        <f t="shared" si="588"/>
        <v>0</v>
      </c>
      <c r="U514" s="1">
        <f t="shared" si="588"/>
        <v>0</v>
      </c>
      <c r="V514" s="1">
        <f t="shared" si="588"/>
        <v>0</v>
      </c>
      <c r="W514" s="1">
        <f t="shared" si="588"/>
        <v>0</v>
      </c>
      <c r="X514" s="1">
        <f t="shared" si="588"/>
        <v>0</v>
      </c>
      <c r="Y514" s="1">
        <f t="shared" si="588"/>
        <v>0</v>
      </c>
      <c r="Z514" s="1">
        <f t="shared" si="588"/>
        <v>0</v>
      </c>
      <c r="AA514" s="1">
        <f t="shared" si="588"/>
        <v>0</v>
      </c>
      <c r="AB514" s="1">
        <f t="shared" si="588"/>
        <v>0</v>
      </c>
      <c r="AC514" s="1">
        <f t="shared" si="588"/>
        <v>0</v>
      </c>
      <c r="AD514" s="1">
        <f t="shared" si="588"/>
        <v>0</v>
      </c>
      <c r="AE514" s="1">
        <f t="shared" si="588"/>
        <v>0</v>
      </c>
      <c r="AF514" s="1">
        <f t="shared" si="588"/>
        <v>0</v>
      </c>
      <c r="AG514" s="1">
        <f t="shared" si="588"/>
        <v>0</v>
      </c>
      <c r="AH514" s="1">
        <f t="shared" si="588"/>
        <v>0</v>
      </c>
      <c r="AI514" s="1">
        <f t="shared" si="588"/>
        <v>0</v>
      </c>
      <c r="AJ514" s="1">
        <f t="shared" si="588"/>
        <v>0</v>
      </c>
      <c r="AK514" s="1">
        <f t="shared" si="588"/>
        <v>0</v>
      </c>
      <c r="AL514" s="1">
        <f t="shared" si="588"/>
        <v>0</v>
      </c>
      <c r="AM514" s="1">
        <f t="shared" si="588"/>
        <v>0</v>
      </c>
      <c r="AN514" s="1">
        <f t="shared" si="588"/>
        <v>0</v>
      </c>
      <c r="AO514" s="1">
        <f t="shared" si="588"/>
        <v>0</v>
      </c>
      <c r="AP514" s="1">
        <f t="shared" si="588"/>
        <v>0</v>
      </c>
      <c r="AQ514" s="1">
        <f t="shared" si="588"/>
        <v>0</v>
      </c>
      <c r="AR514" s="1">
        <f t="shared" si="588"/>
        <v>0</v>
      </c>
      <c r="AS514" s="1">
        <f t="shared" si="588"/>
        <v>0</v>
      </c>
      <c r="AT514" s="1">
        <f t="shared" si="588"/>
        <v>0</v>
      </c>
      <c r="AU514" s="1">
        <f t="shared" si="588"/>
        <v>0</v>
      </c>
      <c r="AV514" s="1">
        <f t="shared" si="588"/>
        <v>0</v>
      </c>
      <c r="AW514" s="1">
        <f t="shared" si="588"/>
        <v>0</v>
      </c>
      <c r="AX514" s="1">
        <f t="shared" si="588"/>
        <v>0</v>
      </c>
      <c r="AY514" s="1">
        <f t="shared" si="588"/>
        <v>0</v>
      </c>
      <c r="AZ514" s="1">
        <f t="shared" si="588"/>
        <v>0</v>
      </c>
      <c r="BA514" s="1">
        <f t="shared" si="588"/>
        <v>0</v>
      </c>
      <c r="BB514" s="1">
        <f t="shared" si="588"/>
        <v>0</v>
      </c>
      <c r="BC514" s="1">
        <f t="shared" si="588"/>
        <v>0</v>
      </c>
      <c r="BD514" s="1">
        <f t="shared" si="588"/>
        <v>0</v>
      </c>
      <c r="BE514" s="1">
        <f t="shared" si="588"/>
        <v>0</v>
      </c>
      <c r="BF514" s="1">
        <f t="shared" si="588"/>
        <v>0</v>
      </c>
      <c r="BG514" s="1">
        <f t="shared" si="588"/>
        <v>0</v>
      </c>
      <c r="BH514" s="1">
        <f t="shared" si="588"/>
        <v>0</v>
      </c>
      <c r="BI514" s="1">
        <f t="shared" si="588"/>
        <v>0</v>
      </c>
      <c r="BJ514" s="1">
        <f t="shared" si="588"/>
        <v>0</v>
      </c>
      <c r="BK514" s="1">
        <f t="shared" si="588"/>
        <v>0</v>
      </c>
      <c r="BL514" s="1">
        <f t="shared" si="588"/>
        <v>0</v>
      </c>
      <c r="BM514" s="1">
        <f t="shared" si="588"/>
        <v>0</v>
      </c>
      <c r="BN514" s="1">
        <f t="shared" si="588"/>
        <v>0</v>
      </c>
      <c r="BO514" s="1">
        <f t="shared" si="588"/>
        <v>0</v>
      </c>
      <c r="BP514" s="1">
        <f t="shared" si="588"/>
        <v>0</v>
      </c>
      <c r="BQ514" s="1">
        <f t="shared" si="588"/>
        <v>0</v>
      </c>
      <c r="BR514" s="1">
        <f t="shared" si="588"/>
        <v>0</v>
      </c>
      <c r="BS514" s="1">
        <f t="shared" si="588"/>
        <v>0</v>
      </c>
      <c r="BT514" s="1">
        <f t="shared" si="588"/>
        <v>0</v>
      </c>
      <c r="BU514" s="1">
        <f t="shared" si="588"/>
        <v>0</v>
      </c>
      <c r="BV514" s="1">
        <f t="shared" si="588"/>
        <v>0</v>
      </c>
      <c r="BW514" s="1">
        <f t="shared" si="588"/>
        <v>0</v>
      </c>
      <c r="BX514" s="1">
        <f t="shared" ref="BX514:CD514" si="589">IF(BX130="x",IF(BX388=0,$I514,0),0)</f>
        <v>0</v>
      </c>
      <c r="BY514" s="1">
        <f t="shared" si="589"/>
        <v>0</v>
      </c>
      <c r="BZ514" s="1">
        <f t="shared" si="589"/>
        <v>0</v>
      </c>
      <c r="CA514" s="1">
        <f t="shared" si="589"/>
        <v>0</v>
      </c>
      <c r="CB514" s="1">
        <f t="shared" si="589"/>
        <v>0</v>
      </c>
      <c r="CC514" s="1">
        <f t="shared" si="589"/>
        <v>0</v>
      </c>
      <c r="CD514" s="1">
        <f t="shared" si="589"/>
        <v>0</v>
      </c>
    </row>
    <row r="515" spans="1:82" x14ac:dyDescent="0.2">
      <c r="A515" s="1">
        <f>'5'!E67</f>
        <v>0</v>
      </c>
      <c r="G515" s="1086">
        <f>'5'!AD67</f>
        <v>0</v>
      </c>
      <c r="H515" s="1086">
        <f>'5'!AF67</f>
        <v>0</v>
      </c>
      <c r="I515" s="1087">
        <f>'5'!BE67</f>
        <v>0</v>
      </c>
      <c r="K515" s="1">
        <f t="shared" si="503"/>
        <v>0</v>
      </c>
      <c r="L515" s="1">
        <f t="shared" ref="L515:BW515" si="590">IF(L131="x",IF(L389=0,$I515,0),0)</f>
        <v>0</v>
      </c>
      <c r="M515" s="1">
        <f t="shared" si="590"/>
        <v>0</v>
      </c>
      <c r="N515" s="1">
        <f t="shared" si="590"/>
        <v>0</v>
      </c>
      <c r="O515" s="1">
        <f t="shared" si="590"/>
        <v>0</v>
      </c>
      <c r="P515" s="1">
        <f t="shared" si="590"/>
        <v>0</v>
      </c>
      <c r="Q515" s="1">
        <f t="shared" si="590"/>
        <v>0</v>
      </c>
      <c r="R515" s="1">
        <f t="shared" si="590"/>
        <v>0</v>
      </c>
      <c r="S515" s="1">
        <f t="shared" si="590"/>
        <v>0</v>
      </c>
      <c r="T515" s="1">
        <f t="shared" si="590"/>
        <v>0</v>
      </c>
      <c r="U515" s="1">
        <f t="shared" si="590"/>
        <v>0</v>
      </c>
      <c r="V515" s="1">
        <f t="shared" si="590"/>
        <v>0</v>
      </c>
      <c r="W515" s="1">
        <f t="shared" si="590"/>
        <v>0</v>
      </c>
      <c r="X515" s="1">
        <f t="shared" si="590"/>
        <v>0</v>
      </c>
      <c r="Y515" s="1">
        <f t="shared" si="590"/>
        <v>0</v>
      </c>
      <c r="Z515" s="1">
        <f t="shared" si="590"/>
        <v>0</v>
      </c>
      <c r="AA515" s="1">
        <f t="shared" si="590"/>
        <v>0</v>
      </c>
      <c r="AB515" s="1">
        <f t="shared" si="590"/>
        <v>0</v>
      </c>
      <c r="AC515" s="1">
        <f t="shared" si="590"/>
        <v>0</v>
      </c>
      <c r="AD515" s="1">
        <f t="shared" si="590"/>
        <v>0</v>
      </c>
      <c r="AE515" s="1">
        <f t="shared" si="590"/>
        <v>0</v>
      </c>
      <c r="AF515" s="1">
        <f t="shared" si="590"/>
        <v>0</v>
      </c>
      <c r="AG515" s="1">
        <f t="shared" si="590"/>
        <v>0</v>
      </c>
      <c r="AH515" s="1">
        <f t="shared" si="590"/>
        <v>0</v>
      </c>
      <c r="AI515" s="1">
        <f t="shared" si="590"/>
        <v>0</v>
      </c>
      <c r="AJ515" s="1">
        <f t="shared" si="590"/>
        <v>0</v>
      </c>
      <c r="AK515" s="1">
        <f t="shared" si="590"/>
        <v>0</v>
      </c>
      <c r="AL515" s="1">
        <f t="shared" si="590"/>
        <v>0</v>
      </c>
      <c r="AM515" s="1">
        <f t="shared" si="590"/>
        <v>0</v>
      </c>
      <c r="AN515" s="1">
        <f t="shared" si="590"/>
        <v>0</v>
      </c>
      <c r="AO515" s="1">
        <f t="shared" si="590"/>
        <v>0</v>
      </c>
      <c r="AP515" s="1">
        <f t="shared" si="590"/>
        <v>0</v>
      </c>
      <c r="AQ515" s="1">
        <f t="shared" si="590"/>
        <v>0</v>
      </c>
      <c r="AR515" s="1">
        <f t="shared" si="590"/>
        <v>0</v>
      </c>
      <c r="AS515" s="1">
        <f t="shared" si="590"/>
        <v>0</v>
      </c>
      <c r="AT515" s="1">
        <f t="shared" si="590"/>
        <v>0</v>
      </c>
      <c r="AU515" s="1">
        <f t="shared" si="590"/>
        <v>0</v>
      </c>
      <c r="AV515" s="1">
        <f t="shared" si="590"/>
        <v>0</v>
      </c>
      <c r="AW515" s="1">
        <f t="shared" si="590"/>
        <v>0</v>
      </c>
      <c r="AX515" s="1">
        <f t="shared" si="590"/>
        <v>0</v>
      </c>
      <c r="AY515" s="1">
        <f t="shared" si="590"/>
        <v>0</v>
      </c>
      <c r="AZ515" s="1">
        <f t="shared" si="590"/>
        <v>0</v>
      </c>
      <c r="BA515" s="1">
        <f t="shared" si="590"/>
        <v>0</v>
      </c>
      <c r="BB515" s="1">
        <f t="shared" si="590"/>
        <v>0</v>
      </c>
      <c r="BC515" s="1">
        <f t="shared" si="590"/>
        <v>0</v>
      </c>
      <c r="BD515" s="1">
        <f t="shared" si="590"/>
        <v>0</v>
      </c>
      <c r="BE515" s="1">
        <f t="shared" si="590"/>
        <v>0</v>
      </c>
      <c r="BF515" s="1">
        <f t="shared" si="590"/>
        <v>0</v>
      </c>
      <c r="BG515" s="1">
        <f t="shared" si="590"/>
        <v>0</v>
      </c>
      <c r="BH515" s="1">
        <f t="shared" si="590"/>
        <v>0</v>
      </c>
      <c r="BI515" s="1">
        <f t="shared" si="590"/>
        <v>0</v>
      </c>
      <c r="BJ515" s="1">
        <f t="shared" si="590"/>
        <v>0</v>
      </c>
      <c r="BK515" s="1">
        <f t="shared" si="590"/>
        <v>0</v>
      </c>
      <c r="BL515" s="1">
        <f t="shared" si="590"/>
        <v>0</v>
      </c>
      <c r="BM515" s="1">
        <f t="shared" si="590"/>
        <v>0</v>
      </c>
      <c r="BN515" s="1">
        <f t="shared" si="590"/>
        <v>0</v>
      </c>
      <c r="BO515" s="1">
        <f t="shared" si="590"/>
        <v>0</v>
      </c>
      <c r="BP515" s="1">
        <f t="shared" si="590"/>
        <v>0</v>
      </c>
      <c r="BQ515" s="1">
        <f t="shared" si="590"/>
        <v>0</v>
      </c>
      <c r="BR515" s="1">
        <f t="shared" si="590"/>
        <v>0</v>
      </c>
      <c r="BS515" s="1">
        <f t="shared" si="590"/>
        <v>0</v>
      </c>
      <c r="BT515" s="1">
        <f t="shared" si="590"/>
        <v>0</v>
      </c>
      <c r="BU515" s="1">
        <f t="shared" si="590"/>
        <v>0</v>
      </c>
      <c r="BV515" s="1">
        <f t="shared" si="590"/>
        <v>0</v>
      </c>
      <c r="BW515" s="1">
        <f t="shared" si="590"/>
        <v>0</v>
      </c>
      <c r="BX515" s="1">
        <f t="shared" ref="BX515:CD515" si="591">IF(BX131="x",IF(BX389=0,$I515,0),0)</f>
        <v>0</v>
      </c>
      <c r="BY515" s="1">
        <f t="shared" si="591"/>
        <v>0</v>
      </c>
      <c r="BZ515" s="1">
        <f t="shared" si="591"/>
        <v>0</v>
      </c>
      <c r="CA515" s="1">
        <f t="shared" si="591"/>
        <v>0</v>
      </c>
      <c r="CB515" s="1">
        <f t="shared" si="591"/>
        <v>0</v>
      </c>
      <c r="CC515" s="1">
        <f t="shared" si="591"/>
        <v>0</v>
      </c>
      <c r="CD515" s="1">
        <f t="shared" si="591"/>
        <v>0</v>
      </c>
    </row>
    <row r="516" spans="1:82" x14ac:dyDescent="0.2">
      <c r="A516" s="1">
        <f>'5'!E68</f>
        <v>0</v>
      </c>
      <c r="G516" s="1086">
        <f>'5'!AD68</f>
        <v>0</v>
      </c>
      <c r="H516" s="1086">
        <f>'5'!AF68</f>
        <v>0</v>
      </c>
      <c r="I516" s="1087">
        <f>'5'!BE68</f>
        <v>0</v>
      </c>
      <c r="K516" s="1">
        <f t="shared" si="503"/>
        <v>0</v>
      </c>
      <c r="L516" s="1">
        <f t="shared" ref="L516:BW516" si="592">IF(L132="x",IF(L390=0,$I516,0),0)</f>
        <v>0</v>
      </c>
      <c r="M516" s="1">
        <f t="shared" si="592"/>
        <v>0</v>
      </c>
      <c r="N516" s="1">
        <f t="shared" si="592"/>
        <v>0</v>
      </c>
      <c r="O516" s="1">
        <f t="shared" si="592"/>
        <v>0</v>
      </c>
      <c r="P516" s="1">
        <f t="shared" si="592"/>
        <v>0</v>
      </c>
      <c r="Q516" s="1">
        <f t="shared" si="592"/>
        <v>0</v>
      </c>
      <c r="R516" s="1">
        <f t="shared" si="592"/>
        <v>0</v>
      </c>
      <c r="S516" s="1">
        <f t="shared" si="592"/>
        <v>0</v>
      </c>
      <c r="T516" s="1">
        <f t="shared" si="592"/>
        <v>0</v>
      </c>
      <c r="U516" s="1">
        <f t="shared" si="592"/>
        <v>0</v>
      </c>
      <c r="V516" s="1">
        <f t="shared" si="592"/>
        <v>0</v>
      </c>
      <c r="W516" s="1">
        <f t="shared" si="592"/>
        <v>0</v>
      </c>
      <c r="X516" s="1">
        <f t="shared" si="592"/>
        <v>0</v>
      </c>
      <c r="Y516" s="1">
        <f t="shared" si="592"/>
        <v>0</v>
      </c>
      <c r="Z516" s="1">
        <f t="shared" si="592"/>
        <v>0</v>
      </c>
      <c r="AA516" s="1">
        <f t="shared" si="592"/>
        <v>0</v>
      </c>
      <c r="AB516" s="1">
        <f t="shared" si="592"/>
        <v>0</v>
      </c>
      <c r="AC516" s="1">
        <f t="shared" si="592"/>
        <v>0</v>
      </c>
      <c r="AD516" s="1">
        <f t="shared" si="592"/>
        <v>0</v>
      </c>
      <c r="AE516" s="1">
        <f t="shared" si="592"/>
        <v>0</v>
      </c>
      <c r="AF516" s="1">
        <f t="shared" si="592"/>
        <v>0</v>
      </c>
      <c r="AG516" s="1">
        <f t="shared" si="592"/>
        <v>0</v>
      </c>
      <c r="AH516" s="1">
        <f t="shared" si="592"/>
        <v>0</v>
      </c>
      <c r="AI516" s="1">
        <f t="shared" si="592"/>
        <v>0</v>
      </c>
      <c r="AJ516" s="1">
        <f t="shared" si="592"/>
        <v>0</v>
      </c>
      <c r="AK516" s="1">
        <f t="shared" si="592"/>
        <v>0</v>
      </c>
      <c r="AL516" s="1">
        <f t="shared" si="592"/>
        <v>0</v>
      </c>
      <c r="AM516" s="1">
        <f t="shared" si="592"/>
        <v>0</v>
      </c>
      <c r="AN516" s="1">
        <f t="shared" si="592"/>
        <v>0</v>
      </c>
      <c r="AO516" s="1">
        <f t="shared" si="592"/>
        <v>0</v>
      </c>
      <c r="AP516" s="1">
        <f t="shared" si="592"/>
        <v>0</v>
      </c>
      <c r="AQ516" s="1">
        <f t="shared" si="592"/>
        <v>0</v>
      </c>
      <c r="AR516" s="1">
        <f t="shared" si="592"/>
        <v>0</v>
      </c>
      <c r="AS516" s="1">
        <f t="shared" si="592"/>
        <v>0</v>
      </c>
      <c r="AT516" s="1">
        <f t="shared" si="592"/>
        <v>0</v>
      </c>
      <c r="AU516" s="1">
        <f t="shared" si="592"/>
        <v>0</v>
      </c>
      <c r="AV516" s="1">
        <f t="shared" si="592"/>
        <v>0</v>
      </c>
      <c r="AW516" s="1">
        <f t="shared" si="592"/>
        <v>0</v>
      </c>
      <c r="AX516" s="1">
        <f t="shared" si="592"/>
        <v>0</v>
      </c>
      <c r="AY516" s="1">
        <f t="shared" si="592"/>
        <v>0</v>
      </c>
      <c r="AZ516" s="1">
        <f t="shared" si="592"/>
        <v>0</v>
      </c>
      <c r="BA516" s="1">
        <f t="shared" si="592"/>
        <v>0</v>
      </c>
      <c r="BB516" s="1">
        <f t="shared" si="592"/>
        <v>0</v>
      </c>
      <c r="BC516" s="1">
        <f t="shared" si="592"/>
        <v>0</v>
      </c>
      <c r="BD516" s="1">
        <f t="shared" si="592"/>
        <v>0</v>
      </c>
      <c r="BE516" s="1">
        <f t="shared" si="592"/>
        <v>0</v>
      </c>
      <c r="BF516" s="1">
        <f t="shared" si="592"/>
        <v>0</v>
      </c>
      <c r="BG516" s="1">
        <f t="shared" si="592"/>
        <v>0</v>
      </c>
      <c r="BH516" s="1">
        <f t="shared" si="592"/>
        <v>0</v>
      </c>
      <c r="BI516" s="1">
        <f t="shared" si="592"/>
        <v>0</v>
      </c>
      <c r="BJ516" s="1">
        <f t="shared" si="592"/>
        <v>0</v>
      </c>
      <c r="BK516" s="1">
        <f t="shared" si="592"/>
        <v>0</v>
      </c>
      <c r="BL516" s="1">
        <f t="shared" si="592"/>
        <v>0</v>
      </c>
      <c r="BM516" s="1">
        <f t="shared" si="592"/>
        <v>0</v>
      </c>
      <c r="BN516" s="1">
        <f t="shared" si="592"/>
        <v>0</v>
      </c>
      <c r="BO516" s="1">
        <f t="shared" si="592"/>
        <v>0</v>
      </c>
      <c r="BP516" s="1">
        <f t="shared" si="592"/>
        <v>0</v>
      </c>
      <c r="BQ516" s="1">
        <f t="shared" si="592"/>
        <v>0</v>
      </c>
      <c r="BR516" s="1">
        <f t="shared" si="592"/>
        <v>0</v>
      </c>
      <c r="BS516" s="1">
        <f t="shared" si="592"/>
        <v>0</v>
      </c>
      <c r="BT516" s="1">
        <f t="shared" si="592"/>
        <v>0</v>
      </c>
      <c r="BU516" s="1">
        <f t="shared" si="592"/>
        <v>0</v>
      </c>
      <c r="BV516" s="1">
        <f t="shared" si="592"/>
        <v>0</v>
      </c>
      <c r="BW516" s="1">
        <f t="shared" si="592"/>
        <v>0</v>
      </c>
      <c r="BX516" s="1">
        <f t="shared" ref="BX516:CD516" si="593">IF(BX132="x",IF(BX390=0,$I516,0),0)</f>
        <v>0</v>
      </c>
      <c r="BY516" s="1">
        <f t="shared" si="593"/>
        <v>0</v>
      </c>
      <c r="BZ516" s="1">
        <f t="shared" si="593"/>
        <v>0</v>
      </c>
      <c r="CA516" s="1">
        <f t="shared" si="593"/>
        <v>0</v>
      </c>
      <c r="CB516" s="1">
        <f t="shared" si="593"/>
        <v>0</v>
      </c>
      <c r="CC516" s="1">
        <f t="shared" si="593"/>
        <v>0</v>
      </c>
      <c r="CD516" s="1">
        <f t="shared" si="593"/>
        <v>0</v>
      </c>
    </row>
    <row r="517" spans="1:82" x14ac:dyDescent="0.2">
      <c r="A517" s="1">
        <f>'5'!E69</f>
        <v>0</v>
      </c>
      <c r="G517" s="1086">
        <f>'5'!AD69</f>
        <v>0</v>
      </c>
      <c r="H517" s="1086">
        <f>'5'!AF69</f>
        <v>0</v>
      </c>
      <c r="I517" s="1087">
        <f>'5'!BE69</f>
        <v>0</v>
      </c>
      <c r="K517" s="1">
        <f t="shared" si="503"/>
        <v>0</v>
      </c>
      <c r="L517" s="1">
        <f t="shared" ref="L517:BW517" si="594">IF(L133="x",IF(L391=0,$I517,0),0)</f>
        <v>0</v>
      </c>
      <c r="M517" s="1">
        <f t="shared" si="594"/>
        <v>0</v>
      </c>
      <c r="N517" s="1">
        <f t="shared" si="594"/>
        <v>0</v>
      </c>
      <c r="O517" s="1">
        <f t="shared" si="594"/>
        <v>0</v>
      </c>
      <c r="P517" s="1">
        <f t="shared" si="594"/>
        <v>0</v>
      </c>
      <c r="Q517" s="1">
        <f t="shared" si="594"/>
        <v>0</v>
      </c>
      <c r="R517" s="1">
        <f t="shared" si="594"/>
        <v>0</v>
      </c>
      <c r="S517" s="1">
        <f t="shared" si="594"/>
        <v>0</v>
      </c>
      <c r="T517" s="1">
        <f t="shared" si="594"/>
        <v>0</v>
      </c>
      <c r="U517" s="1">
        <f t="shared" si="594"/>
        <v>0</v>
      </c>
      <c r="V517" s="1">
        <f t="shared" si="594"/>
        <v>0</v>
      </c>
      <c r="W517" s="1">
        <f t="shared" si="594"/>
        <v>0</v>
      </c>
      <c r="X517" s="1">
        <f t="shared" si="594"/>
        <v>0</v>
      </c>
      <c r="Y517" s="1">
        <f t="shared" si="594"/>
        <v>0</v>
      </c>
      <c r="Z517" s="1">
        <f t="shared" si="594"/>
        <v>0</v>
      </c>
      <c r="AA517" s="1">
        <f t="shared" si="594"/>
        <v>0</v>
      </c>
      <c r="AB517" s="1">
        <f t="shared" si="594"/>
        <v>0</v>
      </c>
      <c r="AC517" s="1">
        <f t="shared" si="594"/>
        <v>0</v>
      </c>
      <c r="AD517" s="1">
        <f t="shared" si="594"/>
        <v>0</v>
      </c>
      <c r="AE517" s="1">
        <f t="shared" si="594"/>
        <v>0</v>
      </c>
      <c r="AF517" s="1">
        <f t="shared" si="594"/>
        <v>0</v>
      </c>
      <c r="AG517" s="1">
        <f t="shared" si="594"/>
        <v>0</v>
      </c>
      <c r="AH517" s="1">
        <f t="shared" si="594"/>
        <v>0</v>
      </c>
      <c r="AI517" s="1">
        <f t="shared" si="594"/>
        <v>0</v>
      </c>
      <c r="AJ517" s="1">
        <f t="shared" si="594"/>
        <v>0</v>
      </c>
      <c r="AK517" s="1">
        <f t="shared" si="594"/>
        <v>0</v>
      </c>
      <c r="AL517" s="1">
        <f t="shared" si="594"/>
        <v>0</v>
      </c>
      <c r="AM517" s="1">
        <f t="shared" si="594"/>
        <v>0</v>
      </c>
      <c r="AN517" s="1">
        <f t="shared" si="594"/>
        <v>0</v>
      </c>
      <c r="AO517" s="1">
        <f t="shared" si="594"/>
        <v>0</v>
      </c>
      <c r="AP517" s="1">
        <f t="shared" si="594"/>
        <v>0</v>
      </c>
      <c r="AQ517" s="1">
        <f t="shared" si="594"/>
        <v>0</v>
      </c>
      <c r="AR517" s="1">
        <f t="shared" si="594"/>
        <v>0</v>
      </c>
      <c r="AS517" s="1">
        <f t="shared" si="594"/>
        <v>0</v>
      </c>
      <c r="AT517" s="1">
        <f t="shared" si="594"/>
        <v>0</v>
      </c>
      <c r="AU517" s="1">
        <f t="shared" si="594"/>
        <v>0</v>
      </c>
      <c r="AV517" s="1">
        <f t="shared" si="594"/>
        <v>0</v>
      </c>
      <c r="AW517" s="1">
        <f t="shared" si="594"/>
        <v>0</v>
      </c>
      <c r="AX517" s="1">
        <f t="shared" si="594"/>
        <v>0</v>
      </c>
      <c r="AY517" s="1">
        <f t="shared" si="594"/>
        <v>0</v>
      </c>
      <c r="AZ517" s="1">
        <f t="shared" si="594"/>
        <v>0</v>
      </c>
      <c r="BA517" s="1">
        <f t="shared" si="594"/>
        <v>0</v>
      </c>
      <c r="BB517" s="1">
        <f t="shared" si="594"/>
        <v>0</v>
      </c>
      <c r="BC517" s="1">
        <f t="shared" si="594"/>
        <v>0</v>
      </c>
      <c r="BD517" s="1">
        <f t="shared" si="594"/>
        <v>0</v>
      </c>
      <c r="BE517" s="1">
        <f t="shared" si="594"/>
        <v>0</v>
      </c>
      <c r="BF517" s="1">
        <f t="shared" si="594"/>
        <v>0</v>
      </c>
      <c r="BG517" s="1">
        <f t="shared" si="594"/>
        <v>0</v>
      </c>
      <c r="BH517" s="1">
        <f t="shared" si="594"/>
        <v>0</v>
      </c>
      <c r="BI517" s="1">
        <f t="shared" si="594"/>
        <v>0</v>
      </c>
      <c r="BJ517" s="1">
        <f t="shared" si="594"/>
        <v>0</v>
      </c>
      <c r="BK517" s="1">
        <f t="shared" si="594"/>
        <v>0</v>
      </c>
      <c r="BL517" s="1">
        <f t="shared" si="594"/>
        <v>0</v>
      </c>
      <c r="BM517" s="1">
        <f t="shared" si="594"/>
        <v>0</v>
      </c>
      <c r="BN517" s="1">
        <f t="shared" si="594"/>
        <v>0</v>
      </c>
      <c r="BO517" s="1">
        <f t="shared" si="594"/>
        <v>0</v>
      </c>
      <c r="BP517" s="1">
        <f t="shared" si="594"/>
        <v>0</v>
      </c>
      <c r="BQ517" s="1">
        <f t="shared" si="594"/>
        <v>0</v>
      </c>
      <c r="BR517" s="1">
        <f t="shared" si="594"/>
        <v>0</v>
      </c>
      <c r="BS517" s="1">
        <f t="shared" si="594"/>
        <v>0</v>
      </c>
      <c r="BT517" s="1">
        <f t="shared" si="594"/>
        <v>0</v>
      </c>
      <c r="BU517" s="1">
        <f t="shared" si="594"/>
        <v>0</v>
      </c>
      <c r="BV517" s="1">
        <f t="shared" si="594"/>
        <v>0</v>
      </c>
      <c r="BW517" s="1">
        <f t="shared" si="594"/>
        <v>0</v>
      </c>
      <c r="BX517" s="1">
        <f t="shared" ref="BX517:CD517" si="595">IF(BX133="x",IF(BX391=0,$I517,0),0)</f>
        <v>0</v>
      </c>
      <c r="BY517" s="1">
        <f t="shared" si="595"/>
        <v>0</v>
      </c>
      <c r="BZ517" s="1">
        <f t="shared" si="595"/>
        <v>0</v>
      </c>
      <c r="CA517" s="1">
        <f t="shared" si="595"/>
        <v>0</v>
      </c>
      <c r="CB517" s="1">
        <f t="shared" si="595"/>
        <v>0</v>
      </c>
      <c r="CC517" s="1">
        <f t="shared" si="595"/>
        <v>0</v>
      </c>
      <c r="CD517" s="1">
        <f t="shared" si="595"/>
        <v>0</v>
      </c>
    </row>
    <row r="518" spans="1:82" x14ac:dyDescent="0.2">
      <c r="A518" s="1">
        <f>'5'!E70</f>
        <v>0</v>
      </c>
      <c r="G518" s="1086">
        <f>'5'!AD70</f>
        <v>0</v>
      </c>
      <c r="H518" s="1086">
        <f>'5'!AF70</f>
        <v>0</v>
      </c>
      <c r="I518" s="1087">
        <f>'5'!BE70</f>
        <v>0</v>
      </c>
      <c r="K518" s="1">
        <f t="shared" si="503"/>
        <v>0</v>
      </c>
      <c r="L518" s="1">
        <f t="shared" ref="L518:BW518" si="596">IF(L134="x",IF(L392=0,$I518,0),0)</f>
        <v>0</v>
      </c>
      <c r="M518" s="1">
        <f t="shared" si="596"/>
        <v>0</v>
      </c>
      <c r="N518" s="1">
        <f t="shared" si="596"/>
        <v>0</v>
      </c>
      <c r="O518" s="1">
        <f t="shared" si="596"/>
        <v>0</v>
      </c>
      <c r="P518" s="1">
        <f t="shared" si="596"/>
        <v>0</v>
      </c>
      <c r="Q518" s="1">
        <f t="shared" si="596"/>
        <v>0</v>
      </c>
      <c r="R518" s="1">
        <f t="shared" si="596"/>
        <v>0</v>
      </c>
      <c r="S518" s="1">
        <f t="shared" si="596"/>
        <v>0</v>
      </c>
      <c r="T518" s="1">
        <f t="shared" si="596"/>
        <v>0</v>
      </c>
      <c r="U518" s="1">
        <f t="shared" si="596"/>
        <v>0</v>
      </c>
      <c r="V518" s="1">
        <f t="shared" si="596"/>
        <v>0</v>
      </c>
      <c r="W518" s="1">
        <f t="shared" si="596"/>
        <v>0</v>
      </c>
      <c r="X518" s="1">
        <f t="shared" si="596"/>
        <v>0</v>
      </c>
      <c r="Y518" s="1">
        <f t="shared" si="596"/>
        <v>0</v>
      </c>
      <c r="Z518" s="1">
        <f t="shared" si="596"/>
        <v>0</v>
      </c>
      <c r="AA518" s="1">
        <f t="shared" si="596"/>
        <v>0</v>
      </c>
      <c r="AB518" s="1">
        <f t="shared" si="596"/>
        <v>0</v>
      </c>
      <c r="AC518" s="1">
        <f t="shared" si="596"/>
        <v>0</v>
      </c>
      <c r="AD518" s="1">
        <f t="shared" si="596"/>
        <v>0</v>
      </c>
      <c r="AE518" s="1">
        <f t="shared" si="596"/>
        <v>0</v>
      </c>
      <c r="AF518" s="1">
        <f t="shared" si="596"/>
        <v>0</v>
      </c>
      <c r="AG518" s="1">
        <f t="shared" si="596"/>
        <v>0</v>
      </c>
      <c r="AH518" s="1">
        <f t="shared" si="596"/>
        <v>0</v>
      </c>
      <c r="AI518" s="1">
        <f t="shared" si="596"/>
        <v>0</v>
      </c>
      <c r="AJ518" s="1">
        <f t="shared" si="596"/>
        <v>0</v>
      </c>
      <c r="AK518" s="1">
        <f t="shared" si="596"/>
        <v>0</v>
      </c>
      <c r="AL518" s="1">
        <f t="shared" si="596"/>
        <v>0</v>
      </c>
      <c r="AM518" s="1">
        <f t="shared" si="596"/>
        <v>0</v>
      </c>
      <c r="AN518" s="1">
        <f t="shared" si="596"/>
        <v>0</v>
      </c>
      <c r="AO518" s="1">
        <f t="shared" si="596"/>
        <v>0</v>
      </c>
      <c r="AP518" s="1">
        <f t="shared" si="596"/>
        <v>0</v>
      </c>
      <c r="AQ518" s="1">
        <f t="shared" si="596"/>
        <v>0</v>
      </c>
      <c r="AR518" s="1">
        <f t="shared" si="596"/>
        <v>0</v>
      </c>
      <c r="AS518" s="1">
        <f t="shared" si="596"/>
        <v>0</v>
      </c>
      <c r="AT518" s="1">
        <f t="shared" si="596"/>
        <v>0</v>
      </c>
      <c r="AU518" s="1">
        <f t="shared" si="596"/>
        <v>0</v>
      </c>
      <c r="AV518" s="1">
        <f t="shared" si="596"/>
        <v>0</v>
      </c>
      <c r="AW518" s="1">
        <f t="shared" si="596"/>
        <v>0</v>
      </c>
      <c r="AX518" s="1">
        <f t="shared" si="596"/>
        <v>0</v>
      </c>
      <c r="AY518" s="1">
        <f t="shared" si="596"/>
        <v>0</v>
      </c>
      <c r="AZ518" s="1">
        <f t="shared" si="596"/>
        <v>0</v>
      </c>
      <c r="BA518" s="1">
        <f t="shared" si="596"/>
        <v>0</v>
      </c>
      <c r="BB518" s="1">
        <f t="shared" si="596"/>
        <v>0</v>
      </c>
      <c r="BC518" s="1">
        <f t="shared" si="596"/>
        <v>0</v>
      </c>
      <c r="BD518" s="1">
        <f t="shared" si="596"/>
        <v>0</v>
      </c>
      <c r="BE518" s="1">
        <f t="shared" si="596"/>
        <v>0</v>
      </c>
      <c r="BF518" s="1">
        <f t="shared" si="596"/>
        <v>0</v>
      </c>
      <c r="BG518" s="1">
        <f t="shared" si="596"/>
        <v>0</v>
      </c>
      <c r="BH518" s="1">
        <f t="shared" si="596"/>
        <v>0</v>
      </c>
      <c r="BI518" s="1">
        <f t="shared" si="596"/>
        <v>0</v>
      </c>
      <c r="BJ518" s="1">
        <f t="shared" si="596"/>
        <v>0</v>
      </c>
      <c r="BK518" s="1">
        <f t="shared" si="596"/>
        <v>0</v>
      </c>
      <c r="BL518" s="1">
        <f t="shared" si="596"/>
        <v>0</v>
      </c>
      <c r="BM518" s="1">
        <f t="shared" si="596"/>
        <v>0</v>
      </c>
      <c r="BN518" s="1">
        <f t="shared" si="596"/>
        <v>0</v>
      </c>
      <c r="BO518" s="1">
        <f t="shared" si="596"/>
        <v>0</v>
      </c>
      <c r="BP518" s="1">
        <f t="shared" si="596"/>
        <v>0</v>
      </c>
      <c r="BQ518" s="1">
        <f t="shared" si="596"/>
        <v>0</v>
      </c>
      <c r="BR518" s="1">
        <f t="shared" si="596"/>
        <v>0</v>
      </c>
      <c r="BS518" s="1">
        <f t="shared" si="596"/>
        <v>0</v>
      </c>
      <c r="BT518" s="1">
        <f t="shared" si="596"/>
        <v>0</v>
      </c>
      <c r="BU518" s="1">
        <f t="shared" si="596"/>
        <v>0</v>
      </c>
      <c r="BV518" s="1">
        <f t="shared" si="596"/>
        <v>0</v>
      </c>
      <c r="BW518" s="1">
        <f t="shared" si="596"/>
        <v>0</v>
      </c>
      <c r="BX518" s="1">
        <f t="shared" ref="BX518:CD518" si="597">IF(BX134="x",IF(BX392=0,$I518,0),0)</f>
        <v>0</v>
      </c>
      <c r="BY518" s="1">
        <f t="shared" si="597"/>
        <v>0</v>
      </c>
      <c r="BZ518" s="1">
        <f t="shared" si="597"/>
        <v>0</v>
      </c>
      <c r="CA518" s="1">
        <f t="shared" si="597"/>
        <v>0</v>
      </c>
      <c r="CB518" s="1">
        <f t="shared" si="597"/>
        <v>0</v>
      </c>
      <c r="CC518" s="1">
        <f t="shared" si="597"/>
        <v>0</v>
      </c>
      <c r="CD518" s="1">
        <f t="shared" si="597"/>
        <v>0</v>
      </c>
    </row>
    <row r="519" spans="1:82" x14ac:dyDescent="0.2">
      <c r="A519" s="1">
        <f>'5'!E71</f>
        <v>0</v>
      </c>
      <c r="G519" s="1086">
        <f>'5'!AD71</f>
        <v>0</v>
      </c>
      <c r="H519" s="1086">
        <f>'5'!AF71</f>
        <v>0</v>
      </c>
      <c r="I519" s="1087">
        <f>'5'!BE71</f>
        <v>0</v>
      </c>
      <c r="K519" s="1">
        <f t="shared" si="503"/>
        <v>0</v>
      </c>
      <c r="L519" s="1">
        <f t="shared" ref="L519:BW519" si="598">IF(L135="x",IF(L393=0,$I519,0),0)</f>
        <v>0</v>
      </c>
      <c r="M519" s="1">
        <f t="shared" si="598"/>
        <v>0</v>
      </c>
      <c r="N519" s="1">
        <f t="shared" si="598"/>
        <v>0</v>
      </c>
      <c r="O519" s="1">
        <f t="shared" si="598"/>
        <v>0</v>
      </c>
      <c r="P519" s="1">
        <f t="shared" si="598"/>
        <v>0</v>
      </c>
      <c r="Q519" s="1">
        <f t="shared" si="598"/>
        <v>0</v>
      </c>
      <c r="R519" s="1">
        <f t="shared" si="598"/>
        <v>0</v>
      </c>
      <c r="S519" s="1">
        <f t="shared" si="598"/>
        <v>0</v>
      </c>
      <c r="T519" s="1">
        <f t="shared" si="598"/>
        <v>0</v>
      </c>
      <c r="U519" s="1">
        <f t="shared" si="598"/>
        <v>0</v>
      </c>
      <c r="V519" s="1">
        <f t="shared" si="598"/>
        <v>0</v>
      </c>
      <c r="W519" s="1">
        <f t="shared" si="598"/>
        <v>0</v>
      </c>
      <c r="X519" s="1">
        <f t="shared" si="598"/>
        <v>0</v>
      </c>
      <c r="Y519" s="1">
        <f t="shared" si="598"/>
        <v>0</v>
      </c>
      <c r="Z519" s="1">
        <f t="shared" si="598"/>
        <v>0</v>
      </c>
      <c r="AA519" s="1">
        <f t="shared" si="598"/>
        <v>0</v>
      </c>
      <c r="AB519" s="1">
        <f t="shared" si="598"/>
        <v>0</v>
      </c>
      <c r="AC519" s="1">
        <f t="shared" si="598"/>
        <v>0</v>
      </c>
      <c r="AD519" s="1">
        <f t="shared" si="598"/>
        <v>0</v>
      </c>
      <c r="AE519" s="1">
        <f t="shared" si="598"/>
        <v>0</v>
      </c>
      <c r="AF519" s="1">
        <f t="shared" si="598"/>
        <v>0</v>
      </c>
      <c r="AG519" s="1">
        <f t="shared" si="598"/>
        <v>0</v>
      </c>
      <c r="AH519" s="1">
        <f t="shared" si="598"/>
        <v>0</v>
      </c>
      <c r="AI519" s="1">
        <f t="shared" si="598"/>
        <v>0</v>
      </c>
      <c r="AJ519" s="1">
        <f t="shared" si="598"/>
        <v>0</v>
      </c>
      <c r="AK519" s="1">
        <f t="shared" si="598"/>
        <v>0</v>
      </c>
      <c r="AL519" s="1">
        <f t="shared" si="598"/>
        <v>0</v>
      </c>
      <c r="AM519" s="1">
        <f t="shared" si="598"/>
        <v>0</v>
      </c>
      <c r="AN519" s="1">
        <f t="shared" si="598"/>
        <v>0</v>
      </c>
      <c r="AO519" s="1">
        <f t="shared" si="598"/>
        <v>0</v>
      </c>
      <c r="AP519" s="1">
        <f t="shared" si="598"/>
        <v>0</v>
      </c>
      <c r="AQ519" s="1">
        <f t="shared" si="598"/>
        <v>0</v>
      </c>
      <c r="AR519" s="1">
        <f t="shared" si="598"/>
        <v>0</v>
      </c>
      <c r="AS519" s="1">
        <f t="shared" si="598"/>
        <v>0</v>
      </c>
      <c r="AT519" s="1">
        <f t="shared" si="598"/>
        <v>0</v>
      </c>
      <c r="AU519" s="1">
        <f t="shared" si="598"/>
        <v>0</v>
      </c>
      <c r="AV519" s="1">
        <f t="shared" si="598"/>
        <v>0</v>
      </c>
      <c r="AW519" s="1">
        <f t="shared" si="598"/>
        <v>0</v>
      </c>
      <c r="AX519" s="1">
        <f t="shared" si="598"/>
        <v>0</v>
      </c>
      <c r="AY519" s="1">
        <f t="shared" si="598"/>
        <v>0</v>
      </c>
      <c r="AZ519" s="1">
        <f t="shared" si="598"/>
        <v>0</v>
      </c>
      <c r="BA519" s="1">
        <f t="shared" si="598"/>
        <v>0</v>
      </c>
      <c r="BB519" s="1">
        <f t="shared" si="598"/>
        <v>0</v>
      </c>
      <c r="BC519" s="1">
        <f t="shared" si="598"/>
        <v>0</v>
      </c>
      <c r="BD519" s="1">
        <f t="shared" si="598"/>
        <v>0</v>
      </c>
      <c r="BE519" s="1">
        <f t="shared" si="598"/>
        <v>0</v>
      </c>
      <c r="BF519" s="1">
        <f t="shared" si="598"/>
        <v>0</v>
      </c>
      <c r="BG519" s="1">
        <f t="shared" si="598"/>
        <v>0</v>
      </c>
      <c r="BH519" s="1">
        <f t="shared" si="598"/>
        <v>0</v>
      </c>
      <c r="BI519" s="1">
        <f t="shared" si="598"/>
        <v>0</v>
      </c>
      <c r="BJ519" s="1">
        <f t="shared" si="598"/>
        <v>0</v>
      </c>
      <c r="BK519" s="1">
        <f t="shared" si="598"/>
        <v>0</v>
      </c>
      <c r="BL519" s="1">
        <f t="shared" si="598"/>
        <v>0</v>
      </c>
      <c r="BM519" s="1">
        <f t="shared" si="598"/>
        <v>0</v>
      </c>
      <c r="BN519" s="1">
        <f t="shared" si="598"/>
        <v>0</v>
      </c>
      <c r="BO519" s="1">
        <f t="shared" si="598"/>
        <v>0</v>
      </c>
      <c r="BP519" s="1">
        <f t="shared" si="598"/>
        <v>0</v>
      </c>
      <c r="BQ519" s="1">
        <f t="shared" si="598"/>
        <v>0</v>
      </c>
      <c r="BR519" s="1">
        <f t="shared" si="598"/>
        <v>0</v>
      </c>
      <c r="BS519" s="1">
        <f t="shared" si="598"/>
        <v>0</v>
      </c>
      <c r="BT519" s="1">
        <f t="shared" si="598"/>
        <v>0</v>
      </c>
      <c r="BU519" s="1">
        <f t="shared" si="598"/>
        <v>0</v>
      </c>
      <c r="BV519" s="1">
        <f t="shared" si="598"/>
        <v>0</v>
      </c>
      <c r="BW519" s="1">
        <f t="shared" si="598"/>
        <v>0</v>
      </c>
      <c r="BX519" s="1">
        <f t="shared" ref="BX519:CD519" si="599">IF(BX135="x",IF(BX393=0,$I519,0),0)</f>
        <v>0</v>
      </c>
      <c r="BY519" s="1">
        <f t="shared" si="599"/>
        <v>0</v>
      </c>
      <c r="BZ519" s="1">
        <f t="shared" si="599"/>
        <v>0</v>
      </c>
      <c r="CA519" s="1">
        <f t="shared" si="599"/>
        <v>0</v>
      </c>
      <c r="CB519" s="1">
        <f t="shared" si="599"/>
        <v>0</v>
      </c>
      <c r="CC519" s="1">
        <f t="shared" si="599"/>
        <v>0</v>
      </c>
      <c r="CD519" s="1">
        <f t="shared" si="599"/>
        <v>0</v>
      </c>
    </row>
    <row r="520" spans="1:82" x14ac:dyDescent="0.2">
      <c r="A520" s="1">
        <f>'5'!E72</f>
        <v>0</v>
      </c>
      <c r="G520" s="1086">
        <f>'5'!AD72</f>
        <v>0</v>
      </c>
      <c r="H520" s="1086">
        <f>'5'!AF72</f>
        <v>0</v>
      </c>
      <c r="I520" s="1087">
        <f>'5'!BE72</f>
        <v>0</v>
      </c>
      <c r="K520" s="1">
        <f t="shared" si="503"/>
        <v>0</v>
      </c>
      <c r="L520" s="1">
        <f t="shared" ref="L520:BW520" si="600">IF(L136="x",IF(L394=0,$I520,0),0)</f>
        <v>0</v>
      </c>
      <c r="M520" s="1">
        <f t="shared" si="600"/>
        <v>0</v>
      </c>
      <c r="N520" s="1">
        <f t="shared" si="600"/>
        <v>0</v>
      </c>
      <c r="O520" s="1">
        <f t="shared" si="600"/>
        <v>0</v>
      </c>
      <c r="P520" s="1">
        <f t="shared" si="600"/>
        <v>0</v>
      </c>
      <c r="Q520" s="1">
        <f t="shared" si="600"/>
        <v>0</v>
      </c>
      <c r="R520" s="1">
        <f t="shared" si="600"/>
        <v>0</v>
      </c>
      <c r="S520" s="1">
        <f t="shared" si="600"/>
        <v>0</v>
      </c>
      <c r="T520" s="1">
        <f t="shared" si="600"/>
        <v>0</v>
      </c>
      <c r="U520" s="1">
        <f t="shared" si="600"/>
        <v>0</v>
      </c>
      <c r="V520" s="1">
        <f t="shared" si="600"/>
        <v>0</v>
      </c>
      <c r="W520" s="1">
        <f t="shared" si="600"/>
        <v>0</v>
      </c>
      <c r="X520" s="1">
        <f t="shared" si="600"/>
        <v>0</v>
      </c>
      <c r="Y520" s="1">
        <f t="shared" si="600"/>
        <v>0</v>
      </c>
      <c r="Z520" s="1">
        <f t="shared" si="600"/>
        <v>0</v>
      </c>
      <c r="AA520" s="1">
        <f t="shared" si="600"/>
        <v>0</v>
      </c>
      <c r="AB520" s="1">
        <f t="shared" si="600"/>
        <v>0</v>
      </c>
      <c r="AC520" s="1">
        <f t="shared" si="600"/>
        <v>0</v>
      </c>
      <c r="AD520" s="1">
        <f t="shared" si="600"/>
        <v>0</v>
      </c>
      <c r="AE520" s="1">
        <f t="shared" si="600"/>
        <v>0</v>
      </c>
      <c r="AF520" s="1">
        <f t="shared" si="600"/>
        <v>0</v>
      </c>
      <c r="AG520" s="1">
        <f t="shared" si="600"/>
        <v>0</v>
      </c>
      <c r="AH520" s="1">
        <f t="shared" si="600"/>
        <v>0</v>
      </c>
      <c r="AI520" s="1">
        <f t="shared" si="600"/>
        <v>0</v>
      </c>
      <c r="AJ520" s="1">
        <f t="shared" si="600"/>
        <v>0</v>
      </c>
      <c r="AK520" s="1">
        <f t="shared" si="600"/>
        <v>0</v>
      </c>
      <c r="AL520" s="1">
        <f t="shared" si="600"/>
        <v>0</v>
      </c>
      <c r="AM520" s="1">
        <f t="shared" si="600"/>
        <v>0</v>
      </c>
      <c r="AN520" s="1">
        <f t="shared" si="600"/>
        <v>0</v>
      </c>
      <c r="AO520" s="1">
        <f t="shared" si="600"/>
        <v>0</v>
      </c>
      <c r="AP520" s="1">
        <f t="shared" si="600"/>
        <v>0</v>
      </c>
      <c r="AQ520" s="1">
        <f t="shared" si="600"/>
        <v>0</v>
      </c>
      <c r="AR520" s="1">
        <f t="shared" si="600"/>
        <v>0</v>
      </c>
      <c r="AS520" s="1">
        <f t="shared" si="600"/>
        <v>0</v>
      </c>
      <c r="AT520" s="1">
        <f t="shared" si="600"/>
        <v>0</v>
      </c>
      <c r="AU520" s="1">
        <f t="shared" si="600"/>
        <v>0</v>
      </c>
      <c r="AV520" s="1">
        <f t="shared" si="600"/>
        <v>0</v>
      </c>
      <c r="AW520" s="1">
        <f t="shared" si="600"/>
        <v>0</v>
      </c>
      <c r="AX520" s="1">
        <f t="shared" si="600"/>
        <v>0</v>
      </c>
      <c r="AY520" s="1">
        <f t="shared" si="600"/>
        <v>0</v>
      </c>
      <c r="AZ520" s="1">
        <f t="shared" si="600"/>
        <v>0</v>
      </c>
      <c r="BA520" s="1">
        <f t="shared" si="600"/>
        <v>0</v>
      </c>
      <c r="BB520" s="1">
        <f t="shared" si="600"/>
        <v>0</v>
      </c>
      <c r="BC520" s="1">
        <f t="shared" si="600"/>
        <v>0</v>
      </c>
      <c r="BD520" s="1">
        <f t="shared" si="600"/>
        <v>0</v>
      </c>
      <c r="BE520" s="1">
        <f t="shared" si="600"/>
        <v>0</v>
      </c>
      <c r="BF520" s="1">
        <f t="shared" si="600"/>
        <v>0</v>
      </c>
      <c r="BG520" s="1">
        <f t="shared" si="600"/>
        <v>0</v>
      </c>
      <c r="BH520" s="1">
        <f t="shared" si="600"/>
        <v>0</v>
      </c>
      <c r="BI520" s="1">
        <f t="shared" si="600"/>
        <v>0</v>
      </c>
      <c r="BJ520" s="1">
        <f t="shared" si="600"/>
        <v>0</v>
      </c>
      <c r="BK520" s="1">
        <f t="shared" si="600"/>
        <v>0</v>
      </c>
      <c r="BL520" s="1">
        <f t="shared" si="600"/>
        <v>0</v>
      </c>
      <c r="BM520" s="1">
        <f t="shared" si="600"/>
        <v>0</v>
      </c>
      <c r="BN520" s="1">
        <f t="shared" si="600"/>
        <v>0</v>
      </c>
      <c r="BO520" s="1">
        <f t="shared" si="600"/>
        <v>0</v>
      </c>
      <c r="BP520" s="1">
        <f t="shared" si="600"/>
        <v>0</v>
      </c>
      <c r="BQ520" s="1">
        <f t="shared" si="600"/>
        <v>0</v>
      </c>
      <c r="BR520" s="1">
        <f t="shared" si="600"/>
        <v>0</v>
      </c>
      <c r="BS520" s="1">
        <f t="shared" si="600"/>
        <v>0</v>
      </c>
      <c r="BT520" s="1">
        <f t="shared" si="600"/>
        <v>0</v>
      </c>
      <c r="BU520" s="1">
        <f t="shared" si="600"/>
        <v>0</v>
      </c>
      <c r="BV520" s="1">
        <f t="shared" si="600"/>
        <v>0</v>
      </c>
      <c r="BW520" s="1">
        <f t="shared" si="600"/>
        <v>0</v>
      </c>
      <c r="BX520" s="1">
        <f t="shared" ref="BX520:CD520" si="601">IF(BX136="x",IF(BX394=0,$I520,0),0)</f>
        <v>0</v>
      </c>
      <c r="BY520" s="1">
        <f t="shared" si="601"/>
        <v>0</v>
      </c>
      <c r="BZ520" s="1">
        <f t="shared" si="601"/>
        <v>0</v>
      </c>
      <c r="CA520" s="1">
        <f t="shared" si="601"/>
        <v>0</v>
      </c>
      <c r="CB520" s="1">
        <f t="shared" si="601"/>
        <v>0</v>
      </c>
      <c r="CC520" s="1">
        <f t="shared" si="601"/>
        <v>0</v>
      </c>
      <c r="CD520" s="1">
        <f t="shared" si="601"/>
        <v>0</v>
      </c>
    </row>
    <row r="521" spans="1:82" x14ac:dyDescent="0.2">
      <c r="A521" s="1">
        <f>'5'!E73</f>
        <v>0</v>
      </c>
      <c r="G521" s="1086">
        <f>'5'!AD73</f>
        <v>0</v>
      </c>
      <c r="H521" s="1086">
        <f>'5'!AF73</f>
        <v>0</v>
      </c>
      <c r="I521" s="1087">
        <f>'5'!BE73</f>
        <v>0</v>
      </c>
      <c r="K521" s="1">
        <f t="shared" si="503"/>
        <v>0</v>
      </c>
      <c r="L521" s="1">
        <f t="shared" ref="L521:BW521" si="602">IF(L137="x",IF(L395=0,$I521,0),0)</f>
        <v>0</v>
      </c>
      <c r="M521" s="1">
        <f t="shared" si="602"/>
        <v>0</v>
      </c>
      <c r="N521" s="1">
        <f t="shared" si="602"/>
        <v>0</v>
      </c>
      <c r="O521" s="1">
        <f t="shared" si="602"/>
        <v>0</v>
      </c>
      <c r="P521" s="1">
        <f t="shared" si="602"/>
        <v>0</v>
      </c>
      <c r="Q521" s="1">
        <f t="shared" si="602"/>
        <v>0</v>
      </c>
      <c r="R521" s="1">
        <f t="shared" si="602"/>
        <v>0</v>
      </c>
      <c r="S521" s="1">
        <f t="shared" si="602"/>
        <v>0</v>
      </c>
      <c r="T521" s="1">
        <f t="shared" si="602"/>
        <v>0</v>
      </c>
      <c r="U521" s="1">
        <f t="shared" si="602"/>
        <v>0</v>
      </c>
      <c r="V521" s="1">
        <f t="shared" si="602"/>
        <v>0</v>
      </c>
      <c r="W521" s="1">
        <f t="shared" si="602"/>
        <v>0</v>
      </c>
      <c r="X521" s="1">
        <f t="shared" si="602"/>
        <v>0</v>
      </c>
      <c r="Y521" s="1">
        <f t="shared" si="602"/>
        <v>0</v>
      </c>
      <c r="Z521" s="1">
        <f t="shared" si="602"/>
        <v>0</v>
      </c>
      <c r="AA521" s="1">
        <f t="shared" si="602"/>
        <v>0</v>
      </c>
      <c r="AB521" s="1">
        <f t="shared" si="602"/>
        <v>0</v>
      </c>
      <c r="AC521" s="1">
        <f t="shared" si="602"/>
        <v>0</v>
      </c>
      <c r="AD521" s="1">
        <f t="shared" si="602"/>
        <v>0</v>
      </c>
      <c r="AE521" s="1">
        <f t="shared" si="602"/>
        <v>0</v>
      </c>
      <c r="AF521" s="1">
        <f t="shared" si="602"/>
        <v>0</v>
      </c>
      <c r="AG521" s="1">
        <f t="shared" si="602"/>
        <v>0</v>
      </c>
      <c r="AH521" s="1">
        <f t="shared" si="602"/>
        <v>0</v>
      </c>
      <c r="AI521" s="1">
        <f t="shared" si="602"/>
        <v>0</v>
      </c>
      <c r="AJ521" s="1">
        <f t="shared" si="602"/>
        <v>0</v>
      </c>
      <c r="AK521" s="1">
        <f t="shared" si="602"/>
        <v>0</v>
      </c>
      <c r="AL521" s="1">
        <f t="shared" si="602"/>
        <v>0</v>
      </c>
      <c r="AM521" s="1">
        <f t="shared" si="602"/>
        <v>0</v>
      </c>
      <c r="AN521" s="1">
        <f t="shared" si="602"/>
        <v>0</v>
      </c>
      <c r="AO521" s="1">
        <f t="shared" si="602"/>
        <v>0</v>
      </c>
      <c r="AP521" s="1">
        <f t="shared" si="602"/>
        <v>0</v>
      </c>
      <c r="AQ521" s="1">
        <f t="shared" si="602"/>
        <v>0</v>
      </c>
      <c r="AR521" s="1">
        <f t="shared" si="602"/>
        <v>0</v>
      </c>
      <c r="AS521" s="1">
        <f t="shared" si="602"/>
        <v>0</v>
      </c>
      <c r="AT521" s="1">
        <f t="shared" si="602"/>
        <v>0</v>
      </c>
      <c r="AU521" s="1">
        <f t="shared" si="602"/>
        <v>0</v>
      </c>
      <c r="AV521" s="1">
        <f t="shared" si="602"/>
        <v>0</v>
      </c>
      <c r="AW521" s="1">
        <f t="shared" si="602"/>
        <v>0</v>
      </c>
      <c r="AX521" s="1">
        <f t="shared" si="602"/>
        <v>0</v>
      </c>
      <c r="AY521" s="1">
        <f t="shared" si="602"/>
        <v>0</v>
      </c>
      <c r="AZ521" s="1">
        <f t="shared" si="602"/>
        <v>0</v>
      </c>
      <c r="BA521" s="1">
        <f t="shared" si="602"/>
        <v>0</v>
      </c>
      <c r="BB521" s="1">
        <f t="shared" si="602"/>
        <v>0</v>
      </c>
      <c r="BC521" s="1">
        <f t="shared" si="602"/>
        <v>0</v>
      </c>
      <c r="BD521" s="1">
        <f t="shared" si="602"/>
        <v>0</v>
      </c>
      <c r="BE521" s="1">
        <f t="shared" si="602"/>
        <v>0</v>
      </c>
      <c r="BF521" s="1">
        <f t="shared" si="602"/>
        <v>0</v>
      </c>
      <c r="BG521" s="1">
        <f t="shared" si="602"/>
        <v>0</v>
      </c>
      <c r="BH521" s="1">
        <f t="shared" si="602"/>
        <v>0</v>
      </c>
      <c r="BI521" s="1">
        <f t="shared" si="602"/>
        <v>0</v>
      </c>
      <c r="BJ521" s="1">
        <f t="shared" si="602"/>
        <v>0</v>
      </c>
      <c r="BK521" s="1">
        <f t="shared" si="602"/>
        <v>0</v>
      </c>
      <c r="BL521" s="1">
        <f t="shared" si="602"/>
        <v>0</v>
      </c>
      <c r="BM521" s="1">
        <f t="shared" si="602"/>
        <v>0</v>
      </c>
      <c r="BN521" s="1">
        <f t="shared" si="602"/>
        <v>0</v>
      </c>
      <c r="BO521" s="1">
        <f t="shared" si="602"/>
        <v>0</v>
      </c>
      <c r="BP521" s="1">
        <f t="shared" si="602"/>
        <v>0</v>
      </c>
      <c r="BQ521" s="1">
        <f t="shared" si="602"/>
        <v>0</v>
      </c>
      <c r="BR521" s="1">
        <f t="shared" si="602"/>
        <v>0</v>
      </c>
      <c r="BS521" s="1">
        <f t="shared" si="602"/>
        <v>0</v>
      </c>
      <c r="BT521" s="1">
        <f t="shared" si="602"/>
        <v>0</v>
      </c>
      <c r="BU521" s="1">
        <f t="shared" si="602"/>
        <v>0</v>
      </c>
      <c r="BV521" s="1">
        <f t="shared" si="602"/>
        <v>0</v>
      </c>
      <c r="BW521" s="1">
        <f t="shared" si="602"/>
        <v>0</v>
      </c>
      <c r="BX521" s="1">
        <f t="shared" ref="BX521:CD521" si="603">IF(BX137="x",IF(BX395=0,$I521,0),0)</f>
        <v>0</v>
      </c>
      <c r="BY521" s="1">
        <f t="shared" si="603"/>
        <v>0</v>
      </c>
      <c r="BZ521" s="1">
        <f t="shared" si="603"/>
        <v>0</v>
      </c>
      <c r="CA521" s="1">
        <f t="shared" si="603"/>
        <v>0</v>
      </c>
      <c r="CB521" s="1">
        <f t="shared" si="603"/>
        <v>0</v>
      </c>
      <c r="CC521" s="1">
        <f t="shared" si="603"/>
        <v>0</v>
      </c>
      <c r="CD521" s="1">
        <f t="shared" si="603"/>
        <v>0</v>
      </c>
    </row>
    <row r="522" spans="1:82" x14ac:dyDescent="0.2">
      <c r="A522" s="1">
        <f>'5'!E74</f>
        <v>0</v>
      </c>
      <c r="G522" s="1086">
        <f>'5'!AD74</f>
        <v>0</v>
      </c>
      <c r="H522" s="1086">
        <f>'5'!AF74</f>
        <v>0</v>
      </c>
      <c r="I522" s="1087">
        <f>'5'!BE74</f>
        <v>0</v>
      </c>
      <c r="K522" s="1">
        <f t="shared" si="503"/>
        <v>0</v>
      </c>
      <c r="L522" s="1">
        <f t="shared" ref="L522:BW522" si="604">IF(L138="x",IF(L396=0,$I522,0),0)</f>
        <v>0</v>
      </c>
      <c r="M522" s="1">
        <f t="shared" si="604"/>
        <v>0</v>
      </c>
      <c r="N522" s="1">
        <f t="shared" si="604"/>
        <v>0</v>
      </c>
      <c r="O522" s="1">
        <f t="shared" si="604"/>
        <v>0</v>
      </c>
      <c r="P522" s="1">
        <f t="shared" si="604"/>
        <v>0</v>
      </c>
      <c r="Q522" s="1">
        <f t="shared" si="604"/>
        <v>0</v>
      </c>
      <c r="R522" s="1">
        <f t="shared" si="604"/>
        <v>0</v>
      </c>
      <c r="S522" s="1">
        <f t="shared" si="604"/>
        <v>0</v>
      </c>
      <c r="T522" s="1">
        <f t="shared" si="604"/>
        <v>0</v>
      </c>
      <c r="U522" s="1">
        <f t="shared" si="604"/>
        <v>0</v>
      </c>
      <c r="V522" s="1">
        <f t="shared" si="604"/>
        <v>0</v>
      </c>
      <c r="W522" s="1">
        <f t="shared" si="604"/>
        <v>0</v>
      </c>
      <c r="X522" s="1">
        <f t="shared" si="604"/>
        <v>0</v>
      </c>
      <c r="Y522" s="1">
        <f t="shared" si="604"/>
        <v>0</v>
      </c>
      <c r="Z522" s="1">
        <f t="shared" si="604"/>
        <v>0</v>
      </c>
      <c r="AA522" s="1">
        <f t="shared" si="604"/>
        <v>0</v>
      </c>
      <c r="AB522" s="1">
        <f t="shared" si="604"/>
        <v>0</v>
      </c>
      <c r="AC522" s="1">
        <f t="shared" si="604"/>
        <v>0</v>
      </c>
      <c r="AD522" s="1">
        <f t="shared" si="604"/>
        <v>0</v>
      </c>
      <c r="AE522" s="1">
        <f t="shared" si="604"/>
        <v>0</v>
      </c>
      <c r="AF522" s="1">
        <f t="shared" si="604"/>
        <v>0</v>
      </c>
      <c r="AG522" s="1">
        <f t="shared" si="604"/>
        <v>0</v>
      </c>
      <c r="AH522" s="1">
        <f t="shared" si="604"/>
        <v>0</v>
      </c>
      <c r="AI522" s="1">
        <f t="shared" si="604"/>
        <v>0</v>
      </c>
      <c r="AJ522" s="1">
        <f t="shared" si="604"/>
        <v>0</v>
      </c>
      <c r="AK522" s="1">
        <f t="shared" si="604"/>
        <v>0</v>
      </c>
      <c r="AL522" s="1">
        <f t="shared" si="604"/>
        <v>0</v>
      </c>
      <c r="AM522" s="1">
        <f t="shared" si="604"/>
        <v>0</v>
      </c>
      <c r="AN522" s="1">
        <f t="shared" si="604"/>
        <v>0</v>
      </c>
      <c r="AO522" s="1">
        <f t="shared" si="604"/>
        <v>0</v>
      </c>
      <c r="AP522" s="1">
        <f t="shared" si="604"/>
        <v>0</v>
      </c>
      <c r="AQ522" s="1">
        <f t="shared" si="604"/>
        <v>0</v>
      </c>
      <c r="AR522" s="1">
        <f t="shared" si="604"/>
        <v>0</v>
      </c>
      <c r="AS522" s="1">
        <f t="shared" si="604"/>
        <v>0</v>
      </c>
      <c r="AT522" s="1">
        <f t="shared" si="604"/>
        <v>0</v>
      </c>
      <c r="AU522" s="1">
        <f t="shared" si="604"/>
        <v>0</v>
      </c>
      <c r="AV522" s="1">
        <f t="shared" si="604"/>
        <v>0</v>
      </c>
      <c r="AW522" s="1">
        <f t="shared" si="604"/>
        <v>0</v>
      </c>
      <c r="AX522" s="1">
        <f t="shared" si="604"/>
        <v>0</v>
      </c>
      <c r="AY522" s="1">
        <f t="shared" si="604"/>
        <v>0</v>
      </c>
      <c r="AZ522" s="1">
        <f t="shared" si="604"/>
        <v>0</v>
      </c>
      <c r="BA522" s="1">
        <f t="shared" si="604"/>
        <v>0</v>
      </c>
      <c r="BB522" s="1">
        <f t="shared" si="604"/>
        <v>0</v>
      </c>
      <c r="BC522" s="1">
        <f t="shared" si="604"/>
        <v>0</v>
      </c>
      <c r="BD522" s="1">
        <f t="shared" si="604"/>
        <v>0</v>
      </c>
      <c r="BE522" s="1">
        <f t="shared" si="604"/>
        <v>0</v>
      </c>
      <c r="BF522" s="1">
        <f t="shared" si="604"/>
        <v>0</v>
      </c>
      <c r="BG522" s="1">
        <f t="shared" si="604"/>
        <v>0</v>
      </c>
      <c r="BH522" s="1">
        <f t="shared" si="604"/>
        <v>0</v>
      </c>
      <c r="BI522" s="1">
        <f t="shared" si="604"/>
        <v>0</v>
      </c>
      <c r="BJ522" s="1">
        <f t="shared" si="604"/>
        <v>0</v>
      </c>
      <c r="BK522" s="1">
        <f t="shared" si="604"/>
        <v>0</v>
      </c>
      <c r="BL522" s="1">
        <f t="shared" si="604"/>
        <v>0</v>
      </c>
      <c r="BM522" s="1">
        <f t="shared" si="604"/>
        <v>0</v>
      </c>
      <c r="BN522" s="1">
        <f t="shared" si="604"/>
        <v>0</v>
      </c>
      <c r="BO522" s="1">
        <f t="shared" si="604"/>
        <v>0</v>
      </c>
      <c r="BP522" s="1">
        <f t="shared" si="604"/>
        <v>0</v>
      </c>
      <c r="BQ522" s="1">
        <f t="shared" si="604"/>
        <v>0</v>
      </c>
      <c r="BR522" s="1">
        <f t="shared" si="604"/>
        <v>0</v>
      </c>
      <c r="BS522" s="1">
        <f t="shared" si="604"/>
        <v>0</v>
      </c>
      <c r="BT522" s="1">
        <f t="shared" si="604"/>
        <v>0</v>
      </c>
      <c r="BU522" s="1">
        <f t="shared" si="604"/>
        <v>0</v>
      </c>
      <c r="BV522" s="1">
        <f t="shared" si="604"/>
        <v>0</v>
      </c>
      <c r="BW522" s="1">
        <f t="shared" si="604"/>
        <v>0</v>
      </c>
      <c r="BX522" s="1">
        <f t="shared" ref="BX522:CD522" si="605">IF(BX138="x",IF(BX396=0,$I522,0),0)</f>
        <v>0</v>
      </c>
      <c r="BY522" s="1">
        <f t="shared" si="605"/>
        <v>0</v>
      </c>
      <c r="BZ522" s="1">
        <f t="shared" si="605"/>
        <v>0</v>
      </c>
      <c r="CA522" s="1">
        <f t="shared" si="605"/>
        <v>0</v>
      </c>
      <c r="CB522" s="1">
        <f t="shared" si="605"/>
        <v>0</v>
      </c>
      <c r="CC522" s="1">
        <f t="shared" si="605"/>
        <v>0</v>
      </c>
      <c r="CD522" s="1">
        <f t="shared" si="605"/>
        <v>0</v>
      </c>
    </row>
    <row r="523" spans="1:82" x14ac:dyDescent="0.2">
      <c r="A523" s="1">
        <f>'5'!E75</f>
        <v>0</v>
      </c>
      <c r="G523" s="1086">
        <f>'5'!AD75</f>
        <v>0</v>
      </c>
      <c r="H523" s="1086">
        <f>'5'!AF75</f>
        <v>0</v>
      </c>
      <c r="I523" s="1087">
        <f>'5'!BE75</f>
        <v>0</v>
      </c>
      <c r="K523" s="1">
        <f t="shared" si="503"/>
        <v>0</v>
      </c>
      <c r="L523" s="1">
        <f t="shared" ref="L523:BW523" si="606">IF(L139="x",IF(L397=0,$I523,0),0)</f>
        <v>0</v>
      </c>
      <c r="M523" s="1">
        <f t="shared" si="606"/>
        <v>0</v>
      </c>
      <c r="N523" s="1">
        <f t="shared" si="606"/>
        <v>0</v>
      </c>
      <c r="O523" s="1">
        <f t="shared" si="606"/>
        <v>0</v>
      </c>
      <c r="P523" s="1">
        <f t="shared" si="606"/>
        <v>0</v>
      </c>
      <c r="Q523" s="1">
        <f t="shared" si="606"/>
        <v>0</v>
      </c>
      <c r="R523" s="1">
        <f t="shared" si="606"/>
        <v>0</v>
      </c>
      <c r="S523" s="1">
        <f t="shared" si="606"/>
        <v>0</v>
      </c>
      <c r="T523" s="1">
        <f t="shared" si="606"/>
        <v>0</v>
      </c>
      <c r="U523" s="1">
        <f t="shared" si="606"/>
        <v>0</v>
      </c>
      <c r="V523" s="1">
        <f t="shared" si="606"/>
        <v>0</v>
      </c>
      <c r="W523" s="1">
        <f t="shared" si="606"/>
        <v>0</v>
      </c>
      <c r="X523" s="1">
        <f t="shared" si="606"/>
        <v>0</v>
      </c>
      <c r="Y523" s="1">
        <f t="shared" si="606"/>
        <v>0</v>
      </c>
      <c r="Z523" s="1">
        <f t="shared" si="606"/>
        <v>0</v>
      </c>
      <c r="AA523" s="1">
        <f t="shared" si="606"/>
        <v>0</v>
      </c>
      <c r="AB523" s="1">
        <f t="shared" si="606"/>
        <v>0</v>
      </c>
      <c r="AC523" s="1">
        <f t="shared" si="606"/>
        <v>0</v>
      </c>
      <c r="AD523" s="1">
        <f t="shared" si="606"/>
        <v>0</v>
      </c>
      <c r="AE523" s="1">
        <f t="shared" si="606"/>
        <v>0</v>
      </c>
      <c r="AF523" s="1">
        <f t="shared" si="606"/>
        <v>0</v>
      </c>
      <c r="AG523" s="1">
        <f t="shared" si="606"/>
        <v>0</v>
      </c>
      <c r="AH523" s="1">
        <f t="shared" si="606"/>
        <v>0</v>
      </c>
      <c r="AI523" s="1">
        <f t="shared" si="606"/>
        <v>0</v>
      </c>
      <c r="AJ523" s="1">
        <f t="shared" si="606"/>
        <v>0</v>
      </c>
      <c r="AK523" s="1">
        <f t="shared" si="606"/>
        <v>0</v>
      </c>
      <c r="AL523" s="1">
        <f t="shared" si="606"/>
        <v>0</v>
      </c>
      <c r="AM523" s="1">
        <f t="shared" si="606"/>
        <v>0</v>
      </c>
      <c r="AN523" s="1">
        <f t="shared" si="606"/>
        <v>0</v>
      </c>
      <c r="AO523" s="1">
        <f t="shared" si="606"/>
        <v>0</v>
      </c>
      <c r="AP523" s="1">
        <f t="shared" si="606"/>
        <v>0</v>
      </c>
      <c r="AQ523" s="1">
        <f t="shared" si="606"/>
        <v>0</v>
      </c>
      <c r="AR523" s="1">
        <f t="shared" si="606"/>
        <v>0</v>
      </c>
      <c r="AS523" s="1">
        <f t="shared" si="606"/>
        <v>0</v>
      </c>
      <c r="AT523" s="1">
        <f t="shared" si="606"/>
        <v>0</v>
      </c>
      <c r="AU523" s="1">
        <f t="shared" si="606"/>
        <v>0</v>
      </c>
      <c r="AV523" s="1">
        <f t="shared" si="606"/>
        <v>0</v>
      </c>
      <c r="AW523" s="1">
        <f t="shared" si="606"/>
        <v>0</v>
      </c>
      <c r="AX523" s="1">
        <f t="shared" si="606"/>
        <v>0</v>
      </c>
      <c r="AY523" s="1">
        <f t="shared" si="606"/>
        <v>0</v>
      </c>
      <c r="AZ523" s="1">
        <f t="shared" si="606"/>
        <v>0</v>
      </c>
      <c r="BA523" s="1">
        <f t="shared" si="606"/>
        <v>0</v>
      </c>
      <c r="BB523" s="1">
        <f t="shared" si="606"/>
        <v>0</v>
      </c>
      <c r="BC523" s="1">
        <f t="shared" si="606"/>
        <v>0</v>
      </c>
      <c r="BD523" s="1">
        <f t="shared" si="606"/>
        <v>0</v>
      </c>
      <c r="BE523" s="1">
        <f t="shared" si="606"/>
        <v>0</v>
      </c>
      <c r="BF523" s="1">
        <f t="shared" si="606"/>
        <v>0</v>
      </c>
      <c r="BG523" s="1">
        <f t="shared" si="606"/>
        <v>0</v>
      </c>
      <c r="BH523" s="1">
        <f t="shared" si="606"/>
        <v>0</v>
      </c>
      <c r="BI523" s="1">
        <f t="shared" si="606"/>
        <v>0</v>
      </c>
      <c r="BJ523" s="1">
        <f t="shared" si="606"/>
        <v>0</v>
      </c>
      <c r="BK523" s="1">
        <f t="shared" si="606"/>
        <v>0</v>
      </c>
      <c r="BL523" s="1">
        <f t="shared" si="606"/>
        <v>0</v>
      </c>
      <c r="BM523" s="1">
        <f t="shared" si="606"/>
        <v>0</v>
      </c>
      <c r="BN523" s="1">
        <f t="shared" si="606"/>
        <v>0</v>
      </c>
      <c r="BO523" s="1">
        <f t="shared" si="606"/>
        <v>0</v>
      </c>
      <c r="BP523" s="1">
        <f t="shared" si="606"/>
        <v>0</v>
      </c>
      <c r="BQ523" s="1">
        <f t="shared" si="606"/>
        <v>0</v>
      </c>
      <c r="BR523" s="1">
        <f t="shared" si="606"/>
        <v>0</v>
      </c>
      <c r="BS523" s="1">
        <f t="shared" si="606"/>
        <v>0</v>
      </c>
      <c r="BT523" s="1">
        <f t="shared" si="606"/>
        <v>0</v>
      </c>
      <c r="BU523" s="1">
        <f t="shared" si="606"/>
        <v>0</v>
      </c>
      <c r="BV523" s="1">
        <f t="shared" si="606"/>
        <v>0</v>
      </c>
      <c r="BW523" s="1">
        <f t="shared" si="606"/>
        <v>0</v>
      </c>
      <c r="BX523" s="1">
        <f t="shared" ref="BX523:CD523" si="607">IF(BX139="x",IF(BX397=0,$I523,0),0)</f>
        <v>0</v>
      </c>
      <c r="BY523" s="1">
        <f t="shared" si="607"/>
        <v>0</v>
      </c>
      <c r="BZ523" s="1">
        <f t="shared" si="607"/>
        <v>0</v>
      </c>
      <c r="CA523" s="1">
        <f t="shared" si="607"/>
        <v>0</v>
      </c>
      <c r="CB523" s="1">
        <f t="shared" si="607"/>
        <v>0</v>
      </c>
      <c r="CC523" s="1">
        <f t="shared" si="607"/>
        <v>0</v>
      </c>
      <c r="CD523" s="1">
        <f t="shared" si="607"/>
        <v>0</v>
      </c>
    </row>
    <row r="524" spans="1:82" x14ac:dyDescent="0.2">
      <c r="A524" s="1">
        <f>'5'!E76</f>
        <v>0</v>
      </c>
      <c r="G524" s="1086">
        <f>'5'!AD76</f>
        <v>0</v>
      </c>
      <c r="H524" s="1086">
        <f>'5'!AF76</f>
        <v>0</v>
      </c>
      <c r="I524" s="1087">
        <f>'5'!BE76</f>
        <v>0</v>
      </c>
      <c r="K524" s="1">
        <f t="shared" si="503"/>
        <v>0</v>
      </c>
      <c r="L524" s="1">
        <f t="shared" ref="L524:BW524" si="608">IF(L140="x",IF(L398=0,$I524,0),0)</f>
        <v>0</v>
      </c>
      <c r="M524" s="1">
        <f t="shared" si="608"/>
        <v>0</v>
      </c>
      <c r="N524" s="1">
        <f t="shared" si="608"/>
        <v>0</v>
      </c>
      <c r="O524" s="1">
        <f t="shared" si="608"/>
        <v>0</v>
      </c>
      <c r="P524" s="1">
        <f t="shared" si="608"/>
        <v>0</v>
      </c>
      <c r="Q524" s="1">
        <f t="shared" si="608"/>
        <v>0</v>
      </c>
      <c r="R524" s="1">
        <f t="shared" si="608"/>
        <v>0</v>
      </c>
      <c r="S524" s="1">
        <f t="shared" si="608"/>
        <v>0</v>
      </c>
      <c r="T524" s="1">
        <f t="shared" si="608"/>
        <v>0</v>
      </c>
      <c r="U524" s="1">
        <f t="shared" si="608"/>
        <v>0</v>
      </c>
      <c r="V524" s="1">
        <f t="shared" si="608"/>
        <v>0</v>
      </c>
      <c r="W524" s="1">
        <f t="shared" si="608"/>
        <v>0</v>
      </c>
      <c r="X524" s="1">
        <f t="shared" si="608"/>
        <v>0</v>
      </c>
      <c r="Y524" s="1">
        <f t="shared" si="608"/>
        <v>0</v>
      </c>
      <c r="Z524" s="1">
        <f t="shared" si="608"/>
        <v>0</v>
      </c>
      <c r="AA524" s="1">
        <f t="shared" si="608"/>
        <v>0</v>
      </c>
      <c r="AB524" s="1">
        <f t="shared" si="608"/>
        <v>0</v>
      </c>
      <c r="AC524" s="1">
        <f t="shared" si="608"/>
        <v>0</v>
      </c>
      <c r="AD524" s="1">
        <f t="shared" si="608"/>
        <v>0</v>
      </c>
      <c r="AE524" s="1">
        <f t="shared" si="608"/>
        <v>0</v>
      </c>
      <c r="AF524" s="1">
        <f t="shared" si="608"/>
        <v>0</v>
      </c>
      <c r="AG524" s="1">
        <f t="shared" si="608"/>
        <v>0</v>
      </c>
      <c r="AH524" s="1">
        <f t="shared" si="608"/>
        <v>0</v>
      </c>
      <c r="AI524" s="1">
        <f t="shared" si="608"/>
        <v>0</v>
      </c>
      <c r="AJ524" s="1">
        <f t="shared" si="608"/>
        <v>0</v>
      </c>
      <c r="AK524" s="1">
        <f t="shared" si="608"/>
        <v>0</v>
      </c>
      <c r="AL524" s="1">
        <f t="shared" si="608"/>
        <v>0</v>
      </c>
      <c r="AM524" s="1">
        <f t="shared" si="608"/>
        <v>0</v>
      </c>
      <c r="AN524" s="1">
        <f t="shared" si="608"/>
        <v>0</v>
      </c>
      <c r="AO524" s="1">
        <f t="shared" si="608"/>
        <v>0</v>
      </c>
      <c r="AP524" s="1">
        <f t="shared" si="608"/>
        <v>0</v>
      </c>
      <c r="AQ524" s="1">
        <f t="shared" si="608"/>
        <v>0</v>
      </c>
      <c r="AR524" s="1">
        <f t="shared" si="608"/>
        <v>0</v>
      </c>
      <c r="AS524" s="1">
        <f t="shared" si="608"/>
        <v>0</v>
      </c>
      <c r="AT524" s="1">
        <f t="shared" si="608"/>
        <v>0</v>
      </c>
      <c r="AU524" s="1">
        <f t="shared" si="608"/>
        <v>0</v>
      </c>
      <c r="AV524" s="1">
        <f t="shared" si="608"/>
        <v>0</v>
      </c>
      <c r="AW524" s="1">
        <f t="shared" si="608"/>
        <v>0</v>
      </c>
      <c r="AX524" s="1">
        <f t="shared" si="608"/>
        <v>0</v>
      </c>
      <c r="AY524" s="1">
        <f t="shared" si="608"/>
        <v>0</v>
      </c>
      <c r="AZ524" s="1">
        <f t="shared" si="608"/>
        <v>0</v>
      </c>
      <c r="BA524" s="1">
        <f t="shared" si="608"/>
        <v>0</v>
      </c>
      <c r="BB524" s="1">
        <f t="shared" si="608"/>
        <v>0</v>
      </c>
      <c r="BC524" s="1">
        <f t="shared" si="608"/>
        <v>0</v>
      </c>
      <c r="BD524" s="1">
        <f t="shared" si="608"/>
        <v>0</v>
      </c>
      <c r="BE524" s="1">
        <f t="shared" si="608"/>
        <v>0</v>
      </c>
      <c r="BF524" s="1">
        <f t="shared" si="608"/>
        <v>0</v>
      </c>
      <c r="BG524" s="1">
        <f t="shared" si="608"/>
        <v>0</v>
      </c>
      <c r="BH524" s="1">
        <f t="shared" si="608"/>
        <v>0</v>
      </c>
      <c r="BI524" s="1">
        <f t="shared" si="608"/>
        <v>0</v>
      </c>
      <c r="BJ524" s="1">
        <f t="shared" si="608"/>
        <v>0</v>
      </c>
      <c r="BK524" s="1">
        <f t="shared" si="608"/>
        <v>0</v>
      </c>
      <c r="BL524" s="1">
        <f t="shared" si="608"/>
        <v>0</v>
      </c>
      <c r="BM524" s="1">
        <f t="shared" si="608"/>
        <v>0</v>
      </c>
      <c r="BN524" s="1">
        <f t="shared" si="608"/>
        <v>0</v>
      </c>
      <c r="BO524" s="1">
        <f t="shared" si="608"/>
        <v>0</v>
      </c>
      <c r="BP524" s="1">
        <f t="shared" si="608"/>
        <v>0</v>
      </c>
      <c r="BQ524" s="1">
        <f t="shared" si="608"/>
        <v>0</v>
      </c>
      <c r="BR524" s="1">
        <f t="shared" si="608"/>
        <v>0</v>
      </c>
      <c r="BS524" s="1">
        <f t="shared" si="608"/>
        <v>0</v>
      </c>
      <c r="BT524" s="1">
        <f t="shared" si="608"/>
        <v>0</v>
      </c>
      <c r="BU524" s="1">
        <f t="shared" si="608"/>
        <v>0</v>
      </c>
      <c r="BV524" s="1">
        <f t="shared" si="608"/>
        <v>0</v>
      </c>
      <c r="BW524" s="1">
        <f t="shared" si="608"/>
        <v>0</v>
      </c>
      <c r="BX524" s="1">
        <f t="shared" ref="BX524:CD524" si="609">IF(BX140="x",IF(BX398=0,$I524,0),0)</f>
        <v>0</v>
      </c>
      <c r="BY524" s="1">
        <f t="shared" si="609"/>
        <v>0</v>
      </c>
      <c r="BZ524" s="1">
        <f t="shared" si="609"/>
        <v>0</v>
      </c>
      <c r="CA524" s="1">
        <f t="shared" si="609"/>
        <v>0</v>
      </c>
      <c r="CB524" s="1">
        <f t="shared" si="609"/>
        <v>0</v>
      </c>
      <c r="CC524" s="1">
        <f t="shared" si="609"/>
        <v>0</v>
      </c>
      <c r="CD524" s="1">
        <f t="shared" si="609"/>
        <v>0</v>
      </c>
    </row>
    <row r="525" spans="1:82" x14ac:dyDescent="0.2">
      <c r="A525" s="1">
        <f>'5'!E77</f>
        <v>0</v>
      </c>
      <c r="G525" s="1086">
        <f>'5'!AD77</f>
        <v>0</v>
      </c>
      <c r="H525" s="1086">
        <f>'5'!AF77</f>
        <v>0</v>
      </c>
      <c r="I525" s="1087">
        <f>'5'!BE77</f>
        <v>0</v>
      </c>
      <c r="K525" s="1">
        <f t="shared" si="503"/>
        <v>0</v>
      </c>
      <c r="L525" s="1">
        <f t="shared" ref="L525:BW525" si="610">IF(L141="x",IF(L399=0,$I525,0),0)</f>
        <v>0</v>
      </c>
      <c r="M525" s="1">
        <f t="shared" si="610"/>
        <v>0</v>
      </c>
      <c r="N525" s="1">
        <f t="shared" si="610"/>
        <v>0</v>
      </c>
      <c r="O525" s="1">
        <f t="shared" si="610"/>
        <v>0</v>
      </c>
      <c r="P525" s="1">
        <f t="shared" si="610"/>
        <v>0</v>
      </c>
      <c r="Q525" s="1">
        <f t="shared" si="610"/>
        <v>0</v>
      </c>
      <c r="R525" s="1">
        <f t="shared" si="610"/>
        <v>0</v>
      </c>
      <c r="S525" s="1">
        <f t="shared" si="610"/>
        <v>0</v>
      </c>
      <c r="T525" s="1">
        <f t="shared" si="610"/>
        <v>0</v>
      </c>
      <c r="U525" s="1">
        <f t="shared" si="610"/>
        <v>0</v>
      </c>
      <c r="V525" s="1">
        <f t="shared" si="610"/>
        <v>0</v>
      </c>
      <c r="W525" s="1">
        <f t="shared" si="610"/>
        <v>0</v>
      </c>
      <c r="X525" s="1">
        <f t="shared" si="610"/>
        <v>0</v>
      </c>
      <c r="Y525" s="1">
        <f t="shared" si="610"/>
        <v>0</v>
      </c>
      <c r="Z525" s="1">
        <f t="shared" si="610"/>
        <v>0</v>
      </c>
      <c r="AA525" s="1">
        <f t="shared" si="610"/>
        <v>0</v>
      </c>
      <c r="AB525" s="1">
        <f t="shared" si="610"/>
        <v>0</v>
      </c>
      <c r="AC525" s="1">
        <f t="shared" si="610"/>
        <v>0</v>
      </c>
      <c r="AD525" s="1">
        <f t="shared" si="610"/>
        <v>0</v>
      </c>
      <c r="AE525" s="1">
        <f t="shared" si="610"/>
        <v>0</v>
      </c>
      <c r="AF525" s="1">
        <f t="shared" si="610"/>
        <v>0</v>
      </c>
      <c r="AG525" s="1">
        <f t="shared" si="610"/>
        <v>0</v>
      </c>
      <c r="AH525" s="1">
        <f t="shared" si="610"/>
        <v>0</v>
      </c>
      <c r="AI525" s="1">
        <f t="shared" si="610"/>
        <v>0</v>
      </c>
      <c r="AJ525" s="1">
        <f t="shared" si="610"/>
        <v>0</v>
      </c>
      <c r="AK525" s="1">
        <f t="shared" si="610"/>
        <v>0</v>
      </c>
      <c r="AL525" s="1">
        <f t="shared" si="610"/>
        <v>0</v>
      </c>
      <c r="AM525" s="1">
        <f t="shared" si="610"/>
        <v>0</v>
      </c>
      <c r="AN525" s="1">
        <f t="shared" si="610"/>
        <v>0</v>
      </c>
      <c r="AO525" s="1">
        <f t="shared" si="610"/>
        <v>0</v>
      </c>
      <c r="AP525" s="1">
        <f t="shared" si="610"/>
        <v>0</v>
      </c>
      <c r="AQ525" s="1">
        <f t="shared" si="610"/>
        <v>0</v>
      </c>
      <c r="AR525" s="1">
        <f t="shared" si="610"/>
        <v>0</v>
      </c>
      <c r="AS525" s="1">
        <f t="shared" si="610"/>
        <v>0</v>
      </c>
      <c r="AT525" s="1">
        <f t="shared" si="610"/>
        <v>0</v>
      </c>
      <c r="AU525" s="1">
        <f t="shared" si="610"/>
        <v>0</v>
      </c>
      <c r="AV525" s="1">
        <f t="shared" si="610"/>
        <v>0</v>
      </c>
      <c r="AW525" s="1">
        <f t="shared" si="610"/>
        <v>0</v>
      </c>
      <c r="AX525" s="1">
        <f t="shared" si="610"/>
        <v>0</v>
      </c>
      <c r="AY525" s="1">
        <f t="shared" si="610"/>
        <v>0</v>
      </c>
      <c r="AZ525" s="1">
        <f t="shared" si="610"/>
        <v>0</v>
      </c>
      <c r="BA525" s="1">
        <f t="shared" si="610"/>
        <v>0</v>
      </c>
      <c r="BB525" s="1">
        <f t="shared" si="610"/>
        <v>0</v>
      </c>
      <c r="BC525" s="1">
        <f t="shared" si="610"/>
        <v>0</v>
      </c>
      <c r="BD525" s="1">
        <f t="shared" si="610"/>
        <v>0</v>
      </c>
      <c r="BE525" s="1">
        <f t="shared" si="610"/>
        <v>0</v>
      </c>
      <c r="BF525" s="1">
        <f t="shared" si="610"/>
        <v>0</v>
      </c>
      <c r="BG525" s="1">
        <f t="shared" si="610"/>
        <v>0</v>
      </c>
      <c r="BH525" s="1">
        <f t="shared" si="610"/>
        <v>0</v>
      </c>
      <c r="BI525" s="1">
        <f t="shared" si="610"/>
        <v>0</v>
      </c>
      <c r="BJ525" s="1">
        <f t="shared" si="610"/>
        <v>0</v>
      </c>
      <c r="BK525" s="1">
        <f t="shared" si="610"/>
        <v>0</v>
      </c>
      <c r="BL525" s="1">
        <f t="shared" si="610"/>
        <v>0</v>
      </c>
      <c r="BM525" s="1">
        <f t="shared" si="610"/>
        <v>0</v>
      </c>
      <c r="BN525" s="1">
        <f t="shared" si="610"/>
        <v>0</v>
      </c>
      <c r="BO525" s="1">
        <f t="shared" si="610"/>
        <v>0</v>
      </c>
      <c r="BP525" s="1">
        <f t="shared" si="610"/>
        <v>0</v>
      </c>
      <c r="BQ525" s="1">
        <f t="shared" si="610"/>
        <v>0</v>
      </c>
      <c r="BR525" s="1">
        <f t="shared" si="610"/>
        <v>0</v>
      </c>
      <c r="BS525" s="1">
        <f t="shared" si="610"/>
        <v>0</v>
      </c>
      <c r="BT525" s="1">
        <f t="shared" si="610"/>
        <v>0</v>
      </c>
      <c r="BU525" s="1">
        <f t="shared" si="610"/>
        <v>0</v>
      </c>
      <c r="BV525" s="1">
        <f t="shared" si="610"/>
        <v>0</v>
      </c>
      <c r="BW525" s="1">
        <f t="shared" si="610"/>
        <v>0</v>
      </c>
      <c r="BX525" s="1">
        <f t="shared" ref="BX525:CD525" si="611">IF(BX141="x",IF(BX399=0,$I525,0),0)</f>
        <v>0</v>
      </c>
      <c r="BY525" s="1">
        <f t="shared" si="611"/>
        <v>0</v>
      </c>
      <c r="BZ525" s="1">
        <f t="shared" si="611"/>
        <v>0</v>
      </c>
      <c r="CA525" s="1">
        <f t="shared" si="611"/>
        <v>0</v>
      </c>
      <c r="CB525" s="1">
        <f t="shared" si="611"/>
        <v>0</v>
      </c>
      <c r="CC525" s="1">
        <f t="shared" si="611"/>
        <v>0</v>
      </c>
      <c r="CD525" s="1">
        <f t="shared" si="611"/>
        <v>0</v>
      </c>
    </row>
    <row r="526" spans="1:82" x14ac:dyDescent="0.2">
      <c r="A526" s="1">
        <f>'5'!E78</f>
        <v>0</v>
      </c>
      <c r="G526" s="1086">
        <f>'5'!AD78</f>
        <v>0</v>
      </c>
      <c r="H526" s="1086">
        <f>'5'!AF78</f>
        <v>0</v>
      </c>
      <c r="I526" s="1087">
        <f>'5'!BE78</f>
        <v>0</v>
      </c>
      <c r="K526" s="1">
        <f t="shared" si="503"/>
        <v>0</v>
      </c>
      <c r="L526" s="1">
        <f t="shared" ref="L526:BW526" si="612">IF(L142="x",IF(L400=0,$I526,0),0)</f>
        <v>0</v>
      </c>
      <c r="M526" s="1">
        <f t="shared" si="612"/>
        <v>0</v>
      </c>
      <c r="N526" s="1">
        <f t="shared" si="612"/>
        <v>0</v>
      </c>
      <c r="O526" s="1">
        <f t="shared" si="612"/>
        <v>0</v>
      </c>
      <c r="P526" s="1">
        <f t="shared" si="612"/>
        <v>0</v>
      </c>
      <c r="Q526" s="1">
        <f t="shared" si="612"/>
        <v>0</v>
      </c>
      <c r="R526" s="1">
        <f t="shared" si="612"/>
        <v>0</v>
      </c>
      <c r="S526" s="1">
        <f t="shared" si="612"/>
        <v>0</v>
      </c>
      <c r="T526" s="1">
        <f t="shared" si="612"/>
        <v>0</v>
      </c>
      <c r="U526" s="1">
        <f t="shared" si="612"/>
        <v>0</v>
      </c>
      <c r="V526" s="1">
        <f t="shared" si="612"/>
        <v>0</v>
      </c>
      <c r="W526" s="1">
        <f t="shared" si="612"/>
        <v>0</v>
      </c>
      <c r="X526" s="1">
        <f t="shared" si="612"/>
        <v>0</v>
      </c>
      <c r="Y526" s="1">
        <f t="shared" si="612"/>
        <v>0</v>
      </c>
      <c r="Z526" s="1">
        <f t="shared" si="612"/>
        <v>0</v>
      </c>
      <c r="AA526" s="1">
        <f t="shared" si="612"/>
        <v>0</v>
      </c>
      <c r="AB526" s="1">
        <f t="shared" si="612"/>
        <v>0</v>
      </c>
      <c r="AC526" s="1">
        <f t="shared" si="612"/>
        <v>0</v>
      </c>
      <c r="AD526" s="1">
        <f t="shared" si="612"/>
        <v>0</v>
      </c>
      <c r="AE526" s="1">
        <f t="shared" si="612"/>
        <v>0</v>
      </c>
      <c r="AF526" s="1">
        <f t="shared" si="612"/>
        <v>0</v>
      </c>
      <c r="AG526" s="1">
        <f t="shared" si="612"/>
        <v>0</v>
      </c>
      <c r="AH526" s="1">
        <f t="shared" si="612"/>
        <v>0</v>
      </c>
      <c r="AI526" s="1">
        <f t="shared" si="612"/>
        <v>0</v>
      </c>
      <c r="AJ526" s="1">
        <f t="shared" si="612"/>
        <v>0</v>
      </c>
      <c r="AK526" s="1">
        <f t="shared" si="612"/>
        <v>0</v>
      </c>
      <c r="AL526" s="1">
        <f t="shared" si="612"/>
        <v>0</v>
      </c>
      <c r="AM526" s="1">
        <f t="shared" si="612"/>
        <v>0</v>
      </c>
      <c r="AN526" s="1">
        <f t="shared" si="612"/>
        <v>0</v>
      </c>
      <c r="AO526" s="1">
        <f t="shared" si="612"/>
        <v>0</v>
      </c>
      <c r="AP526" s="1">
        <f t="shared" si="612"/>
        <v>0</v>
      </c>
      <c r="AQ526" s="1">
        <f t="shared" si="612"/>
        <v>0</v>
      </c>
      <c r="AR526" s="1">
        <f t="shared" si="612"/>
        <v>0</v>
      </c>
      <c r="AS526" s="1">
        <f t="shared" si="612"/>
        <v>0</v>
      </c>
      <c r="AT526" s="1">
        <f t="shared" si="612"/>
        <v>0</v>
      </c>
      <c r="AU526" s="1">
        <f t="shared" si="612"/>
        <v>0</v>
      </c>
      <c r="AV526" s="1">
        <f t="shared" si="612"/>
        <v>0</v>
      </c>
      <c r="AW526" s="1">
        <f t="shared" si="612"/>
        <v>0</v>
      </c>
      <c r="AX526" s="1">
        <f t="shared" si="612"/>
        <v>0</v>
      </c>
      <c r="AY526" s="1">
        <f t="shared" si="612"/>
        <v>0</v>
      </c>
      <c r="AZ526" s="1">
        <f t="shared" si="612"/>
        <v>0</v>
      </c>
      <c r="BA526" s="1">
        <f t="shared" si="612"/>
        <v>0</v>
      </c>
      <c r="BB526" s="1">
        <f t="shared" si="612"/>
        <v>0</v>
      </c>
      <c r="BC526" s="1">
        <f t="shared" si="612"/>
        <v>0</v>
      </c>
      <c r="BD526" s="1">
        <f t="shared" si="612"/>
        <v>0</v>
      </c>
      <c r="BE526" s="1">
        <f t="shared" si="612"/>
        <v>0</v>
      </c>
      <c r="BF526" s="1">
        <f t="shared" si="612"/>
        <v>0</v>
      </c>
      <c r="BG526" s="1">
        <f t="shared" si="612"/>
        <v>0</v>
      </c>
      <c r="BH526" s="1">
        <f t="shared" si="612"/>
        <v>0</v>
      </c>
      <c r="BI526" s="1">
        <f t="shared" si="612"/>
        <v>0</v>
      </c>
      <c r="BJ526" s="1">
        <f t="shared" si="612"/>
        <v>0</v>
      </c>
      <c r="BK526" s="1">
        <f t="shared" si="612"/>
        <v>0</v>
      </c>
      <c r="BL526" s="1">
        <f t="shared" si="612"/>
        <v>0</v>
      </c>
      <c r="BM526" s="1">
        <f t="shared" si="612"/>
        <v>0</v>
      </c>
      <c r="BN526" s="1">
        <f t="shared" si="612"/>
        <v>0</v>
      </c>
      <c r="BO526" s="1">
        <f t="shared" si="612"/>
        <v>0</v>
      </c>
      <c r="BP526" s="1">
        <f t="shared" si="612"/>
        <v>0</v>
      </c>
      <c r="BQ526" s="1">
        <f t="shared" si="612"/>
        <v>0</v>
      </c>
      <c r="BR526" s="1">
        <f t="shared" si="612"/>
        <v>0</v>
      </c>
      <c r="BS526" s="1">
        <f t="shared" si="612"/>
        <v>0</v>
      </c>
      <c r="BT526" s="1">
        <f t="shared" si="612"/>
        <v>0</v>
      </c>
      <c r="BU526" s="1">
        <f t="shared" si="612"/>
        <v>0</v>
      </c>
      <c r="BV526" s="1">
        <f t="shared" si="612"/>
        <v>0</v>
      </c>
      <c r="BW526" s="1">
        <f t="shared" si="612"/>
        <v>0</v>
      </c>
      <c r="BX526" s="1">
        <f t="shared" ref="BX526:CD526" si="613">IF(BX142="x",IF(BX400=0,$I526,0),0)</f>
        <v>0</v>
      </c>
      <c r="BY526" s="1">
        <f t="shared" si="613"/>
        <v>0</v>
      </c>
      <c r="BZ526" s="1">
        <f t="shared" si="613"/>
        <v>0</v>
      </c>
      <c r="CA526" s="1">
        <f t="shared" si="613"/>
        <v>0</v>
      </c>
      <c r="CB526" s="1">
        <f t="shared" si="613"/>
        <v>0</v>
      </c>
      <c r="CC526" s="1">
        <f t="shared" si="613"/>
        <v>0</v>
      </c>
      <c r="CD526" s="1">
        <f t="shared" si="613"/>
        <v>0</v>
      </c>
    </row>
    <row r="527" spans="1:82" x14ac:dyDescent="0.2">
      <c r="A527" s="1">
        <f>'5'!E79</f>
        <v>0</v>
      </c>
      <c r="G527" s="1086">
        <f>'5'!AD79</f>
        <v>0</v>
      </c>
      <c r="H527" s="1086">
        <f>'5'!AF79</f>
        <v>0</v>
      </c>
      <c r="I527" s="1087">
        <f>'5'!BE79</f>
        <v>0</v>
      </c>
      <c r="K527" s="1">
        <f t="shared" si="503"/>
        <v>0</v>
      </c>
      <c r="L527" s="1">
        <f t="shared" ref="L527:BW527" si="614">IF(L143="x",IF(L401=0,$I527,0),0)</f>
        <v>0</v>
      </c>
      <c r="M527" s="1">
        <f t="shared" si="614"/>
        <v>0</v>
      </c>
      <c r="N527" s="1">
        <f t="shared" si="614"/>
        <v>0</v>
      </c>
      <c r="O527" s="1">
        <f t="shared" si="614"/>
        <v>0</v>
      </c>
      <c r="P527" s="1">
        <f t="shared" si="614"/>
        <v>0</v>
      </c>
      <c r="Q527" s="1">
        <f t="shared" si="614"/>
        <v>0</v>
      </c>
      <c r="R527" s="1">
        <f t="shared" si="614"/>
        <v>0</v>
      </c>
      <c r="S527" s="1">
        <f t="shared" si="614"/>
        <v>0</v>
      </c>
      <c r="T527" s="1">
        <f t="shared" si="614"/>
        <v>0</v>
      </c>
      <c r="U527" s="1">
        <f t="shared" si="614"/>
        <v>0</v>
      </c>
      <c r="V527" s="1">
        <f t="shared" si="614"/>
        <v>0</v>
      </c>
      <c r="W527" s="1">
        <f t="shared" si="614"/>
        <v>0</v>
      </c>
      <c r="X527" s="1">
        <f t="shared" si="614"/>
        <v>0</v>
      </c>
      <c r="Y527" s="1">
        <f t="shared" si="614"/>
        <v>0</v>
      </c>
      <c r="Z527" s="1">
        <f t="shared" si="614"/>
        <v>0</v>
      </c>
      <c r="AA527" s="1">
        <f t="shared" si="614"/>
        <v>0</v>
      </c>
      <c r="AB527" s="1">
        <f t="shared" si="614"/>
        <v>0</v>
      </c>
      <c r="AC527" s="1">
        <f t="shared" si="614"/>
        <v>0</v>
      </c>
      <c r="AD527" s="1">
        <f t="shared" si="614"/>
        <v>0</v>
      </c>
      <c r="AE527" s="1">
        <f t="shared" si="614"/>
        <v>0</v>
      </c>
      <c r="AF527" s="1">
        <f t="shared" si="614"/>
        <v>0</v>
      </c>
      <c r="AG527" s="1">
        <f t="shared" si="614"/>
        <v>0</v>
      </c>
      <c r="AH527" s="1">
        <f t="shared" si="614"/>
        <v>0</v>
      </c>
      <c r="AI527" s="1">
        <f t="shared" si="614"/>
        <v>0</v>
      </c>
      <c r="AJ527" s="1">
        <f t="shared" si="614"/>
        <v>0</v>
      </c>
      <c r="AK527" s="1">
        <f t="shared" si="614"/>
        <v>0</v>
      </c>
      <c r="AL527" s="1">
        <f t="shared" si="614"/>
        <v>0</v>
      </c>
      <c r="AM527" s="1">
        <f t="shared" si="614"/>
        <v>0</v>
      </c>
      <c r="AN527" s="1">
        <f t="shared" si="614"/>
        <v>0</v>
      </c>
      <c r="AO527" s="1">
        <f t="shared" si="614"/>
        <v>0</v>
      </c>
      <c r="AP527" s="1">
        <f t="shared" si="614"/>
        <v>0</v>
      </c>
      <c r="AQ527" s="1">
        <f t="shared" si="614"/>
        <v>0</v>
      </c>
      <c r="AR527" s="1">
        <f t="shared" si="614"/>
        <v>0</v>
      </c>
      <c r="AS527" s="1">
        <f t="shared" si="614"/>
        <v>0</v>
      </c>
      <c r="AT527" s="1">
        <f t="shared" si="614"/>
        <v>0</v>
      </c>
      <c r="AU527" s="1">
        <f t="shared" si="614"/>
        <v>0</v>
      </c>
      <c r="AV527" s="1">
        <f t="shared" si="614"/>
        <v>0</v>
      </c>
      <c r="AW527" s="1">
        <f t="shared" si="614"/>
        <v>0</v>
      </c>
      <c r="AX527" s="1">
        <f t="shared" si="614"/>
        <v>0</v>
      </c>
      <c r="AY527" s="1">
        <f t="shared" si="614"/>
        <v>0</v>
      </c>
      <c r="AZ527" s="1">
        <f t="shared" si="614"/>
        <v>0</v>
      </c>
      <c r="BA527" s="1">
        <f t="shared" si="614"/>
        <v>0</v>
      </c>
      <c r="BB527" s="1">
        <f t="shared" si="614"/>
        <v>0</v>
      </c>
      <c r="BC527" s="1">
        <f t="shared" si="614"/>
        <v>0</v>
      </c>
      <c r="BD527" s="1">
        <f t="shared" si="614"/>
        <v>0</v>
      </c>
      <c r="BE527" s="1">
        <f t="shared" si="614"/>
        <v>0</v>
      </c>
      <c r="BF527" s="1">
        <f t="shared" si="614"/>
        <v>0</v>
      </c>
      <c r="BG527" s="1">
        <f t="shared" si="614"/>
        <v>0</v>
      </c>
      <c r="BH527" s="1">
        <f t="shared" si="614"/>
        <v>0</v>
      </c>
      <c r="BI527" s="1">
        <f t="shared" si="614"/>
        <v>0</v>
      </c>
      <c r="BJ527" s="1">
        <f t="shared" si="614"/>
        <v>0</v>
      </c>
      <c r="BK527" s="1">
        <f t="shared" si="614"/>
        <v>0</v>
      </c>
      <c r="BL527" s="1">
        <f t="shared" si="614"/>
        <v>0</v>
      </c>
      <c r="BM527" s="1">
        <f t="shared" si="614"/>
        <v>0</v>
      </c>
      <c r="BN527" s="1">
        <f t="shared" si="614"/>
        <v>0</v>
      </c>
      <c r="BO527" s="1">
        <f t="shared" si="614"/>
        <v>0</v>
      </c>
      <c r="BP527" s="1">
        <f t="shared" si="614"/>
        <v>0</v>
      </c>
      <c r="BQ527" s="1">
        <f t="shared" si="614"/>
        <v>0</v>
      </c>
      <c r="BR527" s="1">
        <f t="shared" si="614"/>
        <v>0</v>
      </c>
      <c r="BS527" s="1">
        <f t="shared" si="614"/>
        <v>0</v>
      </c>
      <c r="BT527" s="1">
        <f t="shared" si="614"/>
        <v>0</v>
      </c>
      <c r="BU527" s="1">
        <f t="shared" si="614"/>
        <v>0</v>
      </c>
      <c r="BV527" s="1">
        <f t="shared" si="614"/>
        <v>0</v>
      </c>
      <c r="BW527" s="1">
        <f t="shared" si="614"/>
        <v>0</v>
      </c>
      <c r="BX527" s="1">
        <f t="shared" ref="BX527:CD527" si="615">IF(BX143="x",IF(BX401=0,$I527,0),0)</f>
        <v>0</v>
      </c>
      <c r="BY527" s="1">
        <f t="shared" si="615"/>
        <v>0</v>
      </c>
      <c r="BZ527" s="1">
        <f t="shared" si="615"/>
        <v>0</v>
      </c>
      <c r="CA527" s="1">
        <f t="shared" si="615"/>
        <v>0</v>
      </c>
      <c r="CB527" s="1">
        <f t="shared" si="615"/>
        <v>0</v>
      </c>
      <c r="CC527" s="1">
        <f t="shared" si="615"/>
        <v>0</v>
      </c>
      <c r="CD527" s="1">
        <f t="shared" si="615"/>
        <v>0</v>
      </c>
    </row>
    <row r="528" spans="1:82" x14ac:dyDescent="0.2">
      <c r="A528" s="1">
        <f>'5'!E80</f>
        <v>0</v>
      </c>
      <c r="G528" s="1086">
        <f>'5'!AD80</f>
        <v>0</v>
      </c>
      <c r="H528" s="1086">
        <f>'5'!AF80</f>
        <v>0</v>
      </c>
      <c r="I528" s="1087">
        <f>'5'!BE80</f>
        <v>0</v>
      </c>
      <c r="K528" s="1">
        <f t="shared" si="503"/>
        <v>0</v>
      </c>
      <c r="L528" s="1">
        <f t="shared" ref="L528:BW528" si="616">IF(L144="x",IF(L402=0,$I528,0),0)</f>
        <v>0</v>
      </c>
      <c r="M528" s="1">
        <f t="shared" si="616"/>
        <v>0</v>
      </c>
      <c r="N528" s="1">
        <f t="shared" si="616"/>
        <v>0</v>
      </c>
      <c r="O528" s="1">
        <f t="shared" si="616"/>
        <v>0</v>
      </c>
      <c r="P528" s="1">
        <f t="shared" si="616"/>
        <v>0</v>
      </c>
      <c r="Q528" s="1">
        <f t="shared" si="616"/>
        <v>0</v>
      </c>
      <c r="R528" s="1">
        <f t="shared" si="616"/>
        <v>0</v>
      </c>
      <c r="S528" s="1">
        <f t="shared" si="616"/>
        <v>0</v>
      </c>
      <c r="T528" s="1">
        <f t="shared" si="616"/>
        <v>0</v>
      </c>
      <c r="U528" s="1">
        <f t="shared" si="616"/>
        <v>0</v>
      </c>
      <c r="V528" s="1">
        <f t="shared" si="616"/>
        <v>0</v>
      </c>
      <c r="W528" s="1">
        <f t="shared" si="616"/>
        <v>0</v>
      </c>
      <c r="X528" s="1">
        <f t="shared" si="616"/>
        <v>0</v>
      </c>
      <c r="Y528" s="1">
        <f t="shared" si="616"/>
        <v>0</v>
      </c>
      <c r="Z528" s="1">
        <f t="shared" si="616"/>
        <v>0</v>
      </c>
      <c r="AA528" s="1">
        <f t="shared" si="616"/>
        <v>0</v>
      </c>
      <c r="AB528" s="1">
        <f t="shared" si="616"/>
        <v>0</v>
      </c>
      <c r="AC528" s="1">
        <f t="shared" si="616"/>
        <v>0</v>
      </c>
      <c r="AD528" s="1">
        <f t="shared" si="616"/>
        <v>0</v>
      </c>
      <c r="AE528" s="1">
        <f t="shared" si="616"/>
        <v>0</v>
      </c>
      <c r="AF528" s="1">
        <f t="shared" si="616"/>
        <v>0</v>
      </c>
      <c r="AG528" s="1">
        <f t="shared" si="616"/>
        <v>0</v>
      </c>
      <c r="AH528" s="1">
        <f t="shared" si="616"/>
        <v>0</v>
      </c>
      <c r="AI528" s="1">
        <f t="shared" si="616"/>
        <v>0</v>
      </c>
      <c r="AJ528" s="1">
        <f t="shared" si="616"/>
        <v>0</v>
      </c>
      <c r="AK528" s="1">
        <f t="shared" si="616"/>
        <v>0</v>
      </c>
      <c r="AL528" s="1">
        <f t="shared" si="616"/>
        <v>0</v>
      </c>
      <c r="AM528" s="1">
        <f t="shared" si="616"/>
        <v>0</v>
      </c>
      <c r="AN528" s="1">
        <f t="shared" si="616"/>
        <v>0</v>
      </c>
      <c r="AO528" s="1">
        <f t="shared" si="616"/>
        <v>0</v>
      </c>
      <c r="AP528" s="1">
        <f t="shared" si="616"/>
        <v>0</v>
      </c>
      <c r="AQ528" s="1">
        <f t="shared" si="616"/>
        <v>0</v>
      </c>
      <c r="AR528" s="1">
        <f t="shared" si="616"/>
        <v>0</v>
      </c>
      <c r="AS528" s="1">
        <f t="shared" si="616"/>
        <v>0</v>
      </c>
      <c r="AT528" s="1">
        <f t="shared" si="616"/>
        <v>0</v>
      </c>
      <c r="AU528" s="1">
        <f t="shared" si="616"/>
        <v>0</v>
      </c>
      <c r="AV528" s="1">
        <f t="shared" si="616"/>
        <v>0</v>
      </c>
      <c r="AW528" s="1">
        <f t="shared" si="616"/>
        <v>0</v>
      </c>
      <c r="AX528" s="1">
        <f t="shared" si="616"/>
        <v>0</v>
      </c>
      <c r="AY528" s="1">
        <f t="shared" si="616"/>
        <v>0</v>
      </c>
      <c r="AZ528" s="1">
        <f t="shared" si="616"/>
        <v>0</v>
      </c>
      <c r="BA528" s="1">
        <f t="shared" si="616"/>
        <v>0</v>
      </c>
      <c r="BB528" s="1">
        <f t="shared" si="616"/>
        <v>0</v>
      </c>
      <c r="BC528" s="1">
        <f t="shared" si="616"/>
        <v>0</v>
      </c>
      <c r="BD528" s="1">
        <f t="shared" si="616"/>
        <v>0</v>
      </c>
      <c r="BE528" s="1">
        <f t="shared" si="616"/>
        <v>0</v>
      </c>
      <c r="BF528" s="1">
        <f t="shared" si="616"/>
        <v>0</v>
      </c>
      <c r="BG528" s="1">
        <f t="shared" si="616"/>
        <v>0</v>
      </c>
      <c r="BH528" s="1">
        <f t="shared" si="616"/>
        <v>0</v>
      </c>
      <c r="BI528" s="1">
        <f t="shared" si="616"/>
        <v>0</v>
      </c>
      <c r="BJ528" s="1">
        <f t="shared" si="616"/>
        <v>0</v>
      </c>
      <c r="BK528" s="1">
        <f t="shared" si="616"/>
        <v>0</v>
      </c>
      <c r="BL528" s="1">
        <f t="shared" si="616"/>
        <v>0</v>
      </c>
      <c r="BM528" s="1">
        <f t="shared" si="616"/>
        <v>0</v>
      </c>
      <c r="BN528" s="1">
        <f t="shared" si="616"/>
        <v>0</v>
      </c>
      <c r="BO528" s="1">
        <f t="shared" si="616"/>
        <v>0</v>
      </c>
      <c r="BP528" s="1">
        <f t="shared" si="616"/>
        <v>0</v>
      </c>
      <c r="BQ528" s="1">
        <f t="shared" si="616"/>
        <v>0</v>
      </c>
      <c r="BR528" s="1">
        <f t="shared" si="616"/>
        <v>0</v>
      </c>
      <c r="BS528" s="1">
        <f t="shared" si="616"/>
        <v>0</v>
      </c>
      <c r="BT528" s="1">
        <f t="shared" si="616"/>
        <v>0</v>
      </c>
      <c r="BU528" s="1">
        <f t="shared" si="616"/>
        <v>0</v>
      </c>
      <c r="BV528" s="1">
        <f t="shared" si="616"/>
        <v>0</v>
      </c>
      <c r="BW528" s="1">
        <f t="shared" si="616"/>
        <v>0</v>
      </c>
      <c r="BX528" s="1">
        <f t="shared" ref="BX528:CD528" si="617">IF(BX144="x",IF(BX402=0,$I528,0),0)</f>
        <v>0</v>
      </c>
      <c r="BY528" s="1">
        <f t="shared" si="617"/>
        <v>0</v>
      </c>
      <c r="BZ528" s="1">
        <f t="shared" si="617"/>
        <v>0</v>
      </c>
      <c r="CA528" s="1">
        <f t="shared" si="617"/>
        <v>0</v>
      </c>
      <c r="CB528" s="1">
        <f t="shared" si="617"/>
        <v>0</v>
      </c>
      <c r="CC528" s="1">
        <f t="shared" si="617"/>
        <v>0</v>
      </c>
      <c r="CD528" s="1">
        <f t="shared" si="617"/>
        <v>0</v>
      </c>
    </row>
    <row r="529" spans="1:82" x14ac:dyDescent="0.2">
      <c r="A529" s="1">
        <f>'5'!E81</f>
        <v>0</v>
      </c>
      <c r="G529" s="1086">
        <f>'5'!AD81</f>
        <v>0</v>
      </c>
      <c r="H529" s="1086">
        <f>'5'!AF81</f>
        <v>0</v>
      </c>
      <c r="I529" s="1087">
        <f>'5'!BE81</f>
        <v>0</v>
      </c>
      <c r="K529" s="1">
        <f t="shared" si="503"/>
        <v>0</v>
      </c>
      <c r="L529" s="1">
        <f t="shared" ref="L529:BW529" si="618">IF(L145="x",IF(L403=0,$I529,0),0)</f>
        <v>0</v>
      </c>
      <c r="M529" s="1">
        <f t="shared" si="618"/>
        <v>0</v>
      </c>
      <c r="N529" s="1">
        <f t="shared" si="618"/>
        <v>0</v>
      </c>
      <c r="O529" s="1">
        <f t="shared" si="618"/>
        <v>0</v>
      </c>
      <c r="P529" s="1">
        <f t="shared" si="618"/>
        <v>0</v>
      </c>
      <c r="Q529" s="1">
        <f t="shared" si="618"/>
        <v>0</v>
      </c>
      <c r="R529" s="1">
        <f t="shared" si="618"/>
        <v>0</v>
      </c>
      <c r="S529" s="1">
        <f t="shared" si="618"/>
        <v>0</v>
      </c>
      <c r="T529" s="1">
        <f t="shared" si="618"/>
        <v>0</v>
      </c>
      <c r="U529" s="1">
        <f t="shared" si="618"/>
        <v>0</v>
      </c>
      <c r="V529" s="1">
        <f t="shared" si="618"/>
        <v>0</v>
      </c>
      <c r="W529" s="1">
        <f t="shared" si="618"/>
        <v>0</v>
      </c>
      <c r="X529" s="1">
        <f t="shared" si="618"/>
        <v>0</v>
      </c>
      <c r="Y529" s="1">
        <f t="shared" si="618"/>
        <v>0</v>
      </c>
      <c r="Z529" s="1">
        <f t="shared" si="618"/>
        <v>0</v>
      </c>
      <c r="AA529" s="1">
        <f t="shared" si="618"/>
        <v>0</v>
      </c>
      <c r="AB529" s="1">
        <f t="shared" si="618"/>
        <v>0</v>
      </c>
      <c r="AC529" s="1">
        <f t="shared" si="618"/>
        <v>0</v>
      </c>
      <c r="AD529" s="1">
        <f t="shared" si="618"/>
        <v>0</v>
      </c>
      <c r="AE529" s="1">
        <f t="shared" si="618"/>
        <v>0</v>
      </c>
      <c r="AF529" s="1">
        <f t="shared" si="618"/>
        <v>0</v>
      </c>
      <c r="AG529" s="1">
        <f t="shared" si="618"/>
        <v>0</v>
      </c>
      <c r="AH529" s="1">
        <f t="shared" si="618"/>
        <v>0</v>
      </c>
      <c r="AI529" s="1">
        <f t="shared" si="618"/>
        <v>0</v>
      </c>
      <c r="AJ529" s="1">
        <f t="shared" si="618"/>
        <v>0</v>
      </c>
      <c r="AK529" s="1">
        <f t="shared" si="618"/>
        <v>0</v>
      </c>
      <c r="AL529" s="1">
        <f t="shared" si="618"/>
        <v>0</v>
      </c>
      <c r="AM529" s="1">
        <f t="shared" si="618"/>
        <v>0</v>
      </c>
      <c r="AN529" s="1">
        <f t="shared" si="618"/>
        <v>0</v>
      </c>
      <c r="AO529" s="1">
        <f t="shared" si="618"/>
        <v>0</v>
      </c>
      <c r="AP529" s="1">
        <f t="shared" si="618"/>
        <v>0</v>
      </c>
      <c r="AQ529" s="1">
        <f t="shared" si="618"/>
        <v>0</v>
      </c>
      <c r="AR529" s="1">
        <f t="shared" si="618"/>
        <v>0</v>
      </c>
      <c r="AS529" s="1">
        <f t="shared" si="618"/>
        <v>0</v>
      </c>
      <c r="AT529" s="1">
        <f t="shared" si="618"/>
        <v>0</v>
      </c>
      <c r="AU529" s="1">
        <f t="shared" si="618"/>
        <v>0</v>
      </c>
      <c r="AV529" s="1">
        <f t="shared" si="618"/>
        <v>0</v>
      </c>
      <c r="AW529" s="1">
        <f t="shared" si="618"/>
        <v>0</v>
      </c>
      <c r="AX529" s="1">
        <f t="shared" si="618"/>
        <v>0</v>
      </c>
      <c r="AY529" s="1">
        <f t="shared" si="618"/>
        <v>0</v>
      </c>
      <c r="AZ529" s="1">
        <f t="shared" si="618"/>
        <v>0</v>
      </c>
      <c r="BA529" s="1">
        <f t="shared" si="618"/>
        <v>0</v>
      </c>
      <c r="BB529" s="1">
        <f t="shared" si="618"/>
        <v>0</v>
      </c>
      <c r="BC529" s="1">
        <f t="shared" si="618"/>
        <v>0</v>
      </c>
      <c r="BD529" s="1">
        <f t="shared" si="618"/>
        <v>0</v>
      </c>
      <c r="BE529" s="1">
        <f t="shared" si="618"/>
        <v>0</v>
      </c>
      <c r="BF529" s="1">
        <f t="shared" si="618"/>
        <v>0</v>
      </c>
      <c r="BG529" s="1">
        <f t="shared" si="618"/>
        <v>0</v>
      </c>
      <c r="BH529" s="1">
        <f t="shared" si="618"/>
        <v>0</v>
      </c>
      <c r="BI529" s="1">
        <f t="shared" si="618"/>
        <v>0</v>
      </c>
      <c r="BJ529" s="1">
        <f t="shared" si="618"/>
        <v>0</v>
      </c>
      <c r="BK529" s="1">
        <f t="shared" si="618"/>
        <v>0</v>
      </c>
      <c r="BL529" s="1">
        <f t="shared" si="618"/>
        <v>0</v>
      </c>
      <c r="BM529" s="1">
        <f t="shared" si="618"/>
        <v>0</v>
      </c>
      <c r="BN529" s="1">
        <f t="shared" si="618"/>
        <v>0</v>
      </c>
      <c r="BO529" s="1">
        <f t="shared" si="618"/>
        <v>0</v>
      </c>
      <c r="BP529" s="1">
        <f t="shared" si="618"/>
        <v>0</v>
      </c>
      <c r="BQ529" s="1">
        <f t="shared" si="618"/>
        <v>0</v>
      </c>
      <c r="BR529" s="1">
        <f t="shared" si="618"/>
        <v>0</v>
      </c>
      <c r="BS529" s="1">
        <f t="shared" si="618"/>
        <v>0</v>
      </c>
      <c r="BT529" s="1">
        <f t="shared" si="618"/>
        <v>0</v>
      </c>
      <c r="BU529" s="1">
        <f t="shared" si="618"/>
        <v>0</v>
      </c>
      <c r="BV529" s="1">
        <f t="shared" si="618"/>
        <v>0</v>
      </c>
      <c r="BW529" s="1">
        <f t="shared" si="618"/>
        <v>0</v>
      </c>
      <c r="BX529" s="1">
        <f t="shared" ref="BX529:CD529" si="619">IF(BX145="x",IF(BX403=0,$I529,0),0)</f>
        <v>0</v>
      </c>
      <c r="BY529" s="1">
        <f t="shared" si="619"/>
        <v>0</v>
      </c>
      <c r="BZ529" s="1">
        <f t="shared" si="619"/>
        <v>0</v>
      </c>
      <c r="CA529" s="1">
        <f t="shared" si="619"/>
        <v>0</v>
      </c>
      <c r="CB529" s="1">
        <f t="shared" si="619"/>
        <v>0</v>
      </c>
      <c r="CC529" s="1">
        <f t="shared" si="619"/>
        <v>0</v>
      </c>
      <c r="CD529" s="1">
        <f t="shared" si="619"/>
        <v>0</v>
      </c>
    </row>
    <row r="530" spans="1:82" x14ac:dyDescent="0.2">
      <c r="A530" s="1" t="str">
        <f t="shared" ref="A530" si="620">A467</f>
        <v>Person 60</v>
      </c>
      <c r="G530" s="1086">
        <f>'5'!AD82</f>
        <v>0</v>
      </c>
      <c r="H530" s="1086">
        <f>'5'!AF82</f>
        <v>0</v>
      </c>
      <c r="I530" s="1087">
        <f>'5'!BE82</f>
        <v>0</v>
      </c>
      <c r="K530" s="1">
        <f>IF(K146="x",IF(K404=0,$I530,0),0)</f>
        <v>0</v>
      </c>
      <c r="L530" s="1">
        <f t="shared" ref="L530:BW530" si="621">IF(L146="x",IF(L404=0,$I530,0),0)</f>
        <v>0</v>
      </c>
      <c r="M530" s="1">
        <f t="shared" si="621"/>
        <v>0</v>
      </c>
      <c r="N530" s="1">
        <f t="shared" si="621"/>
        <v>0</v>
      </c>
      <c r="O530" s="1">
        <f t="shared" si="621"/>
        <v>0</v>
      </c>
      <c r="P530" s="1">
        <f t="shared" si="621"/>
        <v>0</v>
      </c>
      <c r="Q530" s="1">
        <f t="shared" si="621"/>
        <v>0</v>
      </c>
      <c r="R530" s="1">
        <f t="shared" si="621"/>
        <v>0</v>
      </c>
      <c r="S530" s="1">
        <f t="shared" si="621"/>
        <v>0</v>
      </c>
      <c r="T530" s="1">
        <f t="shared" si="621"/>
        <v>0</v>
      </c>
      <c r="U530" s="1">
        <f t="shared" si="621"/>
        <v>0</v>
      </c>
      <c r="V530" s="1">
        <f t="shared" si="621"/>
        <v>0</v>
      </c>
      <c r="W530" s="1">
        <f t="shared" si="621"/>
        <v>0</v>
      </c>
      <c r="X530" s="1">
        <f t="shared" si="621"/>
        <v>0</v>
      </c>
      <c r="Y530" s="1">
        <f t="shared" si="621"/>
        <v>0</v>
      </c>
      <c r="Z530" s="1">
        <f t="shared" si="621"/>
        <v>0</v>
      </c>
      <c r="AA530" s="1">
        <f t="shared" si="621"/>
        <v>0</v>
      </c>
      <c r="AB530" s="1">
        <f t="shared" si="621"/>
        <v>0</v>
      </c>
      <c r="AC530" s="1">
        <f t="shared" si="621"/>
        <v>0</v>
      </c>
      <c r="AD530" s="1">
        <f t="shared" si="621"/>
        <v>0</v>
      </c>
      <c r="AE530" s="1">
        <f t="shared" si="621"/>
        <v>0</v>
      </c>
      <c r="AF530" s="1">
        <f t="shared" si="621"/>
        <v>0</v>
      </c>
      <c r="AG530" s="1">
        <f t="shared" si="621"/>
        <v>0</v>
      </c>
      <c r="AH530" s="1">
        <f t="shared" si="621"/>
        <v>0</v>
      </c>
      <c r="AI530" s="1">
        <f t="shared" si="621"/>
        <v>0</v>
      </c>
      <c r="AJ530" s="1">
        <f t="shared" si="621"/>
        <v>0</v>
      </c>
      <c r="AK530" s="1">
        <f t="shared" si="621"/>
        <v>0</v>
      </c>
      <c r="AL530" s="1">
        <f t="shared" si="621"/>
        <v>0</v>
      </c>
      <c r="AM530" s="1">
        <f t="shared" si="621"/>
        <v>0</v>
      </c>
      <c r="AN530" s="1">
        <f t="shared" si="621"/>
        <v>0</v>
      </c>
      <c r="AO530" s="1">
        <f t="shared" si="621"/>
        <v>0</v>
      </c>
      <c r="AP530" s="1">
        <f t="shared" si="621"/>
        <v>0</v>
      </c>
      <c r="AQ530" s="1">
        <f t="shared" si="621"/>
        <v>0</v>
      </c>
      <c r="AR530" s="1">
        <f t="shared" si="621"/>
        <v>0</v>
      </c>
      <c r="AS530" s="1">
        <f t="shared" si="621"/>
        <v>0</v>
      </c>
      <c r="AT530" s="1">
        <f t="shared" si="621"/>
        <v>0</v>
      </c>
      <c r="AU530" s="1">
        <f t="shared" si="621"/>
        <v>0</v>
      </c>
      <c r="AV530" s="1">
        <f t="shared" si="621"/>
        <v>0</v>
      </c>
      <c r="AW530" s="1">
        <f t="shared" si="621"/>
        <v>0</v>
      </c>
      <c r="AX530" s="1">
        <f t="shared" si="621"/>
        <v>0</v>
      </c>
      <c r="AY530" s="1">
        <f t="shared" si="621"/>
        <v>0</v>
      </c>
      <c r="AZ530" s="1">
        <f t="shared" si="621"/>
        <v>0</v>
      </c>
      <c r="BA530" s="1">
        <f t="shared" si="621"/>
        <v>0</v>
      </c>
      <c r="BB530" s="1">
        <f t="shared" si="621"/>
        <v>0</v>
      </c>
      <c r="BC530" s="1">
        <f t="shared" si="621"/>
        <v>0</v>
      </c>
      <c r="BD530" s="1">
        <f t="shared" si="621"/>
        <v>0</v>
      </c>
      <c r="BE530" s="1">
        <f t="shared" si="621"/>
        <v>0</v>
      </c>
      <c r="BF530" s="1">
        <f t="shared" si="621"/>
        <v>0</v>
      </c>
      <c r="BG530" s="1">
        <f t="shared" si="621"/>
        <v>0</v>
      </c>
      <c r="BH530" s="1">
        <f t="shared" si="621"/>
        <v>0</v>
      </c>
      <c r="BI530" s="1">
        <f t="shared" si="621"/>
        <v>0</v>
      </c>
      <c r="BJ530" s="1">
        <f t="shared" si="621"/>
        <v>0</v>
      </c>
      <c r="BK530" s="1">
        <f t="shared" si="621"/>
        <v>0</v>
      </c>
      <c r="BL530" s="1">
        <f t="shared" si="621"/>
        <v>0</v>
      </c>
      <c r="BM530" s="1">
        <f t="shared" si="621"/>
        <v>0</v>
      </c>
      <c r="BN530" s="1">
        <f t="shared" si="621"/>
        <v>0</v>
      </c>
      <c r="BO530" s="1">
        <f t="shared" si="621"/>
        <v>0</v>
      </c>
      <c r="BP530" s="1">
        <f t="shared" si="621"/>
        <v>0</v>
      </c>
      <c r="BQ530" s="1">
        <f t="shared" si="621"/>
        <v>0</v>
      </c>
      <c r="BR530" s="1">
        <f t="shared" si="621"/>
        <v>0</v>
      </c>
      <c r="BS530" s="1">
        <f t="shared" si="621"/>
        <v>0</v>
      </c>
      <c r="BT530" s="1">
        <f t="shared" si="621"/>
        <v>0</v>
      </c>
      <c r="BU530" s="1">
        <f t="shared" si="621"/>
        <v>0</v>
      </c>
      <c r="BV530" s="1">
        <f t="shared" si="621"/>
        <v>0</v>
      </c>
      <c r="BW530" s="1">
        <f t="shared" si="621"/>
        <v>0</v>
      </c>
      <c r="BX530" s="1">
        <f t="shared" ref="BX530:CD530" si="622">IF(BX146="x",IF(BX404=0,$I530,0),0)</f>
        <v>0</v>
      </c>
      <c r="BY530" s="1">
        <f t="shared" si="622"/>
        <v>0</v>
      </c>
      <c r="BZ530" s="1">
        <f t="shared" si="622"/>
        <v>0</v>
      </c>
      <c r="CA530" s="1">
        <f t="shared" si="622"/>
        <v>0</v>
      </c>
      <c r="CB530" s="1">
        <f t="shared" si="622"/>
        <v>0</v>
      </c>
      <c r="CC530" s="1">
        <f t="shared" si="622"/>
        <v>0</v>
      </c>
      <c r="CD530" s="1">
        <f t="shared" si="622"/>
        <v>0</v>
      </c>
    </row>
    <row r="533" spans="1:82" x14ac:dyDescent="0.2">
      <c r="A533" s="1" t="s">
        <v>283</v>
      </c>
    </row>
    <row r="534" spans="1:82" x14ac:dyDescent="0.2">
      <c r="A534" s="1" t="s">
        <v>282</v>
      </c>
      <c r="K534" s="1">
        <f t="shared" ref="K534:AP534" si="623">SUMIF($F$156:$F$215,"=1",K$156:K$215)</f>
        <v>0</v>
      </c>
      <c r="L534" s="1">
        <f t="shared" si="623"/>
        <v>0</v>
      </c>
      <c r="M534" s="1">
        <f t="shared" si="623"/>
        <v>0</v>
      </c>
      <c r="N534" s="1">
        <f t="shared" si="623"/>
        <v>0</v>
      </c>
      <c r="O534" s="1">
        <f t="shared" si="623"/>
        <v>0</v>
      </c>
      <c r="P534" s="1">
        <f t="shared" si="623"/>
        <v>0</v>
      </c>
      <c r="Q534" s="1">
        <f t="shared" si="623"/>
        <v>0</v>
      </c>
      <c r="R534" s="1">
        <f t="shared" si="623"/>
        <v>0</v>
      </c>
      <c r="S534" s="1">
        <f t="shared" si="623"/>
        <v>0</v>
      </c>
      <c r="T534" s="1">
        <f t="shared" si="623"/>
        <v>0</v>
      </c>
      <c r="U534" s="1">
        <f t="shared" si="623"/>
        <v>0</v>
      </c>
      <c r="V534" s="1">
        <f t="shared" si="623"/>
        <v>0</v>
      </c>
      <c r="W534" s="1">
        <f t="shared" si="623"/>
        <v>0</v>
      </c>
      <c r="X534" s="1">
        <f t="shared" si="623"/>
        <v>0</v>
      </c>
      <c r="Y534" s="1">
        <f t="shared" si="623"/>
        <v>0</v>
      </c>
      <c r="Z534" s="1">
        <f t="shared" si="623"/>
        <v>0</v>
      </c>
      <c r="AA534" s="1">
        <f t="shared" si="623"/>
        <v>0</v>
      </c>
      <c r="AB534" s="1">
        <f t="shared" si="623"/>
        <v>0</v>
      </c>
      <c r="AC534" s="1">
        <f t="shared" si="623"/>
        <v>0</v>
      </c>
      <c r="AD534" s="1">
        <f t="shared" si="623"/>
        <v>0</v>
      </c>
      <c r="AE534" s="1">
        <f t="shared" si="623"/>
        <v>0</v>
      </c>
      <c r="AF534" s="1">
        <f t="shared" si="623"/>
        <v>0</v>
      </c>
      <c r="AG534" s="1">
        <f t="shared" si="623"/>
        <v>0</v>
      </c>
      <c r="AH534" s="1">
        <f t="shared" si="623"/>
        <v>0</v>
      </c>
      <c r="AI534" s="1">
        <f t="shared" si="623"/>
        <v>0</v>
      </c>
      <c r="AJ534" s="1">
        <f t="shared" si="623"/>
        <v>0</v>
      </c>
      <c r="AK534" s="1">
        <f t="shared" si="623"/>
        <v>0</v>
      </c>
      <c r="AL534" s="1">
        <f t="shared" si="623"/>
        <v>0</v>
      </c>
      <c r="AM534" s="1">
        <f t="shared" si="623"/>
        <v>0</v>
      </c>
      <c r="AN534" s="1">
        <f t="shared" si="623"/>
        <v>0</v>
      </c>
      <c r="AO534" s="1">
        <f t="shared" si="623"/>
        <v>0</v>
      </c>
      <c r="AP534" s="1">
        <f t="shared" si="623"/>
        <v>0</v>
      </c>
      <c r="AQ534" s="1">
        <f t="shared" ref="AQ534:CD534" si="624">SUMIF($F$156:$F$215,"=1",AQ$156:AQ$215)</f>
        <v>0</v>
      </c>
      <c r="AR534" s="1">
        <f t="shared" si="624"/>
        <v>0</v>
      </c>
      <c r="AS534" s="1">
        <f t="shared" si="624"/>
        <v>0</v>
      </c>
      <c r="AT534" s="1">
        <f t="shared" si="624"/>
        <v>0</v>
      </c>
      <c r="AU534" s="1">
        <f t="shared" si="624"/>
        <v>0</v>
      </c>
      <c r="AV534" s="1">
        <f t="shared" si="624"/>
        <v>0</v>
      </c>
      <c r="AW534" s="1">
        <f t="shared" si="624"/>
        <v>0</v>
      </c>
      <c r="AX534" s="1">
        <f t="shared" si="624"/>
        <v>0</v>
      </c>
      <c r="AY534" s="1">
        <f t="shared" si="624"/>
        <v>0</v>
      </c>
      <c r="AZ534" s="1">
        <f t="shared" si="624"/>
        <v>0</v>
      </c>
      <c r="BA534" s="1">
        <f t="shared" si="624"/>
        <v>0</v>
      </c>
      <c r="BB534" s="1">
        <f t="shared" si="624"/>
        <v>0</v>
      </c>
      <c r="BC534" s="1">
        <f t="shared" si="624"/>
        <v>0</v>
      </c>
      <c r="BD534" s="1">
        <f t="shared" si="624"/>
        <v>0</v>
      </c>
      <c r="BE534" s="1">
        <f t="shared" si="624"/>
        <v>0</v>
      </c>
      <c r="BF534" s="1">
        <f t="shared" si="624"/>
        <v>0</v>
      </c>
      <c r="BG534" s="1">
        <f t="shared" si="624"/>
        <v>0</v>
      </c>
      <c r="BH534" s="1">
        <f t="shared" si="624"/>
        <v>0</v>
      </c>
      <c r="BI534" s="1">
        <f t="shared" si="624"/>
        <v>0</v>
      </c>
      <c r="BJ534" s="1">
        <f t="shared" si="624"/>
        <v>0</v>
      </c>
      <c r="BK534" s="1">
        <f t="shared" si="624"/>
        <v>0</v>
      </c>
      <c r="BL534" s="1">
        <f t="shared" si="624"/>
        <v>0</v>
      </c>
      <c r="BM534" s="1">
        <f t="shared" si="624"/>
        <v>0</v>
      </c>
      <c r="BN534" s="1">
        <f t="shared" si="624"/>
        <v>0</v>
      </c>
      <c r="BO534" s="1">
        <f t="shared" si="624"/>
        <v>0</v>
      </c>
      <c r="BP534" s="1">
        <f t="shared" si="624"/>
        <v>0</v>
      </c>
      <c r="BQ534" s="1">
        <f t="shared" si="624"/>
        <v>0</v>
      </c>
      <c r="BR534" s="1">
        <f t="shared" si="624"/>
        <v>0</v>
      </c>
      <c r="BS534" s="1">
        <f t="shared" si="624"/>
        <v>0</v>
      </c>
      <c r="BT534" s="1">
        <f t="shared" si="624"/>
        <v>0</v>
      </c>
      <c r="BU534" s="1">
        <f t="shared" si="624"/>
        <v>0</v>
      </c>
      <c r="BV534" s="1">
        <f t="shared" si="624"/>
        <v>0</v>
      </c>
      <c r="BW534" s="1">
        <f t="shared" si="624"/>
        <v>0</v>
      </c>
      <c r="BX534" s="1">
        <f t="shared" si="624"/>
        <v>0</v>
      </c>
      <c r="BY534" s="1">
        <f t="shared" si="624"/>
        <v>0</v>
      </c>
      <c r="BZ534" s="1">
        <f t="shared" si="624"/>
        <v>0</v>
      </c>
      <c r="CA534" s="1">
        <f t="shared" si="624"/>
        <v>0</v>
      </c>
      <c r="CB534" s="1">
        <f t="shared" si="624"/>
        <v>0</v>
      </c>
      <c r="CC534" s="1">
        <f t="shared" si="624"/>
        <v>0</v>
      </c>
      <c r="CD534" s="1">
        <f t="shared" si="624"/>
        <v>0</v>
      </c>
    </row>
    <row r="535" spans="1:82" x14ac:dyDescent="0.2">
      <c r="A535" s="1" t="s">
        <v>281</v>
      </c>
      <c r="K535" s="1">
        <f t="shared" ref="K535:AP535" si="625">SUMIF($F$156:$F$215,"=2",K$156:K$215)</f>
        <v>0</v>
      </c>
      <c r="L535" s="1">
        <f t="shared" si="625"/>
        <v>0</v>
      </c>
      <c r="M535" s="1">
        <f t="shared" si="625"/>
        <v>0</v>
      </c>
      <c r="N535" s="1">
        <f t="shared" si="625"/>
        <v>0</v>
      </c>
      <c r="O535" s="1">
        <f t="shared" si="625"/>
        <v>0</v>
      </c>
      <c r="P535" s="1">
        <f t="shared" si="625"/>
        <v>0</v>
      </c>
      <c r="Q535" s="1">
        <f t="shared" si="625"/>
        <v>0</v>
      </c>
      <c r="R535" s="1">
        <f t="shared" si="625"/>
        <v>0</v>
      </c>
      <c r="S535" s="1">
        <f t="shared" si="625"/>
        <v>0</v>
      </c>
      <c r="T535" s="1">
        <f t="shared" si="625"/>
        <v>0</v>
      </c>
      <c r="U535" s="1">
        <f t="shared" si="625"/>
        <v>0</v>
      </c>
      <c r="V535" s="1">
        <f t="shared" si="625"/>
        <v>0</v>
      </c>
      <c r="W535" s="1">
        <f t="shared" si="625"/>
        <v>0</v>
      </c>
      <c r="X535" s="1">
        <f t="shared" si="625"/>
        <v>0</v>
      </c>
      <c r="Y535" s="1">
        <f t="shared" si="625"/>
        <v>0</v>
      </c>
      <c r="Z535" s="1">
        <f t="shared" si="625"/>
        <v>0</v>
      </c>
      <c r="AA535" s="1">
        <f t="shared" si="625"/>
        <v>0</v>
      </c>
      <c r="AB535" s="1">
        <f t="shared" si="625"/>
        <v>0</v>
      </c>
      <c r="AC535" s="1">
        <f t="shared" si="625"/>
        <v>0</v>
      </c>
      <c r="AD535" s="1">
        <f t="shared" si="625"/>
        <v>0</v>
      </c>
      <c r="AE535" s="1">
        <f t="shared" si="625"/>
        <v>0</v>
      </c>
      <c r="AF535" s="1">
        <f t="shared" si="625"/>
        <v>0</v>
      </c>
      <c r="AG535" s="1">
        <f t="shared" si="625"/>
        <v>0</v>
      </c>
      <c r="AH535" s="1">
        <f t="shared" si="625"/>
        <v>0</v>
      </c>
      <c r="AI535" s="1">
        <f t="shared" si="625"/>
        <v>0</v>
      </c>
      <c r="AJ535" s="1">
        <f t="shared" si="625"/>
        <v>0</v>
      </c>
      <c r="AK535" s="1">
        <f t="shared" si="625"/>
        <v>0</v>
      </c>
      <c r="AL535" s="1">
        <f t="shared" si="625"/>
        <v>0</v>
      </c>
      <c r="AM535" s="1">
        <f t="shared" si="625"/>
        <v>0</v>
      </c>
      <c r="AN535" s="1">
        <f t="shared" si="625"/>
        <v>0</v>
      </c>
      <c r="AO535" s="1">
        <f t="shared" si="625"/>
        <v>0</v>
      </c>
      <c r="AP535" s="1">
        <f t="shared" si="625"/>
        <v>0</v>
      </c>
      <c r="AQ535" s="1">
        <f t="shared" ref="AQ535:CD535" si="626">SUMIF($F$156:$F$215,"=2",AQ$156:AQ$215)</f>
        <v>0</v>
      </c>
      <c r="AR535" s="1">
        <f t="shared" si="626"/>
        <v>0</v>
      </c>
      <c r="AS535" s="1">
        <f t="shared" si="626"/>
        <v>0</v>
      </c>
      <c r="AT535" s="1">
        <f t="shared" si="626"/>
        <v>0</v>
      </c>
      <c r="AU535" s="1">
        <f t="shared" si="626"/>
        <v>0</v>
      </c>
      <c r="AV535" s="1">
        <f t="shared" si="626"/>
        <v>0</v>
      </c>
      <c r="AW535" s="1">
        <f t="shared" si="626"/>
        <v>0</v>
      </c>
      <c r="AX535" s="1">
        <f t="shared" si="626"/>
        <v>0</v>
      </c>
      <c r="AY535" s="1">
        <f t="shared" si="626"/>
        <v>0</v>
      </c>
      <c r="AZ535" s="1">
        <f t="shared" si="626"/>
        <v>0</v>
      </c>
      <c r="BA535" s="1">
        <f t="shared" si="626"/>
        <v>0</v>
      </c>
      <c r="BB535" s="1">
        <f t="shared" si="626"/>
        <v>0</v>
      </c>
      <c r="BC535" s="1">
        <f t="shared" si="626"/>
        <v>0</v>
      </c>
      <c r="BD535" s="1">
        <f t="shared" si="626"/>
        <v>0</v>
      </c>
      <c r="BE535" s="1">
        <f t="shared" si="626"/>
        <v>0</v>
      </c>
      <c r="BF535" s="1">
        <f t="shared" si="626"/>
        <v>0</v>
      </c>
      <c r="BG535" s="1">
        <f t="shared" si="626"/>
        <v>0</v>
      </c>
      <c r="BH535" s="1">
        <f t="shared" si="626"/>
        <v>0</v>
      </c>
      <c r="BI535" s="1">
        <f t="shared" si="626"/>
        <v>0</v>
      </c>
      <c r="BJ535" s="1">
        <f t="shared" si="626"/>
        <v>0</v>
      </c>
      <c r="BK535" s="1">
        <f t="shared" si="626"/>
        <v>0</v>
      </c>
      <c r="BL535" s="1">
        <f t="shared" si="626"/>
        <v>0</v>
      </c>
      <c r="BM535" s="1">
        <f t="shared" si="626"/>
        <v>0</v>
      </c>
      <c r="BN535" s="1">
        <f t="shared" si="626"/>
        <v>0</v>
      </c>
      <c r="BO535" s="1">
        <f t="shared" si="626"/>
        <v>0</v>
      </c>
      <c r="BP535" s="1">
        <f t="shared" si="626"/>
        <v>0</v>
      </c>
      <c r="BQ535" s="1">
        <f t="shared" si="626"/>
        <v>0</v>
      </c>
      <c r="BR535" s="1">
        <f t="shared" si="626"/>
        <v>0</v>
      </c>
      <c r="BS535" s="1">
        <f t="shared" si="626"/>
        <v>0</v>
      </c>
      <c r="BT535" s="1">
        <f t="shared" si="626"/>
        <v>0</v>
      </c>
      <c r="BU535" s="1">
        <f t="shared" si="626"/>
        <v>0</v>
      </c>
      <c r="BV535" s="1">
        <f t="shared" si="626"/>
        <v>0</v>
      </c>
      <c r="BW535" s="1">
        <f t="shared" si="626"/>
        <v>0</v>
      </c>
      <c r="BX535" s="1">
        <f t="shared" si="626"/>
        <v>0</v>
      </c>
      <c r="BY535" s="1">
        <f t="shared" si="626"/>
        <v>0</v>
      </c>
      <c r="BZ535" s="1">
        <f t="shared" si="626"/>
        <v>0</v>
      </c>
      <c r="CA535" s="1">
        <f t="shared" si="626"/>
        <v>0</v>
      </c>
      <c r="CB535" s="1">
        <f t="shared" si="626"/>
        <v>0</v>
      </c>
      <c r="CC535" s="1">
        <f t="shared" si="626"/>
        <v>0</v>
      </c>
      <c r="CD535" s="1">
        <f t="shared" si="626"/>
        <v>0</v>
      </c>
    </row>
    <row r="536" spans="1:82" x14ac:dyDescent="0.2">
      <c r="A536" s="1" t="s">
        <v>280</v>
      </c>
      <c r="K536" s="1">
        <f t="shared" ref="K536:AP536" si="627">SUMIF($F$156:$F$215,"=3",K$156:K$215)</f>
        <v>0</v>
      </c>
      <c r="L536" s="1">
        <f t="shared" si="627"/>
        <v>0</v>
      </c>
      <c r="M536" s="1">
        <f t="shared" si="627"/>
        <v>0</v>
      </c>
      <c r="N536" s="1">
        <f t="shared" si="627"/>
        <v>0</v>
      </c>
      <c r="O536" s="1">
        <f t="shared" si="627"/>
        <v>0</v>
      </c>
      <c r="P536" s="1">
        <f t="shared" si="627"/>
        <v>0</v>
      </c>
      <c r="Q536" s="1">
        <f t="shared" si="627"/>
        <v>0</v>
      </c>
      <c r="R536" s="1">
        <f t="shared" si="627"/>
        <v>0</v>
      </c>
      <c r="S536" s="1">
        <f t="shared" si="627"/>
        <v>0</v>
      </c>
      <c r="T536" s="1">
        <f t="shared" si="627"/>
        <v>0</v>
      </c>
      <c r="U536" s="1">
        <f t="shared" si="627"/>
        <v>0</v>
      </c>
      <c r="V536" s="1">
        <f t="shared" si="627"/>
        <v>0</v>
      </c>
      <c r="W536" s="1">
        <f t="shared" si="627"/>
        <v>0</v>
      </c>
      <c r="X536" s="1">
        <f t="shared" si="627"/>
        <v>0</v>
      </c>
      <c r="Y536" s="1">
        <f t="shared" si="627"/>
        <v>0</v>
      </c>
      <c r="Z536" s="1">
        <f t="shared" si="627"/>
        <v>0</v>
      </c>
      <c r="AA536" s="1">
        <f t="shared" si="627"/>
        <v>0</v>
      </c>
      <c r="AB536" s="1">
        <f t="shared" si="627"/>
        <v>0</v>
      </c>
      <c r="AC536" s="1">
        <f t="shared" si="627"/>
        <v>0</v>
      </c>
      <c r="AD536" s="1">
        <f t="shared" si="627"/>
        <v>0</v>
      </c>
      <c r="AE536" s="1">
        <f t="shared" si="627"/>
        <v>0</v>
      </c>
      <c r="AF536" s="1">
        <f t="shared" si="627"/>
        <v>0</v>
      </c>
      <c r="AG536" s="1">
        <f t="shared" si="627"/>
        <v>0</v>
      </c>
      <c r="AH536" s="1">
        <f t="shared" si="627"/>
        <v>0</v>
      </c>
      <c r="AI536" s="1">
        <f t="shared" si="627"/>
        <v>0</v>
      </c>
      <c r="AJ536" s="1">
        <f t="shared" si="627"/>
        <v>0</v>
      </c>
      <c r="AK536" s="1">
        <f t="shared" si="627"/>
        <v>0</v>
      </c>
      <c r="AL536" s="1">
        <f t="shared" si="627"/>
        <v>0</v>
      </c>
      <c r="AM536" s="1">
        <f t="shared" si="627"/>
        <v>0</v>
      </c>
      <c r="AN536" s="1">
        <f t="shared" si="627"/>
        <v>0</v>
      </c>
      <c r="AO536" s="1">
        <f t="shared" si="627"/>
        <v>0</v>
      </c>
      <c r="AP536" s="1">
        <f t="shared" si="627"/>
        <v>0</v>
      </c>
      <c r="AQ536" s="1">
        <f t="shared" ref="AQ536:CD536" si="628">SUMIF($F$156:$F$215,"=3",AQ$156:AQ$215)</f>
        <v>0</v>
      </c>
      <c r="AR536" s="1">
        <f t="shared" si="628"/>
        <v>0</v>
      </c>
      <c r="AS536" s="1">
        <f t="shared" si="628"/>
        <v>0</v>
      </c>
      <c r="AT536" s="1">
        <f t="shared" si="628"/>
        <v>0</v>
      </c>
      <c r="AU536" s="1">
        <f t="shared" si="628"/>
        <v>0</v>
      </c>
      <c r="AV536" s="1">
        <f t="shared" si="628"/>
        <v>0</v>
      </c>
      <c r="AW536" s="1">
        <f t="shared" si="628"/>
        <v>0</v>
      </c>
      <c r="AX536" s="1">
        <f t="shared" si="628"/>
        <v>0</v>
      </c>
      <c r="AY536" s="1">
        <f t="shared" si="628"/>
        <v>0</v>
      </c>
      <c r="AZ536" s="1">
        <f t="shared" si="628"/>
        <v>0</v>
      </c>
      <c r="BA536" s="1">
        <f t="shared" si="628"/>
        <v>0</v>
      </c>
      <c r="BB536" s="1">
        <f t="shared" si="628"/>
        <v>0</v>
      </c>
      <c r="BC536" s="1">
        <f t="shared" si="628"/>
        <v>0</v>
      </c>
      <c r="BD536" s="1">
        <f t="shared" si="628"/>
        <v>0</v>
      </c>
      <c r="BE536" s="1">
        <f t="shared" si="628"/>
        <v>0</v>
      </c>
      <c r="BF536" s="1">
        <f t="shared" si="628"/>
        <v>0</v>
      </c>
      <c r="BG536" s="1">
        <f t="shared" si="628"/>
        <v>0</v>
      </c>
      <c r="BH536" s="1">
        <f t="shared" si="628"/>
        <v>0</v>
      </c>
      <c r="BI536" s="1">
        <f t="shared" si="628"/>
        <v>0</v>
      </c>
      <c r="BJ536" s="1">
        <f t="shared" si="628"/>
        <v>0</v>
      </c>
      <c r="BK536" s="1">
        <f t="shared" si="628"/>
        <v>0</v>
      </c>
      <c r="BL536" s="1">
        <f t="shared" si="628"/>
        <v>0</v>
      </c>
      <c r="BM536" s="1">
        <f t="shared" si="628"/>
        <v>0</v>
      </c>
      <c r="BN536" s="1">
        <f t="shared" si="628"/>
        <v>0</v>
      </c>
      <c r="BO536" s="1">
        <f t="shared" si="628"/>
        <v>0</v>
      </c>
      <c r="BP536" s="1">
        <f t="shared" si="628"/>
        <v>0</v>
      </c>
      <c r="BQ536" s="1">
        <f t="shared" si="628"/>
        <v>0</v>
      </c>
      <c r="BR536" s="1">
        <f t="shared" si="628"/>
        <v>0</v>
      </c>
      <c r="BS536" s="1">
        <f t="shared" si="628"/>
        <v>0</v>
      </c>
      <c r="BT536" s="1">
        <f t="shared" si="628"/>
        <v>0</v>
      </c>
      <c r="BU536" s="1">
        <f t="shared" si="628"/>
        <v>0</v>
      </c>
      <c r="BV536" s="1">
        <f t="shared" si="628"/>
        <v>0</v>
      </c>
      <c r="BW536" s="1">
        <f t="shared" si="628"/>
        <v>0</v>
      </c>
      <c r="BX536" s="1">
        <f t="shared" si="628"/>
        <v>0</v>
      </c>
      <c r="BY536" s="1">
        <f t="shared" si="628"/>
        <v>0</v>
      </c>
      <c r="BZ536" s="1">
        <f t="shared" si="628"/>
        <v>0</v>
      </c>
      <c r="CA536" s="1">
        <f t="shared" si="628"/>
        <v>0</v>
      </c>
      <c r="CB536" s="1">
        <f t="shared" si="628"/>
        <v>0</v>
      </c>
      <c r="CC536" s="1">
        <f t="shared" si="628"/>
        <v>0</v>
      </c>
      <c r="CD536" s="1">
        <f t="shared" si="628"/>
        <v>0</v>
      </c>
    </row>
    <row r="537" spans="1:82" x14ac:dyDescent="0.2">
      <c r="A537" s="1" t="s">
        <v>279</v>
      </c>
      <c r="K537" s="1">
        <f t="shared" ref="K537:AP537" si="629">SUMIF($F$156:$F$215,"=4",K$156:K$215)</f>
        <v>0</v>
      </c>
      <c r="L537" s="1">
        <f t="shared" si="629"/>
        <v>0</v>
      </c>
      <c r="M537" s="1">
        <f t="shared" si="629"/>
        <v>0</v>
      </c>
      <c r="N537" s="1">
        <f t="shared" si="629"/>
        <v>0</v>
      </c>
      <c r="O537" s="1">
        <f t="shared" si="629"/>
        <v>0</v>
      </c>
      <c r="P537" s="1">
        <f t="shared" si="629"/>
        <v>0</v>
      </c>
      <c r="Q537" s="1">
        <f t="shared" si="629"/>
        <v>0</v>
      </c>
      <c r="R537" s="1">
        <f t="shared" si="629"/>
        <v>0</v>
      </c>
      <c r="S537" s="1">
        <f t="shared" si="629"/>
        <v>0</v>
      </c>
      <c r="T537" s="1">
        <f t="shared" si="629"/>
        <v>0</v>
      </c>
      <c r="U537" s="1">
        <f t="shared" si="629"/>
        <v>0</v>
      </c>
      <c r="V537" s="1">
        <f t="shared" si="629"/>
        <v>0</v>
      </c>
      <c r="W537" s="1">
        <f t="shared" si="629"/>
        <v>0</v>
      </c>
      <c r="X537" s="1">
        <f t="shared" si="629"/>
        <v>0</v>
      </c>
      <c r="Y537" s="1">
        <f t="shared" si="629"/>
        <v>0</v>
      </c>
      <c r="Z537" s="1">
        <f t="shared" si="629"/>
        <v>0</v>
      </c>
      <c r="AA537" s="1">
        <f t="shared" si="629"/>
        <v>0</v>
      </c>
      <c r="AB537" s="1">
        <f t="shared" si="629"/>
        <v>0</v>
      </c>
      <c r="AC537" s="1">
        <f t="shared" si="629"/>
        <v>0</v>
      </c>
      <c r="AD537" s="1">
        <f t="shared" si="629"/>
        <v>0</v>
      </c>
      <c r="AE537" s="1">
        <f t="shared" si="629"/>
        <v>0</v>
      </c>
      <c r="AF537" s="1">
        <f t="shared" si="629"/>
        <v>0</v>
      </c>
      <c r="AG537" s="1">
        <f t="shared" si="629"/>
        <v>0</v>
      </c>
      <c r="AH537" s="1">
        <f t="shared" si="629"/>
        <v>0</v>
      </c>
      <c r="AI537" s="1">
        <f t="shared" si="629"/>
        <v>0</v>
      </c>
      <c r="AJ537" s="1">
        <f t="shared" si="629"/>
        <v>0</v>
      </c>
      <c r="AK537" s="1">
        <f t="shared" si="629"/>
        <v>0</v>
      </c>
      <c r="AL537" s="1">
        <f t="shared" si="629"/>
        <v>0</v>
      </c>
      <c r="AM537" s="1">
        <f t="shared" si="629"/>
        <v>0</v>
      </c>
      <c r="AN537" s="1">
        <f t="shared" si="629"/>
        <v>0</v>
      </c>
      <c r="AO537" s="1">
        <f t="shared" si="629"/>
        <v>0</v>
      </c>
      <c r="AP537" s="1">
        <f t="shared" si="629"/>
        <v>0</v>
      </c>
      <c r="AQ537" s="1">
        <f t="shared" ref="AQ537:CD537" si="630">SUMIF($F$156:$F$215,"=4",AQ$156:AQ$215)</f>
        <v>0</v>
      </c>
      <c r="AR537" s="1">
        <f t="shared" si="630"/>
        <v>0</v>
      </c>
      <c r="AS537" s="1">
        <f t="shared" si="630"/>
        <v>0</v>
      </c>
      <c r="AT537" s="1">
        <f t="shared" si="630"/>
        <v>0</v>
      </c>
      <c r="AU537" s="1">
        <f t="shared" si="630"/>
        <v>0</v>
      </c>
      <c r="AV537" s="1">
        <f t="shared" si="630"/>
        <v>0</v>
      </c>
      <c r="AW537" s="1">
        <f t="shared" si="630"/>
        <v>0</v>
      </c>
      <c r="AX537" s="1">
        <f t="shared" si="630"/>
        <v>0</v>
      </c>
      <c r="AY537" s="1">
        <f t="shared" si="630"/>
        <v>0</v>
      </c>
      <c r="AZ537" s="1">
        <f t="shared" si="630"/>
        <v>0</v>
      </c>
      <c r="BA537" s="1">
        <f t="shared" si="630"/>
        <v>0</v>
      </c>
      <c r="BB537" s="1">
        <f t="shared" si="630"/>
        <v>0</v>
      </c>
      <c r="BC537" s="1">
        <f t="shared" si="630"/>
        <v>0</v>
      </c>
      <c r="BD537" s="1">
        <f t="shared" si="630"/>
        <v>0</v>
      </c>
      <c r="BE537" s="1">
        <f t="shared" si="630"/>
        <v>0</v>
      </c>
      <c r="BF537" s="1">
        <f t="shared" si="630"/>
        <v>0</v>
      </c>
      <c r="BG537" s="1">
        <f t="shared" si="630"/>
        <v>0</v>
      </c>
      <c r="BH537" s="1">
        <f t="shared" si="630"/>
        <v>0</v>
      </c>
      <c r="BI537" s="1">
        <f t="shared" si="630"/>
        <v>0</v>
      </c>
      <c r="BJ537" s="1">
        <f t="shared" si="630"/>
        <v>0</v>
      </c>
      <c r="BK537" s="1">
        <f t="shared" si="630"/>
        <v>0</v>
      </c>
      <c r="BL537" s="1">
        <f t="shared" si="630"/>
        <v>0</v>
      </c>
      <c r="BM537" s="1">
        <f t="shared" si="630"/>
        <v>0</v>
      </c>
      <c r="BN537" s="1">
        <f t="shared" si="630"/>
        <v>0</v>
      </c>
      <c r="BO537" s="1">
        <f t="shared" si="630"/>
        <v>0</v>
      </c>
      <c r="BP537" s="1">
        <f t="shared" si="630"/>
        <v>0</v>
      </c>
      <c r="BQ537" s="1">
        <f t="shared" si="630"/>
        <v>0</v>
      </c>
      <c r="BR537" s="1">
        <f t="shared" si="630"/>
        <v>0</v>
      </c>
      <c r="BS537" s="1">
        <f t="shared" si="630"/>
        <v>0</v>
      </c>
      <c r="BT537" s="1">
        <f t="shared" si="630"/>
        <v>0</v>
      </c>
      <c r="BU537" s="1">
        <f t="shared" si="630"/>
        <v>0</v>
      </c>
      <c r="BV537" s="1">
        <f t="shared" si="630"/>
        <v>0</v>
      </c>
      <c r="BW537" s="1">
        <f t="shared" si="630"/>
        <v>0</v>
      </c>
      <c r="BX537" s="1">
        <f t="shared" si="630"/>
        <v>0</v>
      </c>
      <c r="BY537" s="1">
        <f t="shared" si="630"/>
        <v>0</v>
      </c>
      <c r="BZ537" s="1">
        <f t="shared" si="630"/>
        <v>0</v>
      </c>
      <c r="CA537" s="1">
        <f t="shared" si="630"/>
        <v>0</v>
      </c>
      <c r="CB537" s="1">
        <f t="shared" si="630"/>
        <v>0</v>
      </c>
      <c r="CC537" s="1">
        <f t="shared" si="630"/>
        <v>0</v>
      </c>
      <c r="CD537" s="1">
        <f t="shared" si="630"/>
        <v>0</v>
      </c>
    </row>
    <row r="538" spans="1:82" x14ac:dyDescent="0.2">
      <c r="A538" s="1" t="s">
        <v>278</v>
      </c>
      <c r="K538" s="1">
        <f t="shared" ref="K538:AP538" si="631">SUMIF($F$156:$F$215,"=5",K$156:K$215)</f>
        <v>0</v>
      </c>
      <c r="L538" s="1">
        <f t="shared" si="631"/>
        <v>0</v>
      </c>
      <c r="M538" s="1">
        <f t="shared" si="631"/>
        <v>0</v>
      </c>
      <c r="N538" s="1">
        <f t="shared" si="631"/>
        <v>0</v>
      </c>
      <c r="O538" s="1">
        <f t="shared" si="631"/>
        <v>0</v>
      </c>
      <c r="P538" s="1">
        <f t="shared" si="631"/>
        <v>0</v>
      </c>
      <c r="Q538" s="1">
        <f t="shared" si="631"/>
        <v>0</v>
      </c>
      <c r="R538" s="1">
        <f t="shared" si="631"/>
        <v>0</v>
      </c>
      <c r="S538" s="1">
        <f t="shared" si="631"/>
        <v>0</v>
      </c>
      <c r="T538" s="1">
        <f t="shared" si="631"/>
        <v>0</v>
      </c>
      <c r="U538" s="1">
        <f t="shared" si="631"/>
        <v>0</v>
      </c>
      <c r="V538" s="1">
        <f t="shared" si="631"/>
        <v>0</v>
      </c>
      <c r="W538" s="1">
        <f t="shared" si="631"/>
        <v>0</v>
      </c>
      <c r="X538" s="1">
        <f t="shared" si="631"/>
        <v>0</v>
      </c>
      <c r="Y538" s="1">
        <f t="shared" si="631"/>
        <v>0</v>
      </c>
      <c r="Z538" s="1">
        <f t="shared" si="631"/>
        <v>0</v>
      </c>
      <c r="AA538" s="1">
        <f t="shared" si="631"/>
        <v>0</v>
      </c>
      <c r="AB538" s="1">
        <f t="shared" si="631"/>
        <v>0</v>
      </c>
      <c r="AC538" s="1">
        <f t="shared" si="631"/>
        <v>0</v>
      </c>
      <c r="AD538" s="1">
        <f t="shared" si="631"/>
        <v>0</v>
      </c>
      <c r="AE538" s="1">
        <f t="shared" si="631"/>
        <v>0</v>
      </c>
      <c r="AF538" s="1">
        <f t="shared" si="631"/>
        <v>0</v>
      </c>
      <c r="AG538" s="1">
        <f t="shared" si="631"/>
        <v>0</v>
      </c>
      <c r="AH538" s="1">
        <f t="shared" si="631"/>
        <v>0</v>
      </c>
      <c r="AI538" s="1">
        <f t="shared" si="631"/>
        <v>0</v>
      </c>
      <c r="AJ538" s="1">
        <f t="shared" si="631"/>
        <v>0</v>
      </c>
      <c r="AK538" s="1">
        <f t="shared" si="631"/>
        <v>0</v>
      </c>
      <c r="AL538" s="1">
        <f t="shared" si="631"/>
        <v>0</v>
      </c>
      <c r="AM538" s="1">
        <f t="shared" si="631"/>
        <v>0</v>
      </c>
      <c r="AN538" s="1">
        <f t="shared" si="631"/>
        <v>0</v>
      </c>
      <c r="AO538" s="1">
        <f t="shared" si="631"/>
        <v>0</v>
      </c>
      <c r="AP538" s="1">
        <f t="shared" si="631"/>
        <v>0</v>
      </c>
      <c r="AQ538" s="1">
        <f t="shared" ref="AQ538:CD538" si="632">SUMIF($F$156:$F$215,"=5",AQ$156:AQ$215)</f>
        <v>0</v>
      </c>
      <c r="AR538" s="1">
        <f t="shared" si="632"/>
        <v>0</v>
      </c>
      <c r="AS538" s="1">
        <f t="shared" si="632"/>
        <v>0</v>
      </c>
      <c r="AT538" s="1">
        <f t="shared" si="632"/>
        <v>0</v>
      </c>
      <c r="AU538" s="1">
        <f t="shared" si="632"/>
        <v>0</v>
      </c>
      <c r="AV538" s="1">
        <f t="shared" si="632"/>
        <v>0</v>
      </c>
      <c r="AW538" s="1">
        <f t="shared" si="632"/>
        <v>0</v>
      </c>
      <c r="AX538" s="1">
        <f t="shared" si="632"/>
        <v>0</v>
      </c>
      <c r="AY538" s="1">
        <f t="shared" si="632"/>
        <v>0</v>
      </c>
      <c r="AZ538" s="1">
        <f t="shared" si="632"/>
        <v>0</v>
      </c>
      <c r="BA538" s="1">
        <f t="shared" si="632"/>
        <v>0</v>
      </c>
      <c r="BB538" s="1">
        <f t="shared" si="632"/>
        <v>0</v>
      </c>
      <c r="BC538" s="1">
        <f t="shared" si="632"/>
        <v>0</v>
      </c>
      <c r="BD538" s="1">
        <f t="shared" si="632"/>
        <v>0</v>
      </c>
      <c r="BE538" s="1">
        <f t="shared" si="632"/>
        <v>0</v>
      </c>
      <c r="BF538" s="1">
        <f t="shared" si="632"/>
        <v>0</v>
      </c>
      <c r="BG538" s="1">
        <f t="shared" si="632"/>
        <v>0</v>
      </c>
      <c r="BH538" s="1">
        <f t="shared" si="632"/>
        <v>0</v>
      </c>
      <c r="BI538" s="1">
        <f t="shared" si="632"/>
        <v>0</v>
      </c>
      <c r="BJ538" s="1">
        <f t="shared" si="632"/>
        <v>0</v>
      </c>
      <c r="BK538" s="1">
        <f t="shared" si="632"/>
        <v>0</v>
      </c>
      <c r="BL538" s="1">
        <f t="shared" si="632"/>
        <v>0</v>
      </c>
      <c r="BM538" s="1">
        <f t="shared" si="632"/>
        <v>0</v>
      </c>
      <c r="BN538" s="1">
        <f t="shared" si="632"/>
        <v>0</v>
      </c>
      <c r="BO538" s="1">
        <f t="shared" si="632"/>
        <v>0</v>
      </c>
      <c r="BP538" s="1">
        <f t="shared" si="632"/>
        <v>0</v>
      </c>
      <c r="BQ538" s="1">
        <f t="shared" si="632"/>
        <v>0</v>
      </c>
      <c r="BR538" s="1">
        <f t="shared" si="632"/>
        <v>0</v>
      </c>
      <c r="BS538" s="1">
        <f t="shared" si="632"/>
        <v>0</v>
      </c>
      <c r="BT538" s="1">
        <f t="shared" si="632"/>
        <v>0</v>
      </c>
      <c r="BU538" s="1">
        <f t="shared" si="632"/>
        <v>0</v>
      </c>
      <c r="BV538" s="1">
        <f t="shared" si="632"/>
        <v>0</v>
      </c>
      <c r="BW538" s="1">
        <f t="shared" si="632"/>
        <v>0</v>
      </c>
      <c r="BX538" s="1">
        <f t="shared" si="632"/>
        <v>0</v>
      </c>
      <c r="BY538" s="1">
        <f t="shared" si="632"/>
        <v>0</v>
      </c>
      <c r="BZ538" s="1">
        <f t="shared" si="632"/>
        <v>0</v>
      </c>
      <c r="CA538" s="1">
        <f t="shared" si="632"/>
        <v>0</v>
      </c>
      <c r="CB538" s="1">
        <f t="shared" si="632"/>
        <v>0</v>
      </c>
      <c r="CC538" s="1">
        <f t="shared" si="632"/>
        <v>0</v>
      </c>
      <c r="CD538" s="1">
        <f t="shared" si="632"/>
        <v>0</v>
      </c>
    </row>
    <row r="539" spans="1:82" x14ac:dyDescent="0.2">
      <c r="A539" s="1" t="s">
        <v>277</v>
      </c>
      <c r="K539" s="1">
        <f t="shared" ref="K539:AP539" si="633">SUMIF($F$156:$F$215,"=6",K$156:K$215)</f>
        <v>0</v>
      </c>
      <c r="L539" s="1">
        <f t="shared" si="633"/>
        <v>0</v>
      </c>
      <c r="M539" s="1">
        <f t="shared" si="633"/>
        <v>0</v>
      </c>
      <c r="N539" s="1">
        <f t="shared" si="633"/>
        <v>0</v>
      </c>
      <c r="O539" s="1">
        <f t="shared" si="633"/>
        <v>0</v>
      </c>
      <c r="P539" s="1">
        <f t="shared" si="633"/>
        <v>0</v>
      </c>
      <c r="Q539" s="1">
        <f t="shared" si="633"/>
        <v>0</v>
      </c>
      <c r="R539" s="1">
        <f t="shared" si="633"/>
        <v>0</v>
      </c>
      <c r="S539" s="1">
        <f t="shared" si="633"/>
        <v>0</v>
      </c>
      <c r="T539" s="1">
        <f t="shared" si="633"/>
        <v>0</v>
      </c>
      <c r="U539" s="1">
        <f t="shared" si="633"/>
        <v>0</v>
      </c>
      <c r="V539" s="1">
        <f t="shared" si="633"/>
        <v>0</v>
      </c>
      <c r="W539" s="1">
        <f t="shared" si="633"/>
        <v>0</v>
      </c>
      <c r="X539" s="1">
        <f t="shared" si="633"/>
        <v>0</v>
      </c>
      <c r="Y539" s="1">
        <f t="shared" si="633"/>
        <v>0</v>
      </c>
      <c r="Z539" s="1">
        <f t="shared" si="633"/>
        <v>0</v>
      </c>
      <c r="AA539" s="1">
        <f t="shared" si="633"/>
        <v>0</v>
      </c>
      <c r="AB539" s="1">
        <f t="shared" si="633"/>
        <v>0</v>
      </c>
      <c r="AC539" s="1">
        <f t="shared" si="633"/>
        <v>0</v>
      </c>
      <c r="AD539" s="1">
        <f t="shared" si="633"/>
        <v>0</v>
      </c>
      <c r="AE539" s="1">
        <f t="shared" si="633"/>
        <v>0</v>
      </c>
      <c r="AF539" s="1">
        <f t="shared" si="633"/>
        <v>0</v>
      </c>
      <c r="AG539" s="1">
        <f t="shared" si="633"/>
        <v>0</v>
      </c>
      <c r="AH539" s="1">
        <f t="shared" si="633"/>
        <v>0</v>
      </c>
      <c r="AI539" s="1">
        <f t="shared" si="633"/>
        <v>0</v>
      </c>
      <c r="AJ539" s="1">
        <f t="shared" si="633"/>
        <v>0</v>
      </c>
      <c r="AK539" s="1">
        <f t="shared" si="633"/>
        <v>0</v>
      </c>
      <c r="AL539" s="1">
        <f t="shared" si="633"/>
        <v>0</v>
      </c>
      <c r="AM539" s="1">
        <f t="shared" si="633"/>
        <v>0</v>
      </c>
      <c r="AN539" s="1">
        <f t="shared" si="633"/>
        <v>0</v>
      </c>
      <c r="AO539" s="1">
        <f t="shared" si="633"/>
        <v>0</v>
      </c>
      <c r="AP539" s="1">
        <f t="shared" si="633"/>
        <v>0</v>
      </c>
      <c r="AQ539" s="1">
        <f t="shared" ref="AQ539:CD539" si="634">SUMIF($F$156:$F$215,"=6",AQ$156:AQ$215)</f>
        <v>0</v>
      </c>
      <c r="AR539" s="1">
        <f t="shared" si="634"/>
        <v>0</v>
      </c>
      <c r="AS539" s="1">
        <f t="shared" si="634"/>
        <v>0</v>
      </c>
      <c r="AT539" s="1">
        <f t="shared" si="634"/>
        <v>0</v>
      </c>
      <c r="AU539" s="1">
        <f t="shared" si="634"/>
        <v>0</v>
      </c>
      <c r="AV539" s="1">
        <f t="shared" si="634"/>
        <v>0</v>
      </c>
      <c r="AW539" s="1">
        <f t="shared" si="634"/>
        <v>0</v>
      </c>
      <c r="AX539" s="1">
        <f t="shared" si="634"/>
        <v>0</v>
      </c>
      <c r="AY539" s="1">
        <f t="shared" si="634"/>
        <v>0</v>
      </c>
      <c r="AZ539" s="1">
        <f t="shared" si="634"/>
        <v>0</v>
      </c>
      <c r="BA539" s="1">
        <f t="shared" si="634"/>
        <v>0</v>
      </c>
      <c r="BB539" s="1">
        <f t="shared" si="634"/>
        <v>0</v>
      </c>
      <c r="BC539" s="1">
        <f t="shared" si="634"/>
        <v>0</v>
      </c>
      <c r="BD539" s="1">
        <f t="shared" si="634"/>
        <v>0</v>
      </c>
      <c r="BE539" s="1">
        <f t="shared" si="634"/>
        <v>0</v>
      </c>
      <c r="BF539" s="1">
        <f t="shared" si="634"/>
        <v>0</v>
      </c>
      <c r="BG539" s="1">
        <f t="shared" si="634"/>
        <v>0</v>
      </c>
      <c r="BH539" s="1">
        <f t="shared" si="634"/>
        <v>0</v>
      </c>
      <c r="BI539" s="1">
        <f t="shared" si="634"/>
        <v>0</v>
      </c>
      <c r="BJ539" s="1">
        <f t="shared" si="634"/>
        <v>0</v>
      </c>
      <c r="BK539" s="1">
        <f t="shared" si="634"/>
        <v>0</v>
      </c>
      <c r="BL539" s="1">
        <f t="shared" si="634"/>
        <v>0</v>
      </c>
      <c r="BM539" s="1">
        <f t="shared" si="634"/>
        <v>0</v>
      </c>
      <c r="BN539" s="1">
        <f t="shared" si="634"/>
        <v>0</v>
      </c>
      <c r="BO539" s="1">
        <f t="shared" si="634"/>
        <v>0</v>
      </c>
      <c r="BP539" s="1">
        <f t="shared" si="634"/>
        <v>0</v>
      </c>
      <c r="BQ539" s="1">
        <f t="shared" si="634"/>
        <v>0</v>
      </c>
      <c r="BR539" s="1">
        <f t="shared" si="634"/>
        <v>0</v>
      </c>
      <c r="BS539" s="1">
        <f t="shared" si="634"/>
        <v>0</v>
      </c>
      <c r="BT539" s="1">
        <f t="shared" si="634"/>
        <v>0</v>
      </c>
      <c r="BU539" s="1">
        <f t="shared" si="634"/>
        <v>0</v>
      </c>
      <c r="BV539" s="1">
        <f t="shared" si="634"/>
        <v>0</v>
      </c>
      <c r="BW539" s="1">
        <f t="shared" si="634"/>
        <v>0</v>
      </c>
      <c r="BX539" s="1">
        <f t="shared" si="634"/>
        <v>0</v>
      </c>
      <c r="BY539" s="1">
        <f t="shared" si="634"/>
        <v>0</v>
      </c>
      <c r="BZ539" s="1">
        <f t="shared" si="634"/>
        <v>0</v>
      </c>
      <c r="CA539" s="1">
        <f t="shared" si="634"/>
        <v>0</v>
      </c>
      <c r="CB539" s="1">
        <f t="shared" si="634"/>
        <v>0</v>
      </c>
      <c r="CC539" s="1">
        <f t="shared" si="634"/>
        <v>0</v>
      </c>
      <c r="CD539" s="1">
        <f t="shared" si="634"/>
        <v>0</v>
      </c>
    </row>
    <row r="540" spans="1:82" x14ac:dyDescent="0.2">
      <c r="A540" s="1" t="s">
        <v>276</v>
      </c>
      <c r="K540" s="1">
        <f t="shared" ref="K540:AP540" si="635">SUMIF($F$156:$F$215,"=7",K$156:K$215)</f>
        <v>0</v>
      </c>
      <c r="L540" s="1">
        <f t="shared" si="635"/>
        <v>0</v>
      </c>
      <c r="M540" s="1">
        <f t="shared" si="635"/>
        <v>0</v>
      </c>
      <c r="N540" s="1">
        <f t="shared" si="635"/>
        <v>0</v>
      </c>
      <c r="O540" s="1">
        <f t="shared" si="635"/>
        <v>0</v>
      </c>
      <c r="P540" s="1">
        <f t="shared" si="635"/>
        <v>0</v>
      </c>
      <c r="Q540" s="1">
        <f t="shared" si="635"/>
        <v>0</v>
      </c>
      <c r="R540" s="1">
        <f t="shared" si="635"/>
        <v>0</v>
      </c>
      <c r="S540" s="1">
        <f t="shared" si="635"/>
        <v>0</v>
      </c>
      <c r="T540" s="1">
        <f t="shared" si="635"/>
        <v>0</v>
      </c>
      <c r="U540" s="1">
        <f t="shared" si="635"/>
        <v>0</v>
      </c>
      <c r="V540" s="1">
        <f t="shared" si="635"/>
        <v>0</v>
      </c>
      <c r="W540" s="1">
        <f t="shared" si="635"/>
        <v>0</v>
      </c>
      <c r="X540" s="1">
        <f t="shared" si="635"/>
        <v>0</v>
      </c>
      <c r="Y540" s="1">
        <f t="shared" si="635"/>
        <v>0</v>
      </c>
      <c r="Z540" s="1">
        <f t="shared" si="635"/>
        <v>0</v>
      </c>
      <c r="AA540" s="1">
        <f t="shared" si="635"/>
        <v>0</v>
      </c>
      <c r="AB540" s="1">
        <f t="shared" si="635"/>
        <v>0</v>
      </c>
      <c r="AC540" s="1">
        <f t="shared" si="635"/>
        <v>0</v>
      </c>
      <c r="AD540" s="1">
        <f t="shared" si="635"/>
        <v>0</v>
      </c>
      <c r="AE540" s="1">
        <f t="shared" si="635"/>
        <v>0</v>
      </c>
      <c r="AF540" s="1">
        <f t="shared" si="635"/>
        <v>0</v>
      </c>
      <c r="AG540" s="1">
        <f t="shared" si="635"/>
        <v>0</v>
      </c>
      <c r="AH540" s="1">
        <f t="shared" si="635"/>
        <v>0</v>
      </c>
      <c r="AI540" s="1">
        <f t="shared" si="635"/>
        <v>0</v>
      </c>
      <c r="AJ540" s="1">
        <f t="shared" si="635"/>
        <v>0</v>
      </c>
      <c r="AK540" s="1">
        <f t="shared" si="635"/>
        <v>0</v>
      </c>
      <c r="AL540" s="1">
        <f t="shared" si="635"/>
        <v>0</v>
      </c>
      <c r="AM540" s="1">
        <f t="shared" si="635"/>
        <v>0</v>
      </c>
      <c r="AN540" s="1">
        <f t="shared" si="635"/>
        <v>0</v>
      </c>
      <c r="AO540" s="1">
        <f t="shared" si="635"/>
        <v>0</v>
      </c>
      <c r="AP540" s="1">
        <f t="shared" si="635"/>
        <v>0</v>
      </c>
      <c r="AQ540" s="1">
        <f t="shared" ref="AQ540:CD540" si="636">SUMIF($F$156:$F$215,"=7",AQ$156:AQ$215)</f>
        <v>0</v>
      </c>
      <c r="AR540" s="1">
        <f t="shared" si="636"/>
        <v>0</v>
      </c>
      <c r="AS540" s="1">
        <f t="shared" si="636"/>
        <v>0</v>
      </c>
      <c r="AT540" s="1">
        <f t="shared" si="636"/>
        <v>0</v>
      </c>
      <c r="AU540" s="1">
        <f t="shared" si="636"/>
        <v>0</v>
      </c>
      <c r="AV540" s="1">
        <f t="shared" si="636"/>
        <v>0</v>
      </c>
      <c r="AW540" s="1">
        <f t="shared" si="636"/>
        <v>0</v>
      </c>
      <c r="AX540" s="1">
        <f t="shared" si="636"/>
        <v>0</v>
      </c>
      <c r="AY540" s="1">
        <f t="shared" si="636"/>
        <v>0</v>
      </c>
      <c r="AZ540" s="1">
        <f t="shared" si="636"/>
        <v>0</v>
      </c>
      <c r="BA540" s="1">
        <f t="shared" si="636"/>
        <v>0</v>
      </c>
      <c r="BB540" s="1">
        <f t="shared" si="636"/>
        <v>0</v>
      </c>
      <c r="BC540" s="1">
        <f t="shared" si="636"/>
        <v>0</v>
      </c>
      <c r="BD540" s="1">
        <f t="shared" si="636"/>
        <v>0</v>
      </c>
      <c r="BE540" s="1">
        <f t="shared" si="636"/>
        <v>0</v>
      </c>
      <c r="BF540" s="1">
        <f t="shared" si="636"/>
        <v>0</v>
      </c>
      <c r="BG540" s="1">
        <f t="shared" si="636"/>
        <v>0</v>
      </c>
      <c r="BH540" s="1">
        <f t="shared" si="636"/>
        <v>0</v>
      </c>
      <c r="BI540" s="1">
        <f t="shared" si="636"/>
        <v>0</v>
      </c>
      <c r="BJ540" s="1">
        <f t="shared" si="636"/>
        <v>0</v>
      </c>
      <c r="BK540" s="1">
        <f t="shared" si="636"/>
        <v>0</v>
      </c>
      <c r="BL540" s="1">
        <f t="shared" si="636"/>
        <v>0</v>
      </c>
      <c r="BM540" s="1">
        <f t="shared" si="636"/>
        <v>0</v>
      </c>
      <c r="BN540" s="1">
        <f t="shared" si="636"/>
        <v>0</v>
      </c>
      <c r="BO540" s="1">
        <f t="shared" si="636"/>
        <v>0</v>
      </c>
      <c r="BP540" s="1">
        <f t="shared" si="636"/>
        <v>0</v>
      </c>
      <c r="BQ540" s="1">
        <f t="shared" si="636"/>
        <v>0</v>
      </c>
      <c r="BR540" s="1">
        <f t="shared" si="636"/>
        <v>0</v>
      </c>
      <c r="BS540" s="1">
        <f t="shared" si="636"/>
        <v>0</v>
      </c>
      <c r="BT540" s="1">
        <f t="shared" si="636"/>
        <v>0</v>
      </c>
      <c r="BU540" s="1">
        <f t="shared" si="636"/>
        <v>0</v>
      </c>
      <c r="BV540" s="1">
        <f t="shared" si="636"/>
        <v>0</v>
      </c>
      <c r="BW540" s="1">
        <f t="shared" si="636"/>
        <v>0</v>
      </c>
      <c r="BX540" s="1">
        <f t="shared" si="636"/>
        <v>0</v>
      </c>
      <c r="BY540" s="1">
        <f t="shared" si="636"/>
        <v>0</v>
      </c>
      <c r="BZ540" s="1">
        <f t="shared" si="636"/>
        <v>0</v>
      </c>
      <c r="CA540" s="1">
        <f t="shared" si="636"/>
        <v>0</v>
      </c>
      <c r="CB540" s="1">
        <f t="shared" si="636"/>
        <v>0</v>
      </c>
      <c r="CC540" s="1">
        <f t="shared" si="636"/>
        <v>0</v>
      </c>
      <c r="CD540" s="1">
        <f t="shared" si="636"/>
        <v>0</v>
      </c>
    </row>
    <row r="541" spans="1:82" x14ac:dyDescent="0.2">
      <c r="A541" s="1" t="s">
        <v>275</v>
      </c>
      <c r="K541" s="1">
        <f t="shared" ref="K541:AP541" si="637">SUMIF($F$156:$F$215,"=8",K$156:K$215)</f>
        <v>0</v>
      </c>
      <c r="L541" s="1">
        <f t="shared" si="637"/>
        <v>0</v>
      </c>
      <c r="M541" s="1">
        <f t="shared" si="637"/>
        <v>0</v>
      </c>
      <c r="N541" s="1">
        <f t="shared" si="637"/>
        <v>0</v>
      </c>
      <c r="O541" s="1">
        <f t="shared" si="637"/>
        <v>0</v>
      </c>
      <c r="P541" s="1">
        <f t="shared" si="637"/>
        <v>0</v>
      </c>
      <c r="Q541" s="1">
        <f t="shared" si="637"/>
        <v>0</v>
      </c>
      <c r="R541" s="1">
        <f t="shared" si="637"/>
        <v>0</v>
      </c>
      <c r="S541" s="1">
        <f t="shared" si="637"/>
        <v>0</v>
      </c>
      <c r="T541" s="1">
        <f t="shared" si="637"/>
        <v>0</v>
      </c>
      <c r="U541" s="1">
        <f t="shared" si="637"/>
        <v>0</v>
      </c>
      <c r="V541" s="1">
        <f t="shared" si="637"/>
        <v>0</v>
      </c>
      <c r="W541" s="1">
        <f t="shared" si="637"/>
        <v>0</v>
      </c>
      <c r="X541" s="1">
        <f t="shared" si="637"/>
        <v>0</v>
      </c>
      <c r="Y541" s="1">
        <f t="shared" si="637"/>
        <v>0</v>
      </c>
      <c r="Z541" s="1">
        <f t="shared" si="637"/>
        <v>0</v>
      </c>
      <c r="AA541" s="1">
        <f t="shared" si="637"/>
        <v>0</v>
      </c>
      <c r="AB541" s="1">
        <f t="shared" si="637"/>
        <v>0</v>
      </c>
      <c r="AC541" s="1">
        <f t="shared" si="637"/>
        <v>0</v>
      </c>
      <c r="AD541" s="1">
        <f t="shared" si="637"/>
        <v>0</v>
      </c>
      <c r="AE541" s="1">
        <f t="shared" si="637"/>
        <v>0</v>
      </c>
      <c r="AF541" s="1">
        <f t="shared" si="637"/>
        <v>0</v>
      </c>
      <c r="AG541" s="1">
        <f t="shared" si="637"/>
        <v>0</v>
      </c>
      <c r="AH541" s="1">
        <f t="shared" si="637"/>
        <v>0</v>
      </c>
      <c r="AI541" s="1">
        <f t="shared" si="637"/>
        <v>0</v>
      </c>
      <c r="AJ541" s="1">
        <f t="shared" si="637"/>
        <v>0</v>
      </c>
      <c r="AK541" s="1">
        <f t="shared" si="637"/>
        <v>0</v>
      </c>
      <c r="AL541" s="1">
        <f t="shared" si="637"/>
        <v>0</v>
      </c>
      <c r="AM541" s="1">
        <f t="shared" si="637"/>
        <v>0</v>
      </c>
      <c r="AN541" s="1">
        <f t="shared" si="637"/>
        <v>0</v>
      </c>
      <c r="AO541" s="1">
        <f t="shared" si="637"/>
        <v>0</v>
      </c>
      <c r="AP541" s="1">
        <f t="shared" si="637"/>
        <v>0</v>
      </c>
      <c r="AQ541" s="1">
        <f t="shared" ref="AQ541:CD541" si="638">SUMIF($F$156:$F$215,"=8",AQ$156:AQ$215)</f>
        <v>0</v>
      </c>
      <c r="AR541" s="1">
        <f t="shared" si="638"/>
        <v>0</v>
      </c>
      <c r="AS541" s="1">
        <f t="shared" si="638"/>
        <v>0</v>
      </c>
      <c r="AT541" s="1">
        <f t="shared" si="638"/>
        <v>0</v>
      </c>
      <c r="AU541" s="1">
        <f t="shared" si="638"/>
        <v>0</v>
      </c>
      <c r="AV541" s="1">
        <f t="shared" si="638"/>
        <v>0</v>
      </c>
      <c r="AW541" s="1">
        <f t="shared" si="638"/>
        <v>0</v>
      </c>
      <c r="AX541" s="1">
        <f t="shared" si="638"/>
        <v>0</v>
      </c>
      <c r="AY541" s="1">
        <f t="shared" si="638"/>
        <v>0</v>
      </c>
      <c r="AZ541" s="1">
        <f t="shared" si="638"/>
        <v>0</v>
      </c>
      <c r="BA541" s="1">
        <f t="shared" si="638"/>
        <v>0</v>
      </c>
      <c r="BB541" s="1">
        <f t="shared" si="638"/>
        <v>0</v>
      </c>
      <c r="BC541" s="1">
        <f t="shared" si="638"/>
        <v>0</v>
      </c>
      <c r="BD541" s="1">
        <f t="shared" si="638"/>
        <v>0</v>
      </c>
      <c r="BE541" s="1">
        <f t="shared" si="638"/>
        <v>0</v>
      </c>
      <c r="BF541" s="1">
        <f t="shared" si="638"/>
        <v>0</v>
      </c>
      <c r="BG541" s="1">
        <f t="shared" si="638"/>
        <v>0</v>
      </c>
      <c r="BH541" s="1">
        <f t="shared" si="638"/>
        <v>0</v>
      </c>
      <c r="BI541" s="1">
        <f t="shared" si="638"/>
        <v>0</v>
      </c>
      <c r="BJ541" s="1">
        <f t="shared" si="638"/>
        <v>0</v>
      </c>
      <c r="BK541" s="1">
        <f t="shared" si="638"/>
        <v>0</v>
      </c>
      <c r="BL541" s="1">
        <f t="shared" si="638"/>
        <v>0</v>
      </c>
      <c r="BM541" s="1">
        <f t="shared" si="638"/>
        <v>0</v>
      </c>
      <c r="BN541" s="1">
        <f t="shared" si="638"/>
        <v>0</v>
      </c>
      <c r="BO541" s="1">
        <f t="shared" si="638"/>
        <v>0</v>
      </c>
      <c r="BP541" s="1">
        <f t="shared" si="638"/>
        <v>0</v>
      </c>
      <c r="BQ541" s="1">
        <f t="shared" si="638"/>
        <v>0</v>
      </c>
      <c r="BR541" s="1">
        <f t="shared" si="638"/>
        <v>0</v>
      </c>
      <c r="BS541" s="1">
        <f t="shared" si="638"/>
        <v>0</v>
      </c>
      <c r="BT541" s="1">
        <f t="shared" si="638"/>
        <v>0</v>
      </c>
      <c r="BU541" s="1">
        <f t="shared" si="638"/>
        <v>0</v>
      </c>
      <c r="BV541" s="1">
        <f t="shared" si="638"/>
        <v>0</v>
      </c>
      <c r="BW541" s="1">
        <f t="shared" si="638"/>
        <v>0</v>
      </c>
      <c r="BX541" s="1">
        <f t="shared" si="638"/>
        <v>0</v>
      </c>
      <c r="BY541" s="1">
        <f t="shared" si="638"/>
        <v>0</v>
      </c>
      <c r="BZ541" s="1">
        <f t="shared" si="638"/>
        <v>0</v>
      </c>
      <c r="CA541" s="1">
        <f t="shared" si="638"/>
        <v>0</v>
      </c>
      <c r="CB541" s="1">
        <f t="shared" si="638"/>
        <v>0</v>
      </c>
      <c r="CC541" s="1">
        <f t="shared" si="638"/>
        <v>0</v>
      </c>
      <c r="CD541" s="1">
        <f t="shared" si="638"/>
        <v>0</v>
      </c>
    </row>
    <row r="542" spans="1:82" x14ac:dyDescent="0.2">
      <c r="A542" s="1" t="s">
        <v>274</v>
      </c>
      <c r="K542" s="1">
        <f t="shared" ref="K542:AP542" si="639">SUMIF($F$156:$F$215,"=9",K$156:K$215)</f>
        <v>0</v>
      </c>
      <c r="L542" s="1">
        <f t="shared" si="639"/>
        <v>0</v>
      </c>
      <c r="M542" s="1">
        <f t="shared" si="639"/>
        <v>0</v>
      </c>
      <c r="N542" s="1">
        <f t="shared" si="639"/>
        <v>0</v>
      </c>
      <c r="O542" s="1">
        <f t="shared" si="639"/>
        <v>0</v>
      </c>
      <c r="P542" s="1">
        <f t="shared" si="639"/>
        <v>0</v>
      </c>
      <c r="Q542" s="1">
        <f t="shared" si="639"/>
        <v>0</v>
      </c>
      <c r="R542" s="1">
        <f t="shared" si="639"/>
        <v>0</v>
      </c>
      <c r="S542" s="1">
        <f t="shared" si="639"/>
        <v>0</v>
      </c>
      <c r="T542" s="1">
        <f t="shared" si="639"/>
        <v>0</v>
      </c>
      <c r="U542" s="1">
        <f t="shared" si="639"/>
        <v>0</v>
      </c>
      <c r="V542" s="1">
        <f t="shared" si="639"/>
        <v>0</v>
      </c>
      <c r="W542" s="1">
        <f t="shared" si="639"/>
        <v>0</v>
      </c>
      <c r="X542" s="1">
        <f t="shared" si="639"/>
        <v>0</v>
      </c>
      <c r="Y542" s="1">
        <f t="shared" si="639"/>
        <v>0</v>
      </c>
      <c r="Z542" s="1">
        <f t="shared" si="639"/>
        <v>0</v>
      </c>
      <c r="AA542" s="1">
        <f t="shared" si="639"/>
        <v>0</v>
      </c>
      <c r="AB542" s="1">
        <f t="shared" si="639"/>
        <v>0</v>
      </c>
      <c r="AC542" s="1">
        <f t="shared" si="639"/>
        <v>0</v>
      </c>
      <c r="AD542" s="1">
        <f t="shared" si="639"/>
        <v>0</v>
      </c>
      <c r="AE542" s="1">
        <f t="shared" si="639"/>
        <v>0</v>
      </c>
      <c r="AF542" s="1">
        <f t="shared" si="639"/>
        <v>0</v>
      </c>
      <c r="AG542" s="1">
        <f t="shared" si="639"/>
        <v>0</v>
      </c>
      <c r="AH542" s="1">
        <f t="shared" si="639"/>
        <v>0</v>
      </c>
      <c r="AI542" s="1">
        <f t="shared" si="639"/>
        <v>0</v>
      </c>
      <c r="AJ542" s="1">
        <f t="shared" si="639"/>
        <v>0</v>
      </c>
      <c r="AK542" s="1">
        <f t="shared" si="639"/>
        <v>0</v>
      </c>
      <c r="AL542" s="1">
        <f t="shared" si="639"/>
        <v>0</v>
      </c>
      <c r="AM542" s="1">
        <f t="shared" si="639"/>
        <v>0</v>
      </c>
      <c r="AN542" s="1">
        <f t="shared" si="639"/>
        <v>0</v>
      </c>
      <c r="AO542" s="1">
        <f t="shared" si="639"/>
        <v>0</v>
      </c>
      <c r="AP542" s="1">
        <f t="shared" si="639"/>
        <v>0</v>
      </c>
      <c r="AQ542" s="1">
        <f t="shared" ref="AQ542:CD542" si="640">SUMIF($F$156:$F$215,"=9",AQ$156:AQ$215)</f>
        <v>0</v>
      </c>
      <c r="AR542" s="1">
        <f t="shared" si="640"/>
        <v>0</v>
      </c>
      <c r="AS542" s="1">
        <f t="shared" si="640"/>
        <v>0</v>
      </c>
      <c r="AT542" s="1">
        <f t="shared" si="640"/>
        <v>0</v>
      </c>
      <c r="AU542" s="1">
        <f t="shared" si="640"/>
        <v>0</v>
      </c>
      <c r="AV542" s="1">
        <f t="shared" si="640"/>
        <v>0</v>
      </c>
      <c r="AW542" s="1">
        <f t="shared" si="640"/>
        <v>0</v>
      </c>
      <c r="AX542" s="1">
        <f t="shared" si="640"/>
        <v>0</v>
      </c>
      <c r="AY542" s="1">
        <f t="shared" si="640"/>
        <v>0</v>
      </c>
      <c r="AZ542" s="1">
        <f t="shared" si="640"/>
        <v>0</v>
      </c>
      <c r="BA542" s="1">
        <f t="shared" si="640"/>
        <v>0</v>
      </c>
      <c r="BB542" s="1">
        <f t="shared" si="640"/>
        <v>0</v>
      </c>
      <c r="BC542" s="1">
        <f t="shared" si="640"/>
        <v>0</v>
      </c>
      <c r="BD542" s="1">
        <f t="shared" si="640"/>
        <v>0</v>
      </c>
      <c r="BE542" s="1">
        <f t="shared" si="640"/>
        <v>0</v>
      </c>
      <c r="BF542" s="1">
        <f t="shared" si="640"/>
        <v>0</v>
      </c>
      <c r="BG542" s="1">
        <f t="shared" si="640"/>
        <v>0</v>
      </c>
      <c r="BH542" s="1">
        <f t="shared" si="640"/>
        <v>0</v>
      </c>
      <c r="BI542" s="1">
        <f t="shared" si="640"/>
        <v>0</v>
      </c>
      <c r="BJ542" s="1">
        <f t="shared" si="640"/>
        <v>0</v>
      </c>
      <c r="BK542" s="1">
        <f t="shared" si="640"/>
        <v>0</v>
      </c>
      <c r="BL542" s="1">
        <f t="shared" si="640"/>
        <v>0</v>
      </c>
      <c r="BM542" s="1">
        <f t="shared" si="640"/>
        <v>0</v>
      </c>
      <c r="BN542" s="1">
        <f t="shared" si="640"/>
        <v>0</v>
      </c>
      <c r="BO542" s="1">
        <f t="shared" si="640"/>
        <v>0</v>
      </c>
      <c r="BP542" s="1">
        <f t="shared" si="640"/>
        <v>0</v>
      </c>
      <c r="BQ542" s="1">
        <f t="shared" si="640"/>
        <v>0</v>
      </c>
      <c r="BR542" s="1">
        <f t="shared" si="640"/>
        <v>0</v>
      </c>
      <c r="BS542" s="1">
        <f t="shared" si="640"/>
        <v>0</v>
      </c>
      <c r="BT542" s="1">
        <f t="shared" si="640"/>
        <v>0</v>
      </c>
      <c r="BU542" s="1">
        <f t="shared" si="640"/>
        <v>0</v>
      </c>
      <c r="BV542" s="1">
        <f t="shared" si="640"/>
        <v>0</v>
      </c>
      <c r="BW542" s="1">
        <f t="shared" si="640"/>
        <v>0</v>
      </c>
      <c r="BX542" s="1">
        <f t="shared" si="640"/>
        <v>0</v>
      </c>
      <c r="BY542" s="1">
        <f t="shared" si="640"/>
        <v>0</v>
      </c>
      <c r="BZ542" s="1">
        <f t="shared" si="640"/>
        <v>0</v>
      </c>
      <c r="CA542" s="1">
        <f t="shared" si="640"/>
        <v>0</v>
      </c>
      <c r="CB542" s="1">
        <f t="shared" si="640"/>
        <v>0</v>
      </c>
      <c r="CC542" s="1">
        <f t="shared" si="640"/>
        <v>0</v>
      </c>
      <c r="CD542" s="1">
        <f t="shared" si="640"/>
        <v>0</v>
      </c>
    </row>
    <row r="543" spans="1:82" x14ac:dyDescent="0.2">
      <c r="A543" s="1" t="s">
        <v>273</v>
      </c>
      <c r="K543" s="1">
        <f t="shared" ref="K543:AP543" si="641">SUMIF($F$156:$F$215,"=10",K$156:K$215)</f>
        <v>0</v>
      </c>
      <c r="L543" s="1">
        <f t="shared" si="641"/>
        <v>0</v>
      </c>
      <c r="M543" s="1">
        <f t="shared" si="641"/>
        <v>0</v>
      </c>
      <c r="N543" s="1">
        <f t="shared" si="641"/>
        <v>0</v>
      </c>
      <c r="O543" s="1">
        <f t="shared" si="641"/>
        <v>0</v>
      </c>
      <c r="P543" s="1">
        <f t="shared" si="641"/>
        <v>0</v>
      </c>
      <c r="Q543" s="1">
        <f t="shared" si="641"/>
        <v>0</v>
      </c>
      <c r="R543" s="1">
        <f t="shared" si="641"/>
        <v>0</v>
      </c>
      <c r="S543" s="1">
        <f t="shared" si="641"/>
        <v>0</v>
      </c>
      <c r="T543" s="1">
        <f t="shared" si="641"/>
        <v>0</v>
      </c>
      <c r="U543" s="1">
        <f t="shared" si="641"/>
        <v>0</v>
      </c>
      <c r="V543" s="1">
        <f t="shared" si="641"/>
        <v>0</v>
      </c>
      <c r="W543" s="1">
        <f t="shared" si="641"/>
        <v>0</v>
      </c>
      <c r="X543" s="1">
        <f t="shared" si="641"/>
        <v>0</v>
      </c>
      <c r="Y543" s="1">
        <f t="shared" si="641"/>
        <v>0</v>
      </c>
      <c r="Z543" s="1">
        <f t="shared" si="641"/>
        <v>0</v>
      </c>
      <c r="AA543" s="1">
        <f t="shared" si="641"/>
        <v>0</v>
      </c>
      <c r="AB543" s="1">
        <f t="shared" si="641"/>
        <v>0</v>
      </c>
      <c r="AC543" s="1">
        <f t="shared" si="641"/>
        <v>0</v>
      </c>
      <c r="AD543" s="1">
        <f t="shared" si="641"/>
        <v>0</v>
      </c>
      <c r="AE543" s="1">
        <f t="shared" si="641"/>
        <v>0</v>
      </c>
      <c r="AF543" s="1">
        <f t="shared" si="641"/>
        <v>0</v>
      </c>
      <c r="AG543" s="1">
        <f t="shared" si="641"/>
        <v>0</v>
      </c>
      <c r="AH543" s="1">
        <f t="shared" si="641"/>
        <v>0</v>
      </c>
      <c r="AI543" s="1">
        <f t="shared" si="641"/>
        <v>0</v>
      </c>
      <c r="AJ543" s="1">
        <f t="shared" si="641"/>
        <v>0</v>
      </c>
      <c r="AK543" s="1">
        <f t="shared" si="641"/>
        <v>0</v>
      </c>
      <c r="AL543" s="1">
        <f t="shared" si="641"/>
        <v>0</v>
      </c>
      <c r="AM543" s="1">
        <f t="shared" si="641"/>
        <v>0</v>
      </c>
      <c r="AN543" s="1">
        <f t="shared" si="641"/>
        <v>0</v>
      </c>
      <c r="AO543" s="1">
        <f t="shared" si="641"/>
        <v>0</v>
      </c>
      <c r="AP543" s="1">
        <f t="shared" si="641"/>
        <v>0</v>
      </c>
      <c r="AQ543" s="1">
        <f t="shared" ref="AQ543:CD543" si="642">SUMIF($F$156:$F$215,"=10",AQ$156:AQ$215)</f>
        <v>0</v>
      </c>
      <c r="AR543" s="1">
        <f t="shared" si="642"/>
        <v>0</v>
      </c>
      <c r="AS543" s="1">
        <f t="shared" si="642"/>
        <v>0</v>
      </c>
      <c r="AT543" s="1">
        <f t="shared" si="642"/>
        <v>0</v>
      </c>
      <c r="AU543" s="1">
        <f t="shared" si="642"/>
        <v>0</v>
      </c>
      <c r="AV543" s="1">
        <f t="shared" si="642"/>
        <v>0</v>
      </c>
      <c r="AW543" s="1">
        <f t="shared" si="642"/>
        <v>0</v>
      </c>
      <c r="AX543" s="1">
        <f t="shared" si="642"/>
        <v>0</v>
      </c>
      <c r="AY543" s="1">
        <f t="shared" si="642"/>
        <v>0</v>
      </c>
      <c r="AZ543" s="1">
        <f t="shared" si="642"/>
        <v>0</v>
      </c>
      <c r="BA543" s="1">
        <f t="shared" si="642"/>
        <v>0</v>
      </c>
      <c r="BB543" s="1">
        <f t="shared" si="642"/>
        <v>0</v>
      </c>
      <c r="BC543" s="1">
        <f t="shared" si="642"/>
        <v>0</v>
      </c>
      <c r="BD543" s="1">
        <f t="shared" si="642"/>
        <v>0</v>
      </c>
      <c r="BE543" s="1">
        <f t="shared" si="642"/>
        <v>0</v>
      </c>
      <c r="BF543" s="1">
        <f t="shared" si="642"/>
        <v>0</v>
      </c>
      <c r="BG543" s="1">
        <f t="shared" si="642"/>
        <v>0</v>
      </c>
      <c r="BH543" s="1">
        <f t="shared" si="642"/>
        <v>0</v>
      </c>
      <c r="BI543" s="1">
        <f t="shared" si="642"/>
        <v>0</v>
      </c>
      <c r="BJ543" s="1">
        <f t="shared" si="642"/>
        <v>0</v>
      </c>
      <c r="BK543" s="1">
        <f t="shared" si="642"/>
        <v>0</v>
      </c>
      <c r="BL543" s="1">
        <f t="shared" si="642"/>
        <v>0</v>
      </c>
      <c r="BM543" s="1">
        <f t="shared" si="642"/>
        <v>0</v>
      </c>
      <c r="BN543" s="1">
        <f t="shared" si="642"/>
        <v>0</v>
      </c>
      <c r="BO543" s="1">
        <f t="shared" si="642"/>
        <v>0</v>
      </c>
      <c r="BP543" s="1">
        <f t="shared" si="642"/>
        <v>0</v>
      </c>
      <c r="BQ543" s="1">
        <f t="shared" si="642"/>
        <v>0</v>
      </c>
      <c r="BR543" s="1">
        <f t="shared" si="642"/>
        <v>0</v>
      </c>
      <c r="BS543" s="1">
        <f t="shared" si="642"/>
        <v>0</v>
      </c>
      <c r="BT543" s="1">
        <f t="shared" si="642"/>
        <v>0</v>
      </c>
      <c r="BU543" s="1">
        <f t="shared" si="642"/>
        <v>0</v>
      </c>
      <c r="BV543" s="1">
        <f t="shared" si="642"/>
        <v>0</v>
      </c>
      <c r="BW543" s="1">
        <f t="shared" si="642"/>
        <v>0</v>
      </c>
      <c r="BX543" s="1">
        <f t="shared" si="642"/>
        <v>0</v>
      </c>
      <c r="BY543" s="1">
        <f t="shared" si="642"/>
        <v>0</v>
      </c>
      <c r="BZ543" s="1">
        <f t="shared" si="642"/>
        <v>0</v>
      </c>
      <c r="CA543" s="1">
        <f t="shared" si="642"/>
        <v>0</v>
      </c>
      <c r="CB543" s="1">
        <f t="shared" si="642"/>
        <v>0</v>
      </c>
      <c r="CC543" s="1">
        <f t="shared" si="642"/>
        <v>0</v>
      </c>
      <c r="CD543" s="1">
        <f t="shared" si="642"/>
        <v>0</v>
      </c>
    </row>
    <row r="544" spans="1:82" x14ac:dyDescent="0.2">
      <c r="A544" s="1" t="s">
        <v>272</v>
      </c>
      <c r="K544" s="1">
        <f t="shared" ref="K544:AP544" si="643">SUMIF($F$156:$F$215,"=11",K$156:K$215)</f>
        <v>0</v>
      </c>
      <c r="L544" s="1">
        <f t="shared" si="643"/>
        <v>0</v>
      </c>
      <c r="M544" s="1">
        <f t="shared" si="643"/>
        <v>0</v>
      </c>
      <c r="N544" s="1">
        <f t="shared" si="643"/>
        <v>0</v>
      </c>
      <c r="O544" s="1">
        <f t="shared" si="643"/>
        <v>0</v>
      </c>
      <c r="P544" s="1">
        <f t="shared" si="643"/>
        <v>0</v>
      </c>
      <c r="Q544" s="1">
        <f t="shared" si="643"/>
        <v>0</v>
      </c>
      <c r="R544" s="1">
        <f t="shared" si="643"/>
        <v>0</v>
      </c>
      <c r="S544" s="1">
        <f t="shared" si="643"/>
        <v>0</v>
      </c>
      <c r="T544" s="1">
        <f t="shared" si="643"/>
        <v>0</v>
      </c>
      <c r="U544" s="1">
        <f t="shared" si="643"/>
        <v>0</v>
      </c>
      <c r="V544" s="1">
        <f t="shared" si="643"/>
        <v>0</v>
      </c>
      <c r="W544" s="1">
        <f t="shared" si="643"/>
        <v>0</v>
      </c>
      <c r="X544" s="1">
        <f t="shared" si="643"/>
        <v>0</v>
      </c>
      <c r="Y544" s="1">
        <f t="shared" si="643"/>
        <v>0</v>
      </c>
      <c r="Z544" s="1">
        <f t="shared" si="643"/>
        <v>0</v>
      </c>
      <c r="AA544" s="1">
        <f t="shared" si="643"/>
        <v>0</v>
      </c>
      <c r="AB544" s="1">
        <f t="shared" si="643"/>
        <v>0</v>
      </c>
      <c r="AC544" s="1">
        <f t="shared" si="643"/>
        <v>0</v>
      </c>
      <c r="AD544" s="1">
        <f t="shared" si="643"/>
        <v>0</v>
      </c>
      <c r="AE544" s="1">
        <f t="shared" si="643"/>
        <v>0</v>
      </c>
      <c r="AF544" s="1">
        <f t="shared" si="643"/>
        <v>0</v>
      </c>
      <c r="AG544" s="1">
        <f t="shared" si="643"/>
        <v>0</v>
      </c>
      <c r="AH544" s="1">
        <f t="shared" si="643"/>
        <v>0</v>
      </c>
      <c r="AI544" s="1">
        <f t="shared" si="643"/>
        <v>0</v>
      </c>
      <c r="AJ544" s="1">
        <f t="shared" si="643"/>
        <v>0</v>
      </c>
      <c r="AK544" s="1">
        <f t="shared" si="643"/>
        <v>0</v>
      </c>
      <c r="AL544" s="1">
        <f t="shared" si="643"/>
        <v>0</v>
      </c>
      <c r="AM544" s="1">
        <f t="shared" si="643"/>
        <v>0</v>
      </c>
      <c r="AN544" s="1">
        <f t="shared" si="643"/>
        <v>0</v>
      </c>
      <c r="AO544" s="1">
        <f t="shared" si="643"/>
        <v>0</v>
      </c>
      <c r="AP544" s="1">
        <f t="shared" si="643"/>
        <v>0</v>
      </c>
      <c r="AQ544" s="1">
        <f t="shared" ref="AQ544:CD544" si="644">SUMIF($F$156:$F$215,"=11",AQ$156:AQ$215)</f>
        <v>0</v>
      </c>
      <c r="AR544" s="1">
        <f t="shared" si="644"/>
        <v>0</v>
      </c>
      <c r="AS544" s="1">
        <f t="shared" si="644"/>
        <v>0</v>
      </c>
      <c r="AT544" s="1">
        <f t="shared" si="644"/>
        <v>0</v>
      </c>
      <c r="AU544" s="1">
        <f t="shared" si="644"/>
        <v>0</v>
      </c>
      <c r="AV544" s="1">
        <f t="shared" si="644"/>
        <v>0</v>
      </c>
      <c r="AW544" s="1">
        <f t="shared" si="644"/>
        <v>0</v>
      </c>
      <c r="AX544" s="1">
        <f t="shared" si="644"/>
        <v>0</v>
      </c>
      <c r="AY544" s="1">
        <f t="shared" si="644"/>
        <v>0</v>
      </c>
      <c r="AZ544" s="1">
        <f t="shared" si="644"/>
        <v>0</v>
      </c>
      <c r="BA544" s="1">
        <f t="shared" si="644"/>
        <v>0</v>
      </c>
      <c r="BB544" s="1">
        <f t="shared" si="644"/>
        <v>0</v>
      </c>
      <c r="BC544" s="1">
        <f t="shared" si="644"/>
        <v>0</v>
      </c>
      <c r="BD544" s="1">
        <f t="shared" si="644"/>
        <v>0</v>
      </c>
      <c r="BE544" s="1">
        <f t="shared" si="644"/>
        <v>0</v>
      </c>
      <c r="BF544" s="1">
        <f t="shared" si="644"/>
        <v>0</v>
      </c>
      <c r="BG544" s="1">
        <f t="shared" si="644"/>
        <v>0</v>
      </c>
      <c r="BH544" s="1">
        <f t="shared" si="644"/>
        <v>0</v>
      </c>
      <c r="BI544" s="1">
        <f t="shared" si="644"/>
        <v>0</v>
      </c>
      <c r="BJ544" s="1">
        <f t="shared" si="644"/>
        <v>0</v>
      </c>
      <c r="BK544" s="1">
        <f t="shared" si="644"/>
        <v>0</v>
      </c>
      <c r="BL544" s="1">
        <f t="shared" si="644"/>
        <v>0</v>
      </c>
      <c r="BM544" s="1">
        <f t="shared" si="644"/>
        <v>0</v>
      </c>
      <c r="BN544" s="1">
        <f t="shared" si="644"/>
        <v>0</v>
      </c>
      <c r="BO544" s="1">
        <f t="shared" si="644"/>
        <v>0</v>
      </c>
      <c r="BP544" s="1">
        <f t="shared" si="644"/>
        <v>0</v>
      </c>
      <c r="BQ544" s="1">
        <f t="shared" si="644"/>
        <v>0</v>
      </c>
      <c r="BR544" s="1">
        <f t="shared" si="644"/>
        <v>0</v>
      </c>
      <c r="BS544" s="1">
        <f t="shared" si="644"/>
        <v>0</v>
      </c>
      <c r="BT544" s="1">
        <f t="shared" si="644"/>
        <v>0</v>
      </c>
      <c r="BU544" s="1">
        <f t="shared" si="644"/>
        <v>0</v>
      </c>
      <c r="BV544" s="1">
        <f t="shared" si="644"/>
        <v>0</v>
      </c>
      <c r="BW544" s="1">
        <f t="shared" si="644"/>
        <v>0</v>
      </c>
      <c r="BX544" s="1">
        <f t="shared" si="644"/>
        <v>0</v>
      </c>
      <c r="BY544" s="1">
        <f t="shared" si="644"/>
        <v>0</v>
      </c>
      <c r="BZ544" s="1">
        <f t="shared" si="644"/>
        <v>0</v>
      </c>
      <c r="CA544" s="1">
        <f t="shared" si="644"/>
        <v>0</v>
      </c>
      <c r="CB544" s="1">
        <f t="shared" si="644"/>
        <v>0</v>
      </c>
      <c r="CC544" s="1">
        <f t="shared" si="644"/>
        <v>0</v>
      </c>
      <c r="CD544" s="1">
        <f t="shared" si="644"/>
        <v>0</v>
      </c>
    </row>
    <row r="545" spans="1:82" x14ac:dyDescent="0.2">
      <c r="A545" s="1" t="s">
        <v>271</v>
      </c>
      <c r="K545" s="1">
        <f t="shared" ref="K545:AP545" si="645">SUMIF($F$156:$F$215,"=12",K$156:K$215)</f>
        <v>0</v>
      </c>
      <c r="L545" s="1">
        <f t="shared" si="645"/>
        <v>0</v>
      </c>
      <c r="M545" s="1">
        <f t="shared" si="645"/>
        <v>0</v>
      </c>
      <c r="N545" s="1">
        <f t="shared" si="645"/>
        <v>0</v>
      </c>
      <c r="O545" s="1">
        <f t="shared" si="645"/>
        <v>0</v>
      </c>
      <c r="P545" s="1">
        <f t="shared" si="645"/>
        <v>0</v>
      </c>
      <c r="Q545" s="1">
        <f t="shared" si="645"/>
        <v>0</v>
      </c>
      <c r="R545" s="1">
        <f t="shared" si="645"/>
        <v>0</v>
      </c>
      <c r="S545" s="1">
        <f t="shared" si="645"/>
        <v>0</v>
      </c>
      <c r="T545" s="1">
        <f t="shared" si="645"/>
        <v>0</v>
      </c>
      <c r="U545" s="1">
        <f t="shared" si="645"/>
        <v>0</v>
      </c>
      <c r="V545" s="1">
        <f t="shared" si="645"/>
        <v>0</v>
      </c>
      <c r="W545" s="1">
        <f t="shared" si="645"/>
        <v>0</v>
      </c>
      <c r="X545" s="1">
        <f t="shared" si="645"/>
        <v>0</v>
      </c>
      <c r="Y545" s="1">
        <f t="shared" si="645"/>
        <v>0</v>
      </c>
      <c r="Z545" s="1">
        <f t="shared" si="645"/>
        <v>0</v>
      </c>
      <c r="AA545" s="1">
        <f t="shared" si="645"/>
        <v>0</v>
      </c>
      <c r="AB545" s="1">
        <f t="shared" si="645"/>
        <v>0</v>
      </c>
      <c r="AC545" s="1">
        <f t="shared" si="645"/>
        <v>0</v>
      </c>
      <c r="AD545" s="1">
        <f t="shared" si="645"/>
        <v>0</v>
      </c>
      <c r="AE545" s="1">
        <f t="shared" si="645"/>
        <v>0</v>
      </c>
      <c r="AF545" s="1">
        <f t="shared" si="645"/>
        <v>0</v>
      </c>
      <c r="AG545" s="1">
        <f t="shared" si="645"/>
        <v>0</v>
      </c>
      <c r="AH545" s="1">
        <f t="shared" si="645"/>
        <v>0</v>
      </c>
      <c r="AI545" s="1">
        <f t="shared" si="645"/>
        <v>0</v>
      </c>
      <c r="AJ545" s="1">
        <f t="shared" si="645"/>
        <v>0</v>
      </c>
      <c r="AK545" s="1">
        <f t="shared" si="645"/>
        <v>0</v>
      </c>
      <c r="AL545" s="1">
        <f t="shared" si="645"/>
        <v>0</v>
      </c>
      <c r="AM545" s="1">
        <f t="shared" si="645"/>
        <v>0</v>
      </c>
      <c r="AN545" s="1">
        <f t="shared" si="645"/>
        <v>0</v>
      </c>
      <c r="AO545" s="1">
        <f t="shared" si="645"/>
        <v>0</v>
      </c>
      <c r="AP545" s="1">
        <f t="shared" si="645"/>
        <v>0</v>
      </c>
      <c r="AQ545" s="1">
        <f t="shared" ref="AQ545:CD545" si="646">SUMIF($F$156:$F$215,"=12",AQ$156:AQ$215)</f>
        <v>0</v>
      </c>
      <c r="AR545" s="1">
        <f t="shared" si="646"/>
        <v>0</v>
      </c>
      <c r="AS545" s="1">
        <f t="shared" si="646"/>
        <v>0</v>
      </c>
      <c r="AT545" s="1">
        <f t="shared" si="646"/>
        <v>0</v>
      </c>
      <c r="AU545" s="1">
        <f t="shared" si="646"/>
        <v>0</v>
      </c>
      <c r="AV545" s="1">
        <f t="shared" si="646"/>
        <v>0</v>
      </c>
      <c r="AW545" s="1">
        <f t="shared" si="646"/>
        <v>0</v>
      </c>
      <c r="AX545" s="1">
        <f t="shared" si="646"/>
        <v>0</v>
      </c>
      <c r="AY545" s="1">
        <f t="shared" si="646"/>
        <v>0</v>
      </c>
      <c r="AZ545" s="1">
        <f t="shared" si="646"/>
        <v>0</v>
      </c>
      <c r="BA545" s="1">
        <f t="shared" si="646"/>
        <v>0</v>
      </c>
      <c r="BB545" s="1">
        <f t="shared" si="646"/>
        <v>0</v>
      </c>
      <c r="BC545" s="1">
        <f t="shared" si="646"/>
        <v>0</v>
      </c>
      <c r="BD545" s="1">
        <f t="shared" si="646"/>
        <v>0</v>
      </c>
      <c r="BE545" s="1">
        <f t="shared" si="646"/>
        <v>0</v>
      </c>
      <c r="BF545" s="1">
        <f t="shared" si="646"/>
        <v>0</v>
      </c>
      <c r="BG545" s="1">
        <f t="shared" si="646"/>
        <v>0</v>
      </c>
      <c r="BH545" s="1">
        <f t="shared" si="646"/>
        <v>0</v>
      </c>
      <c r="BI545" s="1">
        <f t="shared" si="646"/>
        <v>0</v>
      </c>
      <c r="BJ545" s="1">
        <f t="shared" si="646"/>
        <v>0</v>
      </c>
      <c r="BK545" s="1">
        <f t="shared" si="646"/>
        <v>0</v>
      </c>
      <c r="BL545" s="1">
        <f t="shared" si="646"/>
        <v>0</v>
      </c>
      <c r="BM545" s="1">
        <f t="shared" si="646"/>
        <v>0</v>
      </c>
      <c r="BN545" s="1">
        <f t="shared" si="646"/>
        <v>0</v>
      </c>
      <c r="BO545" s="1">
        <f t="shared" si="646"/>
        <v>0</v>
      </c>
      <c r="BP545" s="1">
        <f t="shared" si="646"/>
        <v>0</v>
      </c>
      <c r="BQ545" s="1">
        <f t="shared" si="646"/>
        <v>0</v>
      </c>
      <c r="BR545" s="1">
        <f t="shared" si="646"/>
        <v>0</v>
      </c>
      <c r="BS545" s="1">
        <f t="shared" si="646"/>
        <v>0</v>
      </c>
      <c r="BT545" s="1">
        <f t="shared" si="646"/>
        <v>0</v>
      </c>
      <c r="BU545" s="1">
        <f t="shared" si="646"/>
        <v>0</v>
      </c>
      <c r="BV545" s="1">
        <f t="shared" si="646"/>
        <v>0</v>
      </c>
      <c r="BW545" s="1">
        <f t="shared" si="646"/>
        <v>0</v>
      </c>
      <c r="BX545" s="1">
        <f t="shared" si="646"/>
        <v>0</v>
      </c>
      <c r="BY545" s="1">
        <f t="shared" si="646"/>
        <v>0</v>
      </c>
      <c r="BZ545" s="1">
        <f t="shared" si="646"/>
        <v>0</v>
      </c>
      <c r="CA545" s="1">
        <f t="shared" si="646"/>
        <v>0</v>
      </c>
      <c r="CB545" s="1">
        <f t="shared" si="646"/>
        <v>0</v>
      </c>
      <c r="CC545" s="1">
        <f t="shared" si="646"/>
        <v>0</v>
      </c>
      <c r="CD545" s="1">
        <f t="shared" si="646"/>
        <v>0</v>
      </c>
    </row>
    <row r="549" spans="1:82" x14ac:dyDescent="0.2">
      <c r="A549" s="1194" t="s">
        <v>538</v>
      </c>
      <c r="B549" s="1155"/>
      <c r="C549" s="1155"/>
      <c r="K549" s="1257">
        <v>43739</v>
      </c>
      <c r="L549" s="1257">
        <v>43770</v>
      </c>
      <c r="M549" s="1257">
        <v>43800</v>
      </c>
      <c r="N549" s="1257">
        <v>43831</v>
      </c>
      <c r="O549" s="1257">
        <v>43862</v>
      </c>
      <c r="P549" s="1257">
        <v>43891</v>
      </c>
      <c r="Q549" s="1257">
        <v>43922</v>
      </c>
      <c r="R549" s="1257">
        <v>43952</v>
      </c>
      <c r="S549" s="1257">
        <v>43983</v>
      </c>
      <c r="T549" s="1257">
        <v>44013</v>
      </c>
      <c r="U549" s="1257">
        <v>44044</v>
      </c>
      <c r="V549" s="1257">
        <v>44075</v>
      </c>
      <c r="W549" s="1257">
        <v>44105</v>
      </c>
      <c r="X549" s="1257">
        <v>44136</v>
      </c>
      <c r="Y549" s="1257">
        <v>44166</v>
      </c>
      <c r="Z549" s="1257">
        <v>44197</v>
      </c>
      <c r="AA549" s="1257">
        <v>44228</v>
      </c>
      <c r="AB549" s="1257">
        <v>44256</v>
      </c>
      <c r="AC549" s="1257">
        <v>44287</v>
      </c>
      <c r="AD549" s="1257">
        <v>44317</v>
      </c>
      <c r="AE549" s="1257">
        <v>44348</v>
      </c>
      <c r="AF549" s="1257">
        <v>44378</v>
      </c>
      <c r="AG549" s="1257">
        <v>44409</v>
      </c>
      <c r="AH549" s="1257">
        <v>44440</v>
      </c>
      <c r="AI549" s="1257">
        <v>44470</v>
      </c>
      <c r="AJ549" s="1257">
        <v>44501</v>
      </c>
      <c r="AK549" s="1257">
        <v>44531</v>
      </c>
      <c r="AL549" s="1257">
        <v>44562</v>
      </c>
      <c r="AM549" s="1257">
        <v>44593</v>
      </c>
      <c r="AN549" s="1257">
        <v>44621</v>
      </c>
      <c r="AO549" s="1257">
        <v>44652</v>
      </c>
      <c r="AP549" s="1257">
        <v>44682</v>
      </c>
      <c r="AQ549" s="1257">
        <v>44713</v>
      </c>
      <c r="AR549" s="1257">
        <v>44743</v>
      </c>
      <c r="AS549" s="1257">
        <v>44774</v>
      </c>
      <c r="AT549" s="1257">
        <v>44805</v>
      </c>
      <c r="AU549" s="1257">
        <v>44835</v>
      </c>
      <c r="AV549" s="1257">
        <v>44866</v>
      </c>
      <c r="AW549" s="1257">
        <v>44896</v>
      </c>
      <c r="AX549" s="1257">
        <v>44927</v>
      </c>
      <c r="AY549" s="1257">
        <v>44958</v>
      </c>
      <c r="AZ549" s="1257">
        <v>44986</v>
      </c>
      <c r="BA549" s="1257">
        <v>45017</v>
      </c>
      <c r="BB549" s="1257">
        <v>45047</v>
      </c>
      <c r="BC549" s="1257">
        <v>45078</v>
      </c>
      <c r="BD549" s="1257">
        <v>45108</v>
      </c>
      <c r="BE549" s="1257">
        <v>45139</v>
      </c>
      <c r="BF549" s="1257">
        <v>45170</v>
      </c>
      <c r="BG549" s="1257">
        <v>45200</v>
      </c>
      <c r="BH549" s="1257">
        <v>45231</v>
      </c>
      <c r="BI549" s="1257">
        <v>45261</v>
      </c>
      <c r="BJ549" s="1257">
        <v>45292</v>
      </c>
      <c r="BK549" s="1257">
        <v>45323</v>
      </c>
      <c r="BL549" s="1257">
        <v>45352</v>
      </c>
      <c r="BM549" s="1257">
        <v>45383</v>
      </c>
      <c r="BN549" s="1257">
        <v>45413</v>
      </c>
      <c r="BO549" s="1257">
        <v>45444</v>
      </c>
      <c r="BP549" s="1257">
        <v>45474</v>
      </c>
      <c r="BQ549" s="1257">
        <v>45505</v>
      </c>
      <c r="BR549" s="1257">
        <v>45536</v>
      </c>
      <c r="BS549" s="1257">
        <v>45566</v>
      </c>
      <c r="BT549" s="1257">
        <v>45597</v>
      </c>
      <c r="BU549" s="1257">
        <v>45627</v>
      </c>
      <c r="BV549" s="1257">
        <v>45658</v>
      </c>
      <c r="BW549" s="1257">
        <v>45689</v>
      </c>
      <c r="BX549" s="1257">
        <v>45717</v>
      </c>
      <c r="BY549" s="1257">
        <v>45748</v>
      </c>
      <c r="BZ549" s="1257">
        <v>45778</v>
      </c>
      <c r="CA549" s="1257">
        <v>45809</v>
      </c>
      <c r="CB549" s="1257">
        <v>45839</v>
      </c>
      <c r="CC549" s="1257">
        <v>45870</v>
      </c>
      <c r="CD549" s="1257">
        <v>45901</v>
      </c>
    </row>
    <row r="550" spans="1:82" x14ac:dyDescent="0.2">
      <c r="A550" s="1">
        <f>'5'!E23</f>
        <v>0</v>
      </c>
      <c r="K550" s="1153">
        <f>IF(AND(OR($G87&lt;&gt;0,$H87&lt;&gt;0),K87&lt;&gt;""),1,0)</f>
        <v>0</v>
      </c>
      <c r="L550" s="1153">
        <f t="shared" ref="L550:BW550" si="647">IF(AND(OR($G87&lt;&gt;0,$H87&lt;&gt;0),L87&lt;&gt;""),1,0)</f>
        <v>0</v>
      </c>
      <c r="M550" s="1153">
        <f t="shared" si="647"/>
        <v>0</v>
      </c>
      <c r="N550" s="1153">
        <f t="shared" si="647"/>
        <v>0</v>
      </c>
      <c r="O550" s="1153">
        <f t="shared" si="647"/>
        <v>0</v>
      </c>
      <c r="P550" s="1153">
        <f t="shared" si="647"/>
        <v>0</v>
      </c>
      <c r="Q550" s="1153">
        <f t="shared" si="647"/>
        <v>0</v>
      </c>
      <c r="R550" s="1153">
        <f t="shared" si="647"/>
        <v>0</v>
      </c>
      <c r="S550" s="1153">
        <f t="shared" si="647"/>
        <v>0</v>
      </c>
      <c r="T550" s="1153">
        <f t="shared" si="647"/>
        <v>0</v>
      </c>
      <c r="U550" s="1153">
        <f t="shared" si="647"/>
        <v>0</v>
      </c>
      <c r="V550" s="1153">
        <f t="shared" si="647"/>
        <v>0</v>
      </c>
      <c r="W550" s="1153">
        <f t="shared" si="647"/>
        <v>0</v>
      </c>
      <c r="X550" s="1153">
        <f t="shared" si="647"/>
        <v>0</v>
      </c>
      <c r="Y550" s="1153">
        <f t="shared" si="647"/>
        <v>0</v>
      </c>
      <c r="Z550" s="1153">
        <f t="shared" si="647"/>
        <v>0</v>
      </c>
      <c r="AA550" s="1153">
        <f t="shared" si="647"/>
        <v>0</v>
      </c>
      <c r="AB550" s="1153">
        <f t="shared" si="647"/>
        <v>0</v>
      </c>
      <c r="AC550" s="1153">
        <f t="shared" si="647"/>
        <v>0</v>
      </c>
      <c r="AD550" s="1153">
        <f t="shared" si="647"/>
        <v>0</v>
      </c>
      <c r="AE550" s="1153">
        <f t="shared" si="647"/>
        <v>0</v>
      </c>
      <c r="AF550" s="1153">
        <f t="shared" si="647"/>
        <v>0</v>
      </c>
      <c r="AG550" s="1153">
        <f t="shared" si="647"/>
        <v>0</v>
      </c>
      <c r="AH550" s="1153">
        <f t="shared" si="647"/>
        <v>0</v>
      </c>
      <c r="AI550" s="1153">
        <f t="shared" si="647"/>
        <v>0</v>
      </c>
      <c r="AJ550" s="1153">
        <f t="shared" si="647"/>
        <v>0</v>
      </c>
      <c r="AK550" s="1153">
        <f t="shared" si="647"/>
        <v>0</v>
      </c>
      <c r="AL550" s="1153">
        <f t="shared" si="647"/>
        <v>0</v>
      </c>
      <c r="AM550" s="1153">
        <f t="shared" si="647"/>
        <v>0</v>
      </c>
      <c r="AN550" s="1153">
        <f t="shared" si="647"/>
        <v>0</v>
      </c>
      <c r="AO550" s="1153">
        <f t="shared" si="647"/>
        <v>0</v>
      </c>
      <c r="AP550" s="1153">
        <f t="shared" si="647"/>
        <v>0</v>
      </c>
      <c r="AQ550" s="1153">
        <f t="shared" si="647"/>
        <v>0</v>
      </c>
      <c r="AR550" s="1153">
        <f t="shared" si="647"/>
        <v>0</v>
      </c>
      <c r="AS550" s="1153">
        <f t="shared" si="647"/>
        <v>0</v>
      </c>
      <c r="AT550" s="1153">
        <f t="shared" si="647"/>
        <v>0</v>
      </c>
      <c r="AU550" s="1153">
        <f t="shared" si="647"/>
        <v>0</v>
      </c>
      <c r="AV550" s="1153">
        <f t="shared" si="647"/>
        <v>0</v>
      </c>
      <c r="AW550" s="1153">
        <f t="shared" si="647"/>
        <v>0</v>
      </c>
      <c r="AX550" s="1153">
        <f t="shared" si="647"/>
        <v>0</v>
      </c>
      <c r="AY550" s="1153">
        <f t="shared" si="647"/>
        <v>0</v>
      </c>
      <c r="AZ550" s="1153">
        <f t="shared" si="647"/>
        <v>0</v>
      </c>
      <c r="BA550" s="1153">
        <f t="shared" si="647"/>
        <v>0</v>
      </c>
      <c r="BB550" s="1153">
        <f t="shared" si="647"/>
        <v>0</v>
      </c>
      <c r="BC550" s="1153">
        <f t="shared" si="647"/>
        <v>0</v>
      </c>
      <c r="BD550" s="1153">
        <f t="shared" si="647"/>
        <v>0</v>
      </c>
      <c r="BE550" s="1153">
        <f t="shared" si="647"/>
        <v>0</v>
      </c>
      <c r="BF550" s="1153">
        <f t="shared" si="647"/>
        <v>0</v>
      </c>
      <c r="BG550" s="1153">
        <f t="shared" si="647"/>
        <v>0</v>
      </c>
      <c r="BH550" s="1153">
        <f t="shared" si="647"/>
        <v>0</v>
      </c>
      <c r="BI550" s="1153">
        <f t="shared" si="647"/>
        <v>0</v>
      </c>
      <c r="BJ550" s="1153">
        <f t="shared" si="647"/>
        <v>0</v>
      </c>
      <c r="BK550" s="1153">
        <f t="shared" si="647"/>
        <v>0</v>
      </c>
      <c r="BL550" s="1153">
        <f t="shared" si="647"/>
        <v>0</v>
      </c>
      <c r="BM550" s="1153">
        <f t="shared" si="647"/>
        <v>0</v>
      </c>
      <c r="BN550" s="1153">
        <f t="shared" si="647"/>
        <v>0</v>
      </c>
      <c r="BO550" s="1153">
        <f t="shared" si="647"/>
        <v>0</v>
      </c>
      <c r="BP550" s="1153">
        <f t="shared" si="647"/>
        <v>0</v>
      </c>
      <c r="BQ550" s="1153">
        <f t="shared" si="647"/>
        <v>0</v>
      </c>
      <c r="BR550" s="1153">
        <f t="shared" si="647"/>
        <v>0</v>
      </c>
      <c r="BS550" s="1153">
        <f t="shared" si="647"/>
        <v>0</v>
      </c>
      <c r="BT550" s="1153">
        <f t="shared" si="647"/>
        <v>0</v>
      </c>
      <c r="BU550" s="1153">
        <f t="shared" si="647"/>
        <v>0</v>
      </c>
      <c r="BV550" s="1153">
        <f t="shared" si="647"/>
        <v>0</v>
      </c>
      <c r="BW550" s="1153">
        <f t="shared" si="647"/>
        <v>0</v>
      </c>
      <c r="BX550" s="1153">
        <f t="shared" ref="BX550:CD550" si="648">IF(AND(OR($G87&lt;&gt;0,$H87&lt;&gt;0),BX87&lt;&gt;""),1,0)</f>
        <v>0</v>
      </c>
      <c r="BY550" s="1153">
        <f t="shared" si="648"/>
        <v>0</v>
      </c>
      <c r="BZ550" s="1153">
        <f t="shared" si="648"/>
        <v>0</v>
      </c>
      <c r="CA550" s="1153">
        <f t="shared" si="648"/>
        <v>0</v>
      </c>
      <c r="CB550" s="1153">
        <f t="shared" si="648"/>
        <v>0</v>
      </c>
      <c r="CC550" s="1153">
        <f t="shared" si="648"/>
        <v>0</v>
      </c>
      <c r="CD550" s="1153">
        <f t="shared" si="648"/>
        <v>0</v>
      </c>
    </row>
    <row r="551" spans="1:82" x14ac:dyDescent="0.2">
      <c r="A551" s="1">
        <f>'5'!E24</f>
        <v>0</v>
      </c>
      <c r="K551" s="1153">
        <f>IF(AND(OR($G88&lt;&gt;0,$H88&lt;&gt;0),K88&lt;&gt;""),1,0)</f>
        <v>0</v>
      </c>
      <c r="L551" s="1153">
        <f t="shared" ref="L551:BW552" si="649">IF(AND(OR($G88&lt;&gt;0,$H88&lt;&gt;0),L88&lt;&gt;""),1,0)</f>
        <v>0</v>
      </c>
      <c r="M551" s="1153">
        <f t="shared" si="649"/>
        <v>0</v>
      </c>
      <c r="N551" s="1153">
        <f t="shared" si="649"/>
        <v>0</v>
      </c>
      <c r="O551" s="1153">
        <f t="shared" si="649"/>
        <v>0</v>
      </c>
      <c r="P551" s="1153">
        <f t="shared" si="649"/>
        <v>0</v>
      </c>
      <c r="Q551" s="1153">
        <f t="shared" si="649"/>
        <v>0</v>
      </c>
      <c r="R551" s="1153">
        <f t="shared" si="649"/>
        <v>0</v>
      </c>
      <c r="S551" s="1153">
        <f t="shared" si="649"/>
        <v>0</v>
      </c>
      <c r="T551" s="1153">
        <f t="shared" si="649"/>
        <v>0</v>
      </c>
      <c r="U551" s="1153">
        <f t="shared" si="649"/>
        <v>0</v>
      </c>
      <c r="V551" s="1153">
        <f t="shared" si="649"/>
        <v>0</v>
      </c>
      <c r="W551" s="1153">
        <f t="shared" si="649"/>
        <v>0</v>
      </c>
      <c r="X551" s="1153">
        <f t="shared" si="649"/>
        <v>0</v>
      </c>
      <c r="Y551" s="1153">
        <f t="shared" si="649"/>
        <v>0</v>
      </c>
      <c r="Z551" s="1153">
        <f t="shared" si="649"/>
        <v>0</v>
      </c>
      <c r="AA551" s="1153">
        <f t="shared" si="649"/>
        <v>0</v>
      </c>
      <c r="AB551" s="1153">
        <f t="shared" si="649"/>
        <v>0</v>
      </c>
      <c r="AC551" s="1153">
        <f t="shared" si="649"/>
        <v>0</v>
      </c>
      <c r="AD551" s="1153">
        <f t="shared" si="649"/>
        <v>0</v>
      </c>
      <c r="AE551" s="1153">
        <f t="shared" si="649"/>
        <v>0</v>
      </c>
      <c r="AF551" s="1153">
        <f t="shared" si="649"/>
        <v>0</v>
      </c>
      <c r="AG551" s="1153">
        <f t="shared" si="649"/>
        <v>0</v>
      </c>
      <c r="AH551" s="1153">
        <f t="shared" si="649"/>
        <v>0</v>
      </c>
      <c r="AI551" s="1153">
        <f t="shared" si="649"/>
        <v>0</v>
      </c>
      <c r="AJ551" s="1153">
        <f t="shared" si="649"/>
        <v>0</v>
      </c>
      <c r="AK551" s="1153">
        <f t="shared" si="649"/>
        <v>0</v>
      </c>
      <c r="AL551" s="1153">
        <f t="shared" si="649"/>
        <v>0</v>
      </c>
      <c r="AM551" s="1153">
        <f t="shared" si="649"/>
        <v>0</v>
      </c>
      <c r="AN551" s="1153">
        <f t="shared" si="649"/>
        <v>0</v>
      </c>
      <c r="AO551" s="1153">
        <f t="shared" si="649"/>
        <v>0</v>
      </c>
      <c r="AP551" s="1153">
        <f t="shared" si="649"/>
        <v>0</v>
      </c>
      <c r="AQ551" s="1153">
        <f t="shared" si="649"/>
        <v>0</v>
      </c>
      <c r="AR551" s="1153">
        <f t="shared" si="649"/>
        <v>0</v>
      </c>
      <c r="AS551" s="1153">
        <f t="shared" si="649"/>
        <v>0</v>
      </c>
      <c r="AT551" s="1153">
        <f t="shared" si="649"/>
        <v>0</v>
      </c>
      <c r="AU551" s="1153">
        <f t="shared" si="649"/>
        <v>0</v>
      </c>
      <c r="AV551" s="1153">
        <f t="shared" si="649"/>
        <v>0</v>
      </c>
      <c r="AW551" s="1153">
        <f t="shared" si="649"/>
        <v>0</v>
      </c>
      <c r="AX551" s="1153">
        <f t="shared" si="649"/>
        <v>0</v>
      </c>
      <c r="AY551" s="1153">
        <f t="shared" si="649"/>
        <v>0</v>
      </c>
      <c r="AZ551" s="1153">
        <f t="shared" si="649"/>
        <v>0</v>
      </c>
      <c r="BA551" s="1153">
        <f t="shared" si="649"/>
        <v>0</v>
      </c>
      <c r="BB551" s="1153">
        <f t="shared" si="649"/>
        <v>0</v>
      </c>
      <c r="BC551" s="1153">
        <f t="shared" si="649"/>
        <v>0</v>
      </c>
      <c r="BD551" s="1153">
        <f t="shared" si="649"/>
        <v>0</v>
      </c>
      <c r="BE551" s="1153">
        <f t="shared" si="649"/>
        <v>0</v>
      </c>
      <c r="BF551" s="1153">
        <f t="shared" si="649"/>
        <v>0</v>
      </c>
      <c r="BG551" s="1153">
        <f t="shared" si="649"/>
        <v>0</v>
      </c>
      <c r="BH551" s="1153">
        <f t="shared" si="649"/>
        <v>0</v>
      </c>
      <c r="BI551" s="1153">
        <f t="shared" si="649"/>
        <v>0</v>
      </c>
      <c r="BJ551" s="1153">
        <f t="shared" si="649"/>
        <v>0</v>
      </c>
      <c r="BK551" s="1153">
        <f t="shared" si="649"/>
        <v>0</v>
      </c>
      <c r="BL551" s="1153">
        <f t="shared" si="649"/>
        <v>0</v>
      </c>
      <c r="BM551" s="1153">
        <f t="shared" si="649"/>
        <v>0</v>
      </c>
      <c r="BN551" s="1153">
        <f t="shared" si="649"/>
        <v>0</v>
      </c>
      <c r="BO551" s="1153">
        <f t="shared" si="649"/>
        <v>0</v>
      </c>
      <c r="BP551" s="1153">
        <f t="shared" si="649"/>
        <v>0</v>
      </c>
      <c r="BQ551" s="1153">
        <f t="shared" si="649"/>
        <v>0</v>
      </c>
      <c r="BR551" s="1153">
        <f t="shared" si="649"/>
        <v>0</v>
      </c>
      <c r="BS551" s="1153">
        <f t="shared" si="649"/>
        <v>0</v>
      </c>
      <c r="BT551" s="1153">
        <f t="shared" si="649"/>
        <v>0</v>
      </c>
      <c r="BU551" s="1153">
        <f t="shared" si="649"/>
        <v>0</v>
      </c>
      <c r="BV551" s="1153">
        <f t="shared" si="649"/>
        <v>0</v>
      </c>
      <c r="BW551" s="1153">
        <f t="shared" si="649"/>
        <v>0</v>
      </c>
      <c r="BX551" s="1153">
        <f t="shared" ref="BX551:CD552" si="650">IF(AND(OR($G88&lt;&gt;0,$H88&lt;&gt;0),BX88&lt;&gt;""),1,0)</f>
        <v>0</v>
      </c>
      <c r="BY551" s="1153">
        <f t="shared" si="650"/>
        <v>0</v>
      </c>
      <c r="BZ551" s="1153">
        <f t="shared" si="650"/>
        <v>0</v>
      </c>
      <c r="CA551" s="1153">
        <f t="shared" si="650"/>
        <v>0</v>
      </c>
      <c r="CB551" s="1153">
        <f t="shared" si="650"/>
        <v>0</v>
      </c>
      <c r="CC551" s="1153">
        <f t="shared" si="650"/>
        <v>0</v>
      </c>
      <c r="CD551" s="1153">
        <f t="shared" si="650"/>
        <v>0</v>
      </c>
    </row>
    <row r="552" spans="1:82" x14ac:dyDescent="0.2">
      <c r="A552" s="1">
        <f>'5'!E25</f>
        <v>0</v>
      </c>
      <c r="K552" s="1153">
        <f t="shared" ref="K552:Z552" si="651">IF(AND(OR($G89&lt;&gt;0,$H89&lt;&gt;0),K89&lt;&gt;""),1,0)</f>
        <v>0</v>
      </c>
      <c r="L552" s="1153">
        <f t="shared" si="651"/>
        <v>0</v>
      </c>
      <c r="M552" s="1153">
        <f t="shared" si="651"/>
        <v>0</v>
      </c>
      <c r="N552" s="1153">
        <f t="shared" si="651"/>
        <v>0</v>
      </c>
      <c r="O552" s="1153">
        <f t="shared" si="651"/>
        <v>0</v>
      </c>
      <c r="P552" s="1153">
        <f t="shared" si="651"/>
        <v>0</v>
      </c>
      <c r="Q552" s="1153">
        <f t="shared" si="651"/>
        <v>0</v>
      </c>
      <c r="R552" s="1153">
        <f t="shared" si="651"/>
        <v>0</v>
      </c>
      <c r="S552" s="1153">
        <f t="shared" si="651"/>
        <v>0</v>
      </c>
      <c r="T552" s="1153">
        <f t="shared" si="651"/>
        <v>0</v>
      </c>
      <c r="U552" s="1153">
        <f t="shared" si="651"/>
        <v>0</v>
      </c>
      <c r="V552" s="1153">
        <f t="shared" si="651"/>
        <v>0</v>
      </c>
      <c r="W552" s="1153">
        <f t="shared" si="651"/>
        <v>0</v>
      </c>
      <c r="X552" s="1153">
        <f t="shared" si="651"/>
        <v>0</v>
      </c>
      <c r="Y552" s="1153">
        <f t="shared" si="651"/>
        <v>0</v>
      </c>
      <c r="Z552" s="1153">
        <f t="shared" si="651"/>
        <v>0</v>
      </c>
      <c r="AA552" s="1153">
        <f t="shared" si="649"/>
        <v>0</v>
      </c>
      <c r="AB552" s="1153">
        <f t="shared" si="649"/>
        <v>0</v>
      </c>
      <c r="AC552" s="1153">
        <f t="shared" si="649"/>
        <v>0</v>
      </c>
      <c r="AD552" s="1153">
        <f t="shared" si="649"/>
        <v>0</v>
      </c>
      <c r="AE552" s="1153">
        <f t="shared" si="649"/>
        <v>0</v>
      </c>
      <c r="AF552" s="1153">
        <f t="shared" si="649"/>
        <v>0</v>
      </c>
      <c r="AG552" s="1153">
        <f t="shared" si="649"/>
        <v>0</v>
      </c>
      <c r="AH552" s="1153">
        <f t="shared" si="649"/>
        <v>0</v>
      </c>
      <c r="AI552" s="1153">
        <f t="shared" si="649"/>
        <v>0</v>
      </c>
      <c r="AJ552" s="1153">
        <f t="shared" si="649"/>
        <v>0</v>
      </c>
      <c r="AK552" s="1153">
        <f t="shared" si="649"/>
        <v>0</v>
      </c>
      <c r="AL552" s="1153">
        <f t="shared" si="649"/>
        <v>0</v>
      </c>
      <c r="AM552" s="1153">
        <f t="shared" si="649"/>
        <v>0</v>
      </c>
      <c r="AN552" s="1153">
        <f t="shared" si="649"/>
        <v>0</v>
      </c>
      <c r="AO552" s="1153">
        <f t="shared" si="649"/>
        <v>0</v>
      </c>
      <c r="AP552" s="1153">
        <f t="shared" si="649"/>
        <v>0</v>
      </c>
      <c r="AQ552" s="1153">
        <f t="shared" si="649"/>
        <v>0</v>
      </c>
      <c r="AR552" s="1153">
        <f t="shared" si="649"/>
        <v>0</v>
      </c>
      <c r="AS552" s="1153">
        <f t="shared" si="649"/>
        <v>0</v>
      </c>
      <c r="AT552" s="1153">
        <f t="shared" si="649"/>
        <v>0</v>
      </c>
      <c r="AU552" s="1153">
        <f t="shared" si="649"/>
        <v>0</v>
      </c>
      <c r="AV552" s="1153">
        <f t="shared" si="649"/>
        <v>0</v>
      </c>
      <c r="AW552" s="1153">
        <f t="shared" si="649"/>
        <v>0</v>
      </c>
      <c r="AX552" s="1153">
        <f t="shared" si="649"/>
        <v>0</v>
      </c>
      <c r="AY552" s="1153">
        <f t="shared" si="649"/>
        <v>0</v>
      </c>
      <c r="AZ552" s="1153">
        <f t="shared" si="649"/>
        <v>0</v>
      </c>
      <c r="BA552" s="1153">
        <f t="shared" si="649"/>
        <v>0</v>
      </c>
      <c r="BB552" s="1153">
        <f t="shared" si="649"/>
        <v>0</v>
      </c>
      <c r="BC552" s="1153">
        <f t="shared" si="649"/>
        <v>0</v>
      </c>
      <c r="BD552" s="1153">
        <f t="shared" si="649"/>
        <v>0</v>
      </c>
      <c r="BE552" s="1153">
        <f t="shared" si="649"/>
        <v>0</v>
      </c>
      <c r="BF552" s="1153">
        <f t="shared" si="649"/>
        <v>0</v>
      </c>
      <c r="BG552" s="1153">
        <f t="shared" si="649"/>
        <v>0</v>
      </c>
      <c r="BH552" s="1153">
        <f t="shared" si="649"/>
        <v>0</v>
      </c>
      <c r="BI552" s="1153">
        <f t="shared" si="649"/>
        <v>0</v>
      </c>
      <c r="BJ552" s="1153">
        <f t="shared" si="649"/>
        <v>0</v>
      </c>
      <c r="BK552" s="1153">
        <f t="shared" si="649"/>
        <v>0</v>
      </c>
      <c r="BL552" s="1153">
        <f t="shared" si="649"/>
        <v>0</v>
      </c>
      <c r="BM552" s="1153">
        <f t="shared" si="649"/>
        <v>0</v>
      </c>
      <c r="BN552" s="1153">
        <f t="shared" si="649"/>
        <v>0</v>
      </c>
      <c r="BO552" s="1153">
        <f t="shared" si="649"/>
        <v>0</v>
      </c>
      <c r="BP552" s="1153">
        <f t="shared" si="649"/>
        <v>0</v>
      </c>
      <c r="BQ552" s="1153">
        <f t="shared" si="649"/>
        <v>0</v>
      </c>
      <c r="BR552" s="1153">
        <f t="shared" si="649"/>
        <v>0</v>
      </c>
      <c r="BS552" s="1153">
        <f t="shared" si="649"/>
        <v>0</v>
      </c>
      <c r="BT552" s="1153">
        <f t="shared" si="649"/>
        <v>0</v>
      </c>
      <c r="BU552" s="1153">
        <f t="shared" si="649"/>
        <v>0</v>
      </c>
      <c r="BV552" s="1153">
        <f t="shared" si="649"/>
        <v>0</v>
      </c>
      <c r="BW552" s="1153">
        <f t="shared" si="649"/>
        <v>0</v>
      </c>
      <c r="BX552" s="1153">
        <f t="shared" si="650"/>
        <v>0</v>
      </c>
      <c r="BY552" s="1153">
        <f t="shared" si="650"/>
        <v>0</v>
      </c>
      <c r="BZ552" s="1153">
        <f t="shared" si="650"/>
        <v>0</v>
      </c>
      <c r="CA552" s="1153">
        <f t="shared" si="650"/>
        <v>0</v>
      </c>
      <c r="CB552" s="1153">
        <f t="shared" si="650"/>
        <v>0</v>
      </c>
      <c r="CC552" s="1153">
        <f t="shared" si="650"/>
        <v>0</v>
      </c>
      <c r="CD552" s="1153">
        <f t="shared" si="650"/>
        <v>0</v>
      </c>
    </row>
    <row r="553" spans="1:82" x14ac:dyDescent="0.2">
      <c r="A553" s="1">
        <f>'5'!E26</f>
        <v>0</v>
      </c>
      <c r="K553" s="1153">
        <f t="shared" ref="K553:BV553" si="652">IF(AND(OR($G90&lt;&gt;0,$H90&lt;&gt;0),K90&lt;&gt;""),1,0)</f>
        <v>0</v>
      </c>
      <c r="L553" s="1153">
        <f t="shared" si="652"/>
        <v>0</v>
      </c>
      <c r="M553" s="1153">
        <f t="shared" si="652"/>
        <v>0</v>
      </c>
      <c r="N553" s="1153">
        <f t="shared" si="652"/>
        <v>0</v>
      </c>
      <c r="O553" s="1153">
        <f t="shared" si="652"/>
        <v>0</v>
      </c>
      <c r="P553" s="1153">
        <f t="shared" si="652"/>
        <v>0</v>
      </c>
      <c r="Q553" s="1153">
        <f t="shared" si="652"/>
        <v>0</v>
      </c>
      <c r="R553" s="1153">
        <f t="shared" si="652"/>
        <v>0</v>
      </c>
      <c r="S553" s="1153">
        <f t="shared" si="652"/>
        <v>0</v>
      </c>
      <c r="T553" s="1153">
        <f t="shared" si="652"/>
        <v>0</v>
      </c>
      <c r="U553" s="1153">
        <f t="shared" si="652"/>
        <v>0</v>
      </c>
      <c r="V553" s="1153">
        <f t="shared" si="652"/>
        <v>0</v>
      </c>
      <c r="W553" s="1153">
        <f t="shared" si="652"/>
        <v>0</v>
      </c>
      <c r="X553" s="1153">
        <f t="shared" si="652"/>
        <v>0</v>
      </c>
      <c r="Y553" s="1153">
        <f t="shared" si="652"/>
        <v>0</v>
      </c>
      <c r="Z553" s="1153">
        <f t="shared" si="652"/>
        <v>0</v>
      </c>
      <c r="AA553" s="1153">
        <f t="shared" si="652"/>
        <v>0</v>
      </c>
      <c r="AB553" s="1153">
        <f t="shared" si="652"/>
        <v>0</v>
      </c>
      <c r="AC553" s="1153">
        <f t="shared" si="652"/>
        <v>0</v>
      </c>
      <c r="AD553" s="1153">
        <f t="shared" si="652"/>
        <v>0</v>
      </c>
      <c r="AE553" s="1153">
        <f t="shared" si="652"/>
        <v>0</v>
      </c>
      <c r="AF553" s="1153">
        <f t="shared" si="652"/>
        <v>0</v>
      </c>
      <c r="AG553" s="1153">
        <f t="shared" si="652"/>
        <v>0</v>
      </c>
      <c r="AH553" s="1153">
        <f t="shared" si="652"/>
        <v>0</v>
      </c>
      <c r="AI553" s="1153">
        <f t="shared" si="652"/>
        <v>0</v>
      </c>
      <c r="AJ553" s="1153">
        <f t="shared" si="652"/>
        <v>0</v>
      </c>
      <c r="AK553" s="1153">
        <f t="shared" si="652"/>
        <v>0</v>
      </c>
      <c r="AL553" s="1153">
        <f t="shared" si="652"/>
        <v>0</v>
      </c>
      <c r="AM553" s="1153">
        <f t="shared" si="652"/>
        <v>0</v>
      </c>
      <c r="AN553" s="1153">
        <f t="shared" si="652"/>
        <v>0</v>
      </c>
      <c r="AO553" s="1153">
        <f t="shared" si="652"/>
        <v>0</v>
      </c>
      <c r="AP553" s="1153">
        <f t="shared" si="652"/>
        <v>0</v>
      </c>
      <c r="AQ553" s="1153">
        <f t="shared" si="652"/>
        <v>0</v>
      </c>
      <c r="AR553" s="1153">
        <f t="shared" si="652"/>
        <v>0</v>
      </c>
      <c r="AS553" s="1153">
        <f t="shared" si="652"/>
        <v>0</v>
      </c>
      <c r="AT553" s="1153">
        <f t="shared" si="652"/>
        <v>0</v>
      </c>
      <c r="AU553" s="1153">
        <f t="shared" si="652"/>
        <v>0</v>
      </c>
      <c r="AV553" s="1153">
        <f t="shared" si="652"/>
        <v>0</v>
      </c>
      <c r="AW553" s="1153">
        <f t="shared" si="652"/>
        <v>0</v>
      </c>
      <c r="AX553" s="1153">
        <f t="shared" si="652"/>
        <v>0</v>
      </c>
      <c r="AY553" s="1153">
        <f t="shared" si="652"/>
        <v>0</v>
      </c>
      <c r="AZ553" s="1153">
        <f t="shared" si="652"/>
        <v>0</v>
      </c>
      <c r="BA553" s="1153">
        <f t="shared" si="652"/>
        <v>0</v>
      </c>
      <c r="BB553" s="1153">
        <f t="shared" si="652"/>
        <v>0</v>
      </c>
      <c r="BC553" s="1153">
        <f t="shared" si="652"/>
        <v>0</v>
      </c>
      <c r="BD553" s="1153">
        <f t="shared" si="652"/>
        <v>0</v>
      </c>
      <c r="BE553" s="1153">
        <f t="shared" si="652"/>
        <v>0</v>
      </c>
      <c r="BF553" s="1153">
        <f t="shared" si="652"/>
        <v>0</v>
      </c>
      <c r="BG553" s="1153">
        <f t="shared" si="652"/>
        <v>0</v>
      </c>
      <c r="BH553" s="1153">
        <f t="shared" si="652"/>
        <v>0</v>
      </c>
      <c r="BI553" s="1153">
        <f t="shared" si="652"/>
        <v>0</v>
      </c>
      <c r="BJ553" s="1153">
        <f t="shared" si="652"/>
        <v>0</v>
      </c>
      <c r="BK553" s="1153">
        <f t="shared" si="652"/>
        <v>0</v>
      </c>
      <c r="BL553" s="1153">
        <f t="shared" si="652"/>
        <v>0</v>
      </c>
      <c r="BM553" s="1153">
        <f t="shared" si="652"/>
        <v>0</v>
      </c>
      <c r="BN553" s="1153">
        <f t="shared" si="652"/>
        <v>0</v>
      </c>
      <c r="BO553" s="1153">
        <f t="shared" si="652"/>
        <v>0</v>
      </c>
      <c r="BP553" s="1153">
        <f t="shared" si="652"/>
        <v>0</v>
      </c>
      <c r="BQ553" s="1153">
        <f t="shared" si="652"/>
        <v>0</v>
      </c>
      <c r="BR553" s="1153">
        <f t="shared" si="652"/>
        <v>0</v>
      </c>
      <c r="BS553" s="1153">
        <f t="shared" si="652"/>
        <v>0</v>
      </c>
      <c r="BT553" s="1153">
        <f t="shared" si="652"/>
        <v>0</v>
      </c>
      <c r="BU553" s="1153">
        <f t="shared" si="652"/>
        <v>0</v>
      </c>
      <c r="BV553" s="1153">
        <f t="shared" si="652"/>
        <v>0</v>
      </c>
      <c r="BW553" s="1153">
        <f t="shared" ref="BW553:CD553" si="653">IF(AND(OR($G90&lt;&gt;0,$H90&lt;&gt;0),BW90&lt;&gt;""),1,0)</f>
        <v>0</v>
      </c>
      <c r="BX553" s="1153">
        <f t="shared" si="653"/>
        <v>0</v>
      </c>
      <c r="BY553" s="1153">
        <f t="shared" si="653"/>
        <v>0</v>
      </c>
      <c r="BZ553" s="1153">
        <f t="shared" si="653"/>
        <v>0</v>
      </c>
      <c r="CA553" s="1153">
        <f t="shared" si="653"/>
        <v>0</v>
      </c>
      <c r="CB553" s="1153">
        <f t="shared" si="653"/>
        <v>0</v>
      </c>
      <c r="CC553" s="1153">
        <f t="shared" si="653"/>
        <v>0</v>
      </c>
      <c r="CD553" s="1153">
        <f t="shared" si="653"/>
        <v>0</v>
      </c>
    </row>
    <row r="554" spans="1:82" x14ac:dyDescent="0.2">
      <c r="A554" s="1">
        <f>'5'!E27</f>
        <v>0</v>
      </c>
      <c r="K554" s="1153">
        <f t="shared" ref="K554:BV554" si="654">IF(AND(OR($G91&lt;&gt;0,$H91&lt;&gt;0),K91&lt;&gt;""),1,0)</f>
        <v>0</v>
      </c>
      <c r="L554" s="1153">
        <f t="shared" si="654"/>
        <v>0</v>
      </c>
      <c r="M554" s="1153">
        <f t="shared" si="654"/>
        <v>0</v>
      </c>
      <c r="N554" s="1153">
        <f t="shared" si="654"/>
        <v>0</v>
      </c>
      <c r="O554" s="1153">
        <f t="shared" si="654"/>
        <v>0</v>
      </c>
      <c r="P554" s="1153">
        <f t="shared" si="654"/>
        <v>0</v>
      </c>
      <c r="Q554" s="1153">
        <f t="shared" si="654"/>
        <v>0</v>
      </c>
      <c r="R554" s="1153">
        <f t="shared" si="654"/>
        <v>0</v>
      </c>
      <c r="S554" s="1153">
        <f t="shared" si="654"/>
        <v>0</v>
      </c>
      <c r="T554" s="1153">
        <f t="shared" si="654"/>
        <v>0</v>
      </c>
      <c r="U554" s="1153">
        <f t="shared" si="654"/>
        <v>0</v>
      </c>
      <c r="V554" s="1153">
        <f t="shared" si="654"/>
        <v>0</v>
      </c>
      <c r="W554" s="1153">
        <f t="shared" si="654"/>
        <v>0</v>
      </c>
      <c r="X554" s="1153">
        <f t="shared" si="654"/>
        <v>0</v>
      </c>
      <c r="Y554" s="1153">
        <f t="shared" si="654"/>
        <v>0</v>
      </c>
      <c r="Z554" s="1153">
        <f t="shared" si="654"/>
        <v>0</v>
      </c>
      <c r="AA554" s="1153">
        <f t="shared" si="654"/>
        <v>0</v>
      </c>
      <c r="AB554" s="1153">
        <f t="shared" si="654"/>
        <v>0</v>
      </c>
      <c r="AC554" s="1153">
        <f t="shared" si="654"/>
        <v>0</v>
      </c>
      <c r="AD554" s="1153">
        <f t="shared" si="654"/>
        <v>0</v>
      </c>
      <c r="AE554" s="1153">
        <f t="shared" si="654"/>
        <v>0</v>
      </c>
      <c r="AF554" s="1153">
        <f t="shared" si="654"/>
        <v>0</v>
      </c>
      <c r="AG554" s="1153">
        <f t="shared" si="654"/>
        <v>0</v>
      </c>
      <c r="AH554" s="1153">
        <f t="shared" si="654"/>
        <v>0</v>
      </c>
      <c r="AI554" s="1153">
        <f t="shared" si="654"/>
        <v>0</v>
      </c>
      <c r="AJ554" s="1153">
        <f t="shared" si="654"/>
        <v>0</v>
      </c>
      <c r="AK554" s="1153">
        <f t="shared" si="654"/>
        <v>0</v>
      </c>
      <c r="AL554" s="1153">
        <f t="shared" si="654"/>
        <v>0</v>
      </c>
      <c r="AM554" s="1153">
        <f t="shared" si="654"/>
        <v>0</v>
      </c>
      <c r="AN554" s="1153">
        <f t="shared" si="654"/>
        <v>0</v>
      </c>
      <c r="AO554" s="1153">
        <f t="shared" si="654"/>
        <v>0</v>
      </c>
      <c r="AP554" s="1153">
        <f t="shared" si="654"/>
        <v>0</v>
      </c>
      <c r="AQ554" s="1153">
        <f t="shared" si="654"/>
        <v>0</v>
      </c>
      <c r="AR554" s="1153">
        <f t="shared" si="654"/>
        <v>0</v>
      </c>
      <c r="AS554" s="1153">
        <f t="shared" si="654"/>
        <v>0</v>
      </c>
      <c r="AT554" s="1153">
        <f t="shared" si="654"/>
        <v>0</v>
      </c>
      <c r="AU554" s="1153">
        <f t="shared" si="654"/>
        <v>0</v>
      </c>
      <c r="AV554" s="1153">
        <f t="shared" si="654"/>
        <v>0</v>
      </c>
      <c r="AW554" s="1153">
        <f t="shared" si="654"/>
        <v>0</v>
      </c>
      <c r="AX554" s="1153">
        <f t="shared" si="654"/>
        <v>0</v>
      </c>
      <c r="AY554" s="1153">
        <f t="shared" si="654"/>
        <v>0</v>
      </c>
      <c r="AZ554" s="1153">
        <f t="shared" si="654"/>
        <v>0</v>
      </c>
      <c r="BA554" s="1153">
        <f t="shared" si="654"/>
        <v>0</v>
      </c>
      <c r="BB554" s="1153">
        <f t="shared" si="654"/>
        <v>0</v>
      </c>
      <c r="BC554" s="1153">
        <f t="shared" si="654"/>
        <v>0</v>
      </c>
      <c r="BD554" s="1153">
        <f t="shared" si="654"/>
        <v>0</v>
      </c>
      <c r="BE554" s="1153">
        <f t="shared" si="654"/>
        <v>0</v>
      </c>
      <c r="BF554" s="1153">
        <f t="shared" si="654"/>
        <v>0</v>
      </c>
      <c r="BG554" s="1153">
        <f t="shared" si="654"/>
        <v>0</v>
      </c>
      <c r="BH554" s="1153">
        <f t="shared" si="654"/>
        <v>0</v>
      </c>
      <c r="BI554" s="1153">
        <f t="shared" si="654"/>
        <v>0</v>
      </c>
      <c r="BJ554" s="1153">
        <f t="shared" si="654"/>
        <v>0</v>
      </c>
      <c r="BK554" s="1153">
        <f t="shared" si="654"/>
        <v>0</v>
      </c>
      <c r="BL554" s="1153">
        <f t="shared" si="654"/>
        <v>0</v>
      </c>
      <c r="BM554" s="1153">
        <f t="shared" si="654"/>
        <v>0</v>
      </c>
      <c r="BN554" s="1153">
        <f t="shared" si="654"/>
        <v>0</v>
      </c>
      <c r="BO554" s="1153">
        <f t="shared" si="654"/>
        <v>0</v>
      </c>
      <c r="BP554" s="1153">
        <f t="shared" si="654"/>
        <v>0</v>
      </c>
      <c r="BQ554" s="1153">
        <f t="shared" si="654"/>
        <v>0</v>
      </c>
      <c r="BR554" s="1153">
        <f t="shared" si="654"/>
        <v>0</v>
      </c>
      <c r="BS554" s="1153">
        <f t="shared" si="654"/>
        <v>0</v>
      </c>
      <c r="BT554" s="1153">
        <f t="shared" si="654"/>
        <v>0</v>
      </c>
      <c r="BU554" s="1153">
        <f t="shared" si="654"/>
        <v>0</v>
      </c>
      <c r="BV554" s="1153">
        <f t="shared" si="654"/>
        <v>0</v>
      </c>
      <c r="BW554" s="1153">
        <f t="shared" ref="BW554:CD554" si="655">IF(AND(OR($G91&lt;&gt;0,$H91&lt;&gt;0),BW91&lt;&gt;""),1,0)</f>
        <v>0</v>
      </c>
      <c r="BX554" s="1153">
        <f t="shared" si="655"/>
        <v>0</v>
      </c>
      <c r="BY554" s="1153">
        <f t="shared" si="655"/>
        <v>0</v>
      </c>
      <c r="BZ554" s="1153">
        <f t="shared" si="655"/>
        <v>0</v>
      </c>
      <c r="CA554" s="1153">
        <f t="shared" si="655"/>
        <v>0</v>
      </c>
      <c r="CB554" s="1153">
        <f t="shared" si="655"/>
        <v>0</v>
      </c>
      <c r="CC554" s="1153">
        <f t="shared" si="655"/>
        <v>0</v>
      </c>
      <c r="CD554" s="1153">
        <f t="shared" si="655"/>
        <v>0</v>
      </c>
    </row>
    <row r="555" spans="1:82" x14ac:dyDescent="0.2">
      <c r="A555" s="1">
        <f>'5'!E28</f>
        <v>0</v>
      </c>
      <c r="K555" s="1153">
        <f t="shared" ref="K555:BV555" si="656">IF(AND(OR($G92&lt;&gt;0,$H92&lt;&gt;0),K92&lt;&gt;""),1,0)</f>
        <v>0</v>
      </c>
      <c r="L555" s="1153">
        <f t="shared" si="656"/>
        <v>0</v>
      </c>
      <c r="M555" s="1153">
        <f t="shared" si="656"/>
        <v>0</v>
      </c>
      <c r="N555" s="1153">
        <f t="shared" si="656"/>
        <v>0</v>
      </c>
      <c r="O555" s="1153">
        <f t="shared" si="656"/>
        <v>0</v>
      </c>
      <c r="P555" s="1153">
        <f t="shared" si="656"/>
        <v>0</v>
      </c>
      <c r="Q555" s="1153">
        <f t="shared" si="656"/>
        <v>0</v>
      </c>
      <c r="R555" s="1153">
        <f t="shared" si="656"/>
        <v>0</v>
      </c>
      <c r="S555" s="1153">
        <f t="shared" si="656"/>
        <v>0</v>
      </c>
      <c r="T555" s="1153">
        <f t="shared" si="656"/>
        <v>0</v>
      </c>
      <c r="U555" s="1153">
        <f t="shared" si="656"/>
        <v>0</v>
      </c>
      <c r="V555" s="1153">
        <f t="shared" si="656"/>
        <v>0</v>
      </c>
      <c r="W555" s="1153">
        <f t="shared" si="656"/>
        <v>0</v>
      </c>
      <c r="X555" s="1153">
        <f t="shared" si="656"/>
        <v>0</v>
      </c>
      <c r="Y555" s="1153">
        <f t="shared" si="656"/>
        <v>0</v>
      </c>
      <c r="Z555" s="1153">
        <f t="shared" si="656"/>
        <v>0</v>
      </c>
      <c r="AA555" s="1153">
        <f t="shared" si="656"/>
        <v>0</v>
      </c>
      <c r="AB555" s="1153">
        <f t="shared" si="656"/>
        <v>0</v>
      </c>
      <c r="AC555" s="1153">
        <f t="shared" si="656"/>
        <v>0</v>
      </c>
      <c r="AD555" s="1153">
        <f t="shared" si="656"/>
        <v>0</v>
      </c>
      <c r="AE555" s="1153">
        <f t="shared" si="656"/>
        <v>0</v>
      </c>
      <c r="AF555" s="1153">
        <f t="shared" si="656"/>
        <v>0</v>
      </c>
      <c r="AG555" s="1153">
        <f t="shared" si="656"/>
        <v>0</v>
      </c>
      <c r="AH555" s="1153">
        <f t="shared" si="656"/>
        <v>0</v>
      </c>
      <c r="AI555" s="1153">
        <f t="shared" si="656"/>
        <v>0</v>
      </c>
      <c r="AJ555" s="1153">
        <f t="shared" si="656"/>
        <v>0</v>
      </c>
      <c r="AK555" s="1153">
        <f t="shared" si="656"/>
        <v>0</v>
      </c>
      <c r="AL555" s="1153">
        <f t="shared" si="656"/>
        <v>0</v>
      </c>
      <c r="AM555" s="1153">
        <f t="shared" si="656"/>
        <v>0</v>
      </c>
      <c r="AN555" s="1153">
        <f t="shared" si="656"/>
        <v>0</v>
      </c>
      <c r="AO555" s="1153">
        <f t="shared" si="656"/>
        <v>0</v>
      </c>
      <c r="AP555" s="1153">
        <f t="shared" si="656"/>
        <v>0</v>
      </c>
      <c r="AQ555" s="1153">
        <f t="shared" si="656"/>
        <v>0</v>
      </c>
      <c r="AR555" s="1153">
        <f t="shared" si="656"/>
        <v>0</v>
      </c>
      <c r="AS555" s="1153">
        <f t="shared" si="656"/>
        <v>0</v>
      </c>
      <c r="AT555" s="1153">
        <f t="shared" si="656"/>
        <v>0</v>
      </c>
      <c r="AU555" s="1153">
        <f t="shared" si="656"/>
        <v>0</v>
      </c>
      <c r="AV555" s="1153">
        <f t="shared" si="656"/>
        <v>0</v>
      </c>
      <c r="AW555" s="1153">
        <f t="shared" si="656"/>
        <v>0</v>
      </c>
      <c r="AX555" s="1153">
        <f t="shared" si="656"/>
        <v>0</v>
      </c>
      <c r="AY555" s="1153">
        <f t="shared" si="656"/>
        <v>0</v>
      </c>
      <c r="AZ555" s="1153">
        <f t="shared" si="656"/>
        <v>0</v>
      </c>
      <c r="BA555" s="1153">
        <f t="shared" si="656"/>
        <v>0</v>
      </c>
      <c r="BB555" s="1153">
        <f t="shared" si="656"/>
        <v>0</v>
      </c>
      <c r="BC555" s="1153">
        <f t="shared" si="656"/>
        <v>0</v>
      </c>
      <c r="BD555" s="1153">
        <f t="shared" si="656"/>
        <v>0</v>
      </c>
      <c r="BE555" s="1153">
        <f t="shared" si="656"/>
        <v>0</v>
      </c>
      <c r="BF555" s="1153">
        <f t="shared" si="656"/>
        <v>0</v>
      </c>
      <c r="BG555" s="1153">
        <f t="shared" si="656"/>
        <v>0</v>
      </c>
      <c r="BH555" s="1153">
        <f t="shared" si="656"/>
        <v>0</v>
      </c>
      <c r="BI555" s="1153">
        <f t="shared" si="656"/>
        <v>0</v>
      </c>
      <c r="BJ555" s="1153">
        <f t="shared" si="656"/>
        <v>0</v>
      </c>
      <c r="BK555" s="1153">
        <f t="shared" si="656"/>
        <v>0</v>
      </c>
      <c r="BL555" s="1153">
        <f t="shared" si="656"/>
        <v>0</v>
      </c>
      <c r="BM555" s="1153">
        <f t="shared" si="656"/>
        <v>0</v>
      </c>
      <c r="BN555" s="1153">
        <f t="shared" si="656"/>
        <v>0</v>
      </c>
      <c r="BO555" s="1153">
        <f t="shared" si="656"/>
        <v>0</v>
      </c>
      <c r="BP555" s="1153">
        <f t="shared" si="656"/>
        <v>0</v>
      </c>
      <c r="BQ555" s="1153">
        <f t="shared" si="656"/>
        <v>0</v>
      </c>
      <c r="BR555" s="1153">
        <f t="shared" si="656"/>
        <v>0</v>
      </c>
      <c r="BS555" s="1153">
        <f t="shared" si="656"/>
        <v>0</v>
      </c>
      <c r="BT555" s="1153">
        <f t="shared" si="656"/>
        <v>0</v>
      </c>
      <c r="BU555" s="1153">
        <f t="shared" si="656"/>
        <v>0</v>
      </c>
      <c r="BV555" s="1153">
        <f t="shared" si="656"/>
        <v>0</v>
      </c>
      <c r="BW555" s="1153">
        <f t="shared" ref="BW555:CD555" si="657">IF(AND(OR($G92&lt;&gt;0,$H92&lt;&gt;0),BW92&lt;&gt;""),1,0)</f>
        <v>0</v>
      </c>
      <c r="BX555" s="1153">
        <f t="shared" si="657"/>
        <v>0</v>
      </c>
      <c r="BY555" s="1153">
        <f t="shared" si="657"/>
        <v>0</v>
      </c>
      <c r="BZ555" s="1153">
        <f t="shared" si="657"/>
        <v>0</v>
      </c>
      <c r="CA555" s="1153">
        <f t="shared" si="657"/>
        <v>0</v>
      </c>
      <c r="CB555" s="1153">
        <f t="shared" si="657"/>
        <v>0</v>
      </c>
      <c r="CC555" s="1153">
        <f t="shared" si="657"/>
        <v>0</v>
      </c>
      <c r="CD555" s="1153">
        <f t="shared" si="657"/>
        <v>0</v>
      </c>
    </row>
    <row r="556" spans="1:82" x14ac:dyDescent="0.2">
      <c r="A556" s="1">
        <f>'5'!E29</f>
        <v>0</v>
      </c>
      <c r="K556" s="1153">
        <f t="shared" ref="K556:BV556" si="658">IF(AND(OR($G93&lt;&gt;0,$H93&lt;&gt;0),K93&lt;&gt;""),1,0)</f>
        <v>0</v>
      </c>
      <c r="L556" s="1153">
        <f t="shared" si="658"/>
        <v>0</v>
      </c>
      <c r="M556" s="1153">
        <f t="shared" si="658"/>
        <v>0</v>
      </c>
      <c r="N556" s="1153">
        <f t="shared" si="658"/>
        <v>0</v>
      </c>
      <c r="O556" s="1153">
        <f t="shared" si="658"/>
        <v>0</v>
      </c>
      <c r="P556" s="1153">
        <f t="shared" si="658"/>
        <v>0</v>
      </c>
      <c r="Q556" s="1153">
        <f t="shared" si="658"/>
        <v>0</v>
      </c>
      <c r="R556" s="1153">
        <f t="shared" si="658"/>
        <v>0</v>
      </c>
      <c r="S556" s="1153">
        <f t="shared" si="658"/>
        <v>0</v>
      </c>
      <c r="T556" s="1153">
        <f t="shared" si="658"/>
        <v>0</v>
      </c>
      <c r="U556" s="1153">
        <f t="shared" si="658"/>
        <v>0</v>
      </c>
      <c r="V556" s="1153">
        <f t="shared" si="658"/>
        <v>0</v>
      </c>
      <c r="W556" s="1153">
        <f t="shared" si="658"/>
        <v>0</v>
      </c>
      <c r="X556" s="1153">
        <f t="shared" si="658"/>
        <v>0</v>
      </c>
      <c r="Y556" s="1153">
        <f t="shared" si="658"/>
        <v>0</v>
      </c>
      <c r="Z556" s="1153">
        <f t="shared" si="658"/>
        <v>0</v>
      </c>
      <c r="AA556" s="1153">
        <f t="shared" si="658"/>
        <v>0</v>
      </c>
      <c r="AB556" s="1153">
        <f t="shared" si="658"/>
        <v>0</v>
      </c>
      <c r="AC556" s="1153">
        <f t="shared" si="658"/>
        <v>0</v>
      </c>
      <c r="AD556" s="1153">
        <f t="shared" si="658"/>
        <v>0</v>
      </c>
      <c r="AE556" s="1153">
        <f t="shared" si="658"/>
        <v>0</v>
      </c>
      <c r="AF556" s="1153">
        <f t="shared" si="658"/>
        <v>0</v>
      </c>
      <c r="AG556" s="1153">
        <f t="shared" si="658"/>
        <v>0</v>
      </c>
      <c r="AH556" s="1153">
        <f t="shared" si="658"/>
        <v>0</v>
      </c>
      <c r="AI556" s="1153">
        <f t="shared" si="658"/>
        <v>0</v>
      </c>
      <c r="AJ556" s="1153">
        <f t="shared" si="658"/>
        <v>0</v>
      </c>
      <c r="AK556" s="1153">
        <f t="shared" si="658"/>
        <v>0</v>
      </c>
      <c r="AL556" s="1153">
        <f t="shared" si="658"/>
        <v>0</v>
      </c>
      <c r="AM556" s="1153">
        <f t="shared" si="658"/>
        <v>0</v>
      </c>
      <c r="AN556" s="1153">
        <f t="shared" si="658"/>
        <v>0</v>
      </c>
      <c r="AO556" s="1153">
        <f t="shared" si="658"/>
        <v>0</v>
      </c>
      <c r="AP556" s="1153">
        <f t="shared" si="658"/>
        <v>0</v>
      </c>
      <c r="AQ556" s="1153">
        <f t="shared" si="658"/>
        <v>0</v>
      </c>
      <c r="AR556" s="1153">
        <f t="shared" si="658"/>
        <v>0</v>
      </c>
      <c r="AS556" s="1153">
        <f t="shared" si="658"/>
        <v>0</v>
      </c>
      <c r="AT556" s="1153">
        <f t="shared" si="658"/>
        <v>0</v>
      </c>
      <c r="AU556" s="1153">
        <f t="shared" si="658"/>
        <v>0</v>
      </c>
      <c r="AV556" s="1153">
        <f t="shared" si="658"/>
        <v>0</v>
      </c>
      <c r="AW556" s="1153">
        <f t="shared" si="658"/>
        <v>0</v>
      </c>
      <c r="AX556" s="1153">
        <f t="shared" si="658"/>
        <v>0</v>
      </c>
      <c r="AY556" s="1153">
        <f t="shared" si="658"/>
        <v>0</v>
      </c>
      <c r="AZ556" s="1153">
        <f t="shared" si="658"/>
        <v>0</v>
      </c>
      <c r="BA556" s="1153">
        <f t="shared" si="658"/>
        <v>0</v>
      </c>
      <c r="BB556" s="1153">
        <f t="shared" si="658"/>
        <v>0</v>
      </c>
      <c r="BC556" s="1153">
        <f t="shared" si="658"/>
        <v>0</v>
      </c>
      <c r="BD556" s="1153">
        <f t="shared" si="658"/>
        <v>0</v>
      </c>
      <c r="BE556" s="1153">
        <f t="shared" si="658"/>
        <v>0</v>
      </c>
      <c r="BF556" s="1153">
        <f t="shared" si="658"/>
        <v>0</v>
      </c>
      <c r="BG556" s="1153">
        <f t="shared" si="658"/>
        <v>0</v>
      </c>
      <c r="BH556" s="1153">
        <f t="shared" si="658"/>
        <v>0</v>
      </c>
      <c r="BI556" s="1153">
        <f t="shared" si="658"/>
        <v>0</v>
      </c>
      <c r="BJ556" s="1153">
        <f t="shared" si="658"/>
        <v>0</v>
      </c>
      <c r="BK556" s="1153">
        <f t="shared" si="658"/>
        <v>0</v>
      </c>
      <c r="BL556" s="1153">
        <f t="shared" si="658"/>
        <v>0</v>
      </c>
      <c r="BM556" s="1153">
        <f t="shared" si="658"/>
        <v>0</v>
      </c>
      <c r="BN556" s="1153">
        <f t="shared" si="658"/>
        <v>0</v>
      </c>
      <c r="BO556" s="1153">
        <f t="shared" si="658"/>
        <v>0</v>
      </c>
      <c r="BP556" s="1153">
        <f t="shared" si="658"/>
        <v>0</v>
      </c>
      <c r="BQ556" s="1153">
        <f t="shared" si="658"/>
        <v>0</v>
      </c>
      <c r="BR556" s="1153">
        <f t="shared" si="658"/>
        <v>0</v>
      </c>
      <c r="BS556" s="1153">
        <f t="shared" si="658"/>
        <v>0</v>
      </c>
      <c r="BT556" s="1153">
        <f t="shared" si="658"/>
        <v>0</v>
      </c>
      <c r="BU556" s="1153">
        <f t="shared" si="658"/>
        <v>0</v>
      </c>
      <c r="BV556" s="1153">
        <f t="shared" si="658"/>
        <v>0</v>
      </c>
      <c r="BW556" s="1153">
        <f t="shared" ref="BW556:CD556" si="659">IF(AND(OR($G93&lt;&gt;0,$H93&lt;&gt;0),BW93&lt;&gt;""),1,0)</f>
        <v>0</v>
      </c>
      <c r="BX556" s="1153">
        <f t="shared" si="659"/>
        <v>0</v>
      </c>
      <c r="BY556" s="1153">
        <f t="shared" si="659"/>
        <v>0</v>
      </c>
      <c r="BZ556" s="1153">
        <f t="shared" si="659"/>
        <v>0</v>
      </c>
      <c r="CA556" s="1153">
        <f t="shared" si="659"/>
        <v>0</v>
      </c>
      <c r="CB556" s="1153">
        <f t="shared" si="659"/>
        <v>0</v>
      </c>
      <c r="CC556" s="1153">
        <f t="shared" si="659"/>
        <v>0</v>
      </c>
      <c r="CD556" s="1153">
        <f t="shared" si="659"/>
        <v>0</v>
      </c>
    </row>
    <row r="557" spans="1:82" x14ac:dyDescent="0.2">
      <c r="A557" s="1">
        <f>'5'!E30</f>
        <v>0</v>
      </c>
      <c r="K557" s="1153">
        <f t="shared" ref="K557:BV557" si="660">IF(AND(OR($G94&lt;&gt;0,$H94&lt;&gt;0),K94&lt;&gt;""),1,0)</f>
        <v>0</v>
      </c>
      <c r="L557" s="1153">
        <f t="shared" si="660"/>
        <v>0</v>
      </c>
      <c r="M557" s="1153">
        <f t="shared" si="660"/>
        <v>0</v>
      </c>
      <c r="N557" s="1153">
        <f t="shared" si="660"/>
        <v>0</v>
      </c>
      <c r="O557" s="1153">
        <f t="shared" si="660"/>
        <v>0</v>
      </c>
      <c r="P557" s="1153">
        <f t="shared" si="660"/>
        <v>0</v>
      </c>
      <c r="Q557" s="1153">
        <f t="shared" si="660"/>
        <v>0</v>
      </c>
      <c r="R557" s="1153">
        <f t="shared" si="660"/>
        <v>0</v>
      </c>
      <c r="S557" s="1153">
        <f t="shared" si="660"/>
        <v>0</v>
      </c>
      <c r="T557" s="1153">
        <f t="shared" si="660"/>
        <v>0</v>
      </c>
      <c r="U557" s="1153">
        <f t="shared" si="660"/>
        <v>0</v>
      </c>
      <c r="V557" s="1153">
        <f t="shared" si="660"/>
        <v>0</v>
      </c>
      <c r="W557" s="1153">
        <f t="shared" si="660"/>
        <v>0</v>
      </c>
      <c r="X557" s="1153">
        <f t="shared" si="660"/>
        <v>0</v>
      </c>
      <c r="Y557" s="1153">
        <f t="shared" si="660"/>
        <v>0</v>
      </c>
      <c r="Z557" s="1153">
        <f t="shared" si="660"/>
        <v>0</v>
      </c>
      <c r="AA557" s="1153">
        <f t="shared" si="660"/>
        <v>0</v>
      </c>
      <c r="AB557" s="1153">
        <f t="shared" si="660"/>
        <v>0</v>
      </c>
      <c r="AC557" s="1153">
        <f t="shared" si="660"/>
        <v>0</v>
      </c>
      <c r="AD557" s="1153">
        <f t="shared" si="660"/>
        <v>0</v>
      </c>
      <c r="AE557" s="1153">
        <f t="shared" si="660"/>
        <v>0</v>
      </c>
      <c r="AF557" s="1153">
        <f t="shared" si="660"/>
        <v>0</v>
      </c>
      <c r="AG557" s="1153">
        <f t="shared" si="660"/>
        <v>0</v>
      </c>
      <c r="AH557" s="1153">
        <f t="shared" si="660"/>
        <v>0</v>
      </c>
      <c r="AI557" s="1153">
        <f t="shared" si="660"/>
        <v>0</v>
      </c>
      <c r="AJ557" s="1153">
        <f t="shared" si="660"/>
        <v>0</v>
      </c>
      <c r="AK557" s="1153">
        <f t="shared" si="660"/>
        <v>0</v>
      </c>
      <c r="AL557" s="1153">
        <f t="shared" si="660"/>
        <v>0</v>
      </c>
      <c r="AM557" s="1153">
        <f t="shared" si="660"/>
        <v>0</v>
      </c>
      <c r="AN557" s="1153">
        <f t="shared" si="660"/>
        <v>0</v>
      </c>
      <c r="AO557" s="1153">
        <f t="shared" si="660"/>
        <v>0</v>
      </c>
      <c r="AP557" s="1153">
        <f t="shared" si="660"/>
        <v>0</v>
      </c>
      <c r="AQ557" s="1153">
        <f t="shared" si="660"/>
        <v>0</v>
      </c>
      <c r="AR557" s="1153">
        <f t="shared" si="660"/>
        <v>0</v>
      </c>
      <c r="AS557" s="1153">
        <f t="shared" si="660"/>
        <v>0</v>
      </c>
      <c r="AT557" s="1153">
        <f t="shared" si="660"/>
        <v>0</v>
      </c>
      <c r="AU557" s="1153">
        <f t="shared" si="660"/>
        <v>0</v>
      </c>
      <c r="AV557" s="1153">
        <f t="shared" si="660"/>
        <v>0</v>
      </c>
      <c r="AW557" s="1153">
        <f t="shared" si="660"/>
        <v>0</v>
      </c>
      <c r="AX557" s="1153">
        <f t="shared" si="660"/>
        <v>0</v>
      </c>
      <c r="AY557" s="1153">
        <f t="shared" si="660"/>
        <v>0</v>
      </c>
      <c r="AZ557" s="1153">
        <f t="shared" si="660"/>
        <v>0</v>
      </c>
      <c r="BA557" s="1153">
        <f t="shared" si="660"/>
        <v>0</v>
      </c>
      <c r="BB557" s="1153">
        <f t="shared" si="660"/>
        <v>0</v>
      </c>
      <c r="BC557" s="1153">
        <f t="shared" si="660"/>
        <v>0</v>
      </c>
      <c r="BD557" s="1153">
        <f t="shared" si="660"/>
        <v>0</v>
      </c>
      <c r="BE557" s="1153">
        <f t="shared" si="660"/>
        <v>0</v>
      </c>
      <c r="BF557" s="1153">
        <f t="shared" si="660"/>
        <v>0</v>
      </c>
      <c r="BG557" s="1153">
        <f t="shared" si="660"/>
        <v>0</v>
      </c>
      <c r="BH557" s="1153">
        <f t="shared" si="660"/>
        <v>0</v>
      </c>
      <c r="BI557" s="1153">
        <f t="shared" si="660"/>
        <v>0</v>
      </c>
      <c r="BJ557" s="1153">
        <f t="shared" si="660"/>
        <v>0</v>
      </c>
      <c r="BK557" s="1153">
        <f t="shared" si="660"/>
        <v>0</v>
      </c>
      <c r="BL557" s="1153">
        <f t="shared" si="660"/>
        <v>0</v>
      </c>
      <c r="BM557" s="1153">
        <f t="shared" si="660"/>
        <v>0</v>
      </c>
      <c r="BN557" s="1153">
        <f t="shared" si="660"/>
        <v>0</v>
      </c>
      <c r="BO557" s="1153">
        <f t="shared" si="660"/>
        <v>0</v>
      </c>
      <c r="BP557" s="1153">
        <f t="shared" si="660"/>
        <v>0</v>
      </c>
      <c r="BQ557" s="1153">
        <f t="shared" si="660"/>
        <v>0</v>
      </c>
      <c r="BR557" s="1153">
        <f t="shared" si="660"/>
        <v>0</v>
      </c>
      <c r="BS557" s="1153">
        <f t="shared" si="660"/>
        <v>0</v>
      </c>
      <c r="BT557" s="1153">
        <f t="shared" si="660"/>
        <v>0</v>
      </c>
      <c r="BU557" s="1153">
        <f t="shared" si="660"/>
        <v>0</v>
      </c>
      <c r="BV557" s="1153">
        <f t="shared" si="660"/>
        <v>0</v>
      </c>
      <c r="BW557" s="1153">
        <f t="shared" ref="BW557:CD557" si="661">IF(AND(OR($G94&lt;&gt;0,$H94&lt;&gt;0),BW94&lt;&gt;""),1,0)</f>
        <v>0</v>
      </c>
      <c r="BX557" s="1153">
        <f t="shared" si="661"/>
        <v>0</v>
      </c>
      <c r="BY557" s="1153">
        <f t="shared" si="661"/>
        <v>0</v>
      </c>
      <c r="BZ557" s="1153">
        <f t="shared" si="661"/>
        <v>0</v>
      </c>
      <c r="CA557" s="1153">
        <f t="shared" si="661"/>
        <v>0</v>
      </c>
      <c r="CB557" s="1153">
        <f t="shared" si="661"/>
        <v>0</v>
      </c>
      <c r="CC557" s="1153">
        <f t="shared" si="661"/>
        <v>0</v>
      </c>
      <c r="CD557" s="1153">
        <f t="shared" si="661"/>
        <v>0</v>
      </c>
    </row>
    <row r="558" spans="1:82" x14ac:dyDescent="0.2">
      <c r="A558" s="1">
        <f>'5'!E31</f>
        <v>0</v>
      </c>
      <c r="K558" s="1153">
        <f t="shared" ref="K558:BV558" si="662">IF(AND(OR($G95&lt;&gt;0,$H95&lt;&gt;0),K95&lt;&gt;""),1,0)</f>
        <v>0</v>
      </c>
      <c r="L558" s="1153">
        <f t="shared" si="662"/>
        <v>0</v>
      </c>
      <c r="M558" s="1153">
        <f t="shared" si="662"/>
        <v>0</v>
      </c>
      <c r="N558" s="1153">
        <f t="shared" si="662"/>
        <v>0</v>
      </c>
      <c r="O558" s="1153">
        <f t="shared" si="662"/>
        <v>0</v>
      </c>
      <c r="P558" s="1153">
        <f t="shared" si="662"/>
        <v>0</v>
      </c>
      <c r="Q558" s="1153">
        <f t="shared" si="662"/>
        <v>0</v>
      </c>
      <c r="R558" s="1153">
        <f t="shared" si="662"/>
        <v>0</v>
      </c>
      <c r="S558" s="1153">
        <f t="shared" si="662"/>
        <v>0</v>
      </c>
      <c r="T558" s="1153">
        <f t="shared" si="662"/>
        <v>0</v>
      </c>
      <c r="U558" s="1153">
        <f t="shared" si="662"/>
        <v>0</v>
      </c>
      <c r="V558" s="1153">
        <f t="shared" si="662"/>
        <v>0</v>
      </c>
      <c r="W558" s="1153">
        <f t="shared" si="662"/>
        <v>0</v>
      </c>
      <c r="X558" s="1153">
        <f t="shared" si="662"/>
        <v>0</v>
      </c>
      <c r="Y558" s="1153">
        <f t="shared" si="662"/>
        <v>0</v>
      </c>
      <c r="Z558" s="1153">
        <f t="shared" si="662"/>
        <v>0</v>
      </c>
      <c r="AA558" s="1153">
        <f t="shared" si="662"/>
        <v>0</v>
      </c>
      <c r="AB558" s="1153">
        <f t="shared" si="662"/>
        <v>0</v>
      </c>
      <c r="AC558" s="1153">
        <f t="shared" si="662"/>
        <v>0</v>
      </c>
      <c r="AD558" s="1153">
        <f t="shared" si="662"/>
        <v>0</v>
      </c>
      <c r="AE558" s="1153">
        <f t="shared" si="662"/>
        <v>0</v>
      </c>
      <c r="AF558" s="1153">
        <f t="shared" si="662"/>
        <v>0</v>
      </c>
      <c r="AG558" s="1153">
        <f t="shared" si="662"/>
        <v>0</v>
      </c>
      <c r="AH558" s="1153">
        <f t="shared" si="662"/>
        <v>0</v>
      </c>
      <c r="AI558" s="1153">
        <f t="shared" si="662"/>
        <v>0</v>
      </c>
      <c r="AJ558" s="1153">
        <f t="shared" si="662"/>
        <v>0</v>
      </c>
      <c r="AK558" s="1153">
        <f t="shared" si="662"/>
        <v>0</v>
      </c>
      <c r="AL558" s="1153">
        <f t="shared" si="662"/>
        <v>0</v>
      </c>
      <c r="AM558" s="1153">
        <f t="shared" si="662"/>
        <v>0</v>
      </c>
      <c r="AN558" s="1153">
        <f t="shared" si="662"/>
        <v>0</v>
      </c>
      <c r="AO558" s="1153">
        <f t="shared" si="662"/>
        <v>0</v>
      </c>
      <c r="AP558" s="1153">
        <f t="shared" si="662"/>
        <v>0</v>
      </c>
      <c r="AQ558" s="1153">
        <f t="shared" si="662"/>
        <v>0</v>
      </c>
      <c r="AR558" s="1153">
        <f t="shared" si="662"/>
        <v>0</v>
      </c>
      <c r="AS558" s="1153">
        <f t="shared" si="662"/>
        <v>0</v>
      </c>
      <c r="AT558" s="1153">
        <f t="shared" si="662"/>
        <v>0</v>
      </c>
      <c r="AU558" s="1153">
        <f t="shared" si="662"/>
        <v>0</v>
      </c>
      <c r="AV558" s="1153">
        <f t="shared" si="662"/>
        <v>0</v>
      </c>
      <c r="AW558" s="1153">
        <f t="shared" si="662"/>
        <v>0</v>
      </c>
      <c r="AX558" s="1153">
        <f t="shared" si="662"/>
        <v>0</v>
      </c>
      <c r="AY558" s="1153">
        <f t="shared" si="662"/>
        <v>0</v>
      </c>
      <c r="AZ558" s="1153">
        <f t="shared" si="662"/>
        <v>0</v>
      </c>
      <c r="BA558" s="1153">
        <f t="shared" si="662"/>
        <v>0</v>
      </c>
      <c r="BB558" s="1153">
        <f t="shared" si="662"/>
        <v>0</v>
      </c>
      <c r="BC558" s="1153">
        <f t="shared" si="662"/>
        <v>0</v>
      </c>
      <c r="BD558" s="1153">
        <f t="shared" si="662"/>
        <v>0</v>
      </c>
      <c r="BE558" s="1153">
        <f t="shared" si="662"/>
        <v>0</v>
      </c>
      <c r="BF558" s="1153">
        <f t="shared" si="662"/>
        <v>0</v>
      </c>
      <c r="BG558" s="1153">
        <f t="shared" si="662"/>
        <v>0</v>
      </c>
      <c r="BH558" s="1153">
        <f t="shared" si="662"/>
        <v>0</v>
      </c>
      <c r="BI558" s="1153">
        <f t="shared" si="662"/>
        <v>0</v>
      </c>
      <c r="BJ558" s="1153">
        <f t="shared" si="662"/>
        <v>0</v>
      </c>
      <c r="BK558" s="1153">
        <f t="shared" si="662"/>
        <v>0</v>
      </c>
      <c r="BL558" s="1153">
        <f t="shared" si="662"/>
        <v>0</v>
      </c>
      <c r="BM558" s="1153">
        <f t="shared" si="662"/>
        <v>0</v>
      </c>
      <c r="BN558" s="1153">
        <f t="shared" si="662"/>
        <v>0</v>
      </c>
      <c r="BO558" s="1153">
        <f t="shared" si="662"/>
        <v>0</v>
      </c>
      <c r="BP558" s="1153">
        <f t="shared" si="662"/>
        <v>0</v>
      </c>
      <c r="BQ558" s="1153">
        <f t="shared" si="662"/>
        <v>0</v>
      </c>
      <c r="BR558" s="1153">
        <f t="shared" si="662"/>
        <v>0</v>
      </c>
      <c r="BS558" s="1153">
        <f t="shared" si="662"/>
        <v>0</v>
      </c>
      <c r="BT558" s="1153">
        <f t="shared" si="662"/>
        <v>0</v>
      </c>
      <c r="BU558" s="1153">
        <f t="shared" si="662"/>
        <v>0</v>
      </c>
      <c r="BV558" s="1153">
        <f t="shared" si="662"/>
        <v>0</v>
      </c>
      <c r="BW558" s="1153">
        <f t="shared" ref="BW558:CD558" si="663">IF(AND(OR($G95&lt;&gt;0,$H95&lt;&gt;0),BW95&lt;&gt;""),1,0)</f>
        <v>0</v>
      </c>
      <c r="BX558" s="1153">
        <f t="shared" si="663"/>
        <v>0</v>
      </c>
      <c r="BY558" s="1153">
        <f t="shared" si="663"/>
        <v>0</v>
      </c>
      <c r="BZ558" s="1153">
        <f t="shared" si="663"/>
        <v>0</v>
      </c>
      <c r="CA558" s="1153">
        <f t="shared" si="663"/>
        <v>0</v>
      </c>
      <c r="CB558" s="1153">
        <f t="shared" si="663"/>
        <v>0</v>
      </c>
      <c r="CC558" s="1153">
        <f t="shared" si="663"/>
        <v>0</v>
      </c>
      <c r="CD558" s="1153">
        <f t="shared" si="663"/>
        <v>0</v>
      </c>
    </row>
    <row r="559" spans="1:82" x14ac:dyDescent="0.2">
      <c r="A559" s="1">
        <f>'5'!E32</f>
        <v>0</v>
      </c>
      <c r="K559" s="1153">
        <f t="shared" ref="K559:BV559" si="664">IF(AND(OR($G96&lt;&gt;0,$H96&lt;&gt;0),K96&lt;&gt;""),1,0)</f>
        <v>0</v>
      </c>
      <c r="L559" s="1153">
        <f t="shared" si="664"/>
        <v>0</v>
      </c>
      <c r="M559" s="1153">
        <f t="shared" si="664"/>
        <v>0</v>
      </c>
      <c r="N559" s="1153">
        <f t="shared" si="664"/>
        <v>0</v>
      </c>
      <c r="O559" s="1153">
        <f t="shared" si="664"/>
        <v>0</v>
      </c>
      <c r="P559" s="1153">
        <f t="shared" si="664"/>
        <v>0</v>
      </c>
      <c r="Q559" s="1153">
        <f t="shared" si="664"/>
        <v>0</v>
      </c>
      <c r="R559" s="1153">
        <f t="shared" si="664"/>
        <v>0</v>
      </c>
      <c r="S559" s="1153">
        <f t="shared" si="664"/>
        <v>0</v>
      </c>
      <c r="T559" s="1153">
        <f t="shared" si="664"/>
        <v>0</v>
      </c>
      <c r="U559" s="1153">
        <f t="shared" si="664"/>
        <v>0</v>
      </c>
      <c r="V559" s="1153">
        <f t="shared" si="664"/>
        <v>0</v>
      </c>
      <c r="W559" s="1153">
        <f t="shared" si="664"/>
        <v>0</v>
      </c>
      <c r="X559" s="1153">
        <f t="shared" si="664"/>
        <v>0</v>
      </c>
      <c r="Y559" s="1153">
        <f t="shared" si="664"/>
        <v>0</v>
      </c>
      <c r="Z559" s="1153">
        <f t="shared" si="664"/>
        <v>0</v>
      </c>
      <c r="AA559" s="1153">
        <f t="shared" si="664"/>
        <v>0</v>
      </c>
      <c r="AB559" s="1153">
        <f t="shared" si="664"/>
        <v>0</v>
      </c>
      <c r="AC559" s="1153">
        <f t="shared" si="664"/>
        <v>0</v>
      </c>
      <c r="AD559" s="1153">
        <f t="shared" si="664"/>
        <v>0</v>
      </c>
      <c r="AE559" s="1153">
        <f t="shared" si="664"/>
        <v>0</v>
      </c>
      <c r="AF559" s="1153">
        <f t="shared" si="664"/>
        <v>0</v>
      </c>
      <c r="AG559" s="1153">
        <f t="shared" si="664"/>
        <v>0</v>
      </c>
      <c r="AH559" s="1153">
        <f t="shared" si="664"/>
        <v>0</v>
      </c>
      <c r="AI559" s="1153">
        <f t="shared" si="664"/>
        <v>0</v>
      </c>
      <c r="AJ559" s="1153">
        <f t="shared" si="664"/>
        <v>0</v>
      </c>
      <c r="AK559" s="1153">
        <f t="shared" si="664"/>
        <v>0</v>
      </c>
      <c r="AL559" s="1153">
        <f t="shared" si="664"/>
        <v>0</v>
      </c>
      <c r="AM559" s="1153">
        <f t="shared" si="664"/>
        <v>0</v>
      </c>
      <c r="AN559" s="1153">
        <f t="shared" si="664"/>
        <v>0</v>
      </c>
      <c r="AO559" s="1153">
        <f t="shared" si="664"/>
        <v>0</v>
      </c>
      <c r="AP559" s="1153">
        <f t="shared" si="664"/>
        <v>0</v>
      </c>
      <c r="AQ559" s="1153">
        <f t="shared" si="664"/>
        <v>0</v>
      </c>
      <c r="AR559" s="1153">
        <f t="shared" si="664"/>
        <v>0</v>
      </c>
      <c r="AS559" s="1153">
        <f t="shared" si="664"/>
        <v>0</v>
      </c>
      <c r="AT559" s="1153">
        <f t="shared" si="664"/>
        <v>0</v>
      </c>
      <c r="AU559" s="1153">
        <f t="shared" si="664"/>
        <v>0</v>
      </c>
      <c r="AV559" s="1153">
        <f t="shared" si="664"/>
        <v>0</v>
      </c>
      <c r="AW559" s="1153">
        <f t="shared" si="664"/>
        <v>0</v>
      </c>
      <c r="AX559" s="1153">
        <f t="shared" si="664"/>
        <v>0</v>
      </c>
      <c r="AY559" s="1153">
        <f t="shared" si="664"/>
        <v>0</v>
      </c>
      <c r="AZ559" s="1153">
        <f t="shared" si="664"/>
        <v>0</v>
      </c>
      <c r="BA559" s="1153">
        <f t="shared" si="664"/>
        <v>0</v>
      </c>
      <c r="BB559" s="1153">
        <f t="shared" si="664"/>
        <v>0</v>
      </c>
      <c r="BC559" s="1153">
        <f t="shared" si="664"/>
        <v>0</v>
      </c>
      <c r="BD559" s="1153">
        <f t="shared" si="664"/>
        <v>0</v>
      </c>
      <c r="BE559" s="1153">
        <f t="shared" si="664"/>
        <v>0</v>
      </c>
      <c r="BF559" s="1153">
        <f t="shared" si="664"/>
        <v>0</v>
      </c>
      <c r="BG559" s="1153">
        <f t="shared" si="664"/>
        <v>0</v>
      </c>
      <c r="BH559" s="1153">
        <f t="shared" si="664"/>
        <v>0</v>
      </c>
      <c r="BI559" s="1153">
        <f t="shared" si="664"/>
        <v>0</v>
      </c>
      <c r="BJ559" s="1153">
        <f t="shared" si="664"/>
        <v>0</v>
      </c>
      <c r="BK559" s="1153">
        <f t="shared" si="664"/>
        <v>0</v>
      </c>
      <c r="BL559" s="1153">
        <f t="shared" si="664"/>
        <v>0</v>
      </c>
      <c r="BM559" s="1153">
        <f t="shared" si="664"/>
        <v>0</v>
      </c>
      <c r="BN559" s="1153">
        <f t="shared" si="664"/>
        <v>0</v>
      </c>
      <c r="BO559" s="1153">
        <f t="shared" si="664"/>
        <v>0</v>
      </c>
      <c r="BP559" s="1153">
        <f t="shared" si="664"/>
        <v>0</v>
      </c>
      <c r="BQ559" s="1153">
        <f t="shared" si="664"/>
        <v>0</v>
      </c>
      <c r="BR559" s="1153">
        <f t="shared" si="664"/>
        <v>0</v>
      </c>
      <c r="BS559" s="1153">
        <f t="shared" si="664"/>
        <v>0</v>
      </c>
      <c r="BT559" s="1153">
        <f t="shared" si="664"/>
        <v>0</v>
      </c>
      <c r="BU559" s="1153">
        <f t="shared" si="664"/>
        <v>0</v>
      </c>
      <c r="BV559" s="1153">
        <f t="shared" si="664"/>
        <v>0</v>
      </c>
      <c r="BW559" s="1153">
        <f t="shared" ref="BW559:CD559" si="665">IF(AND(OR($G96&lt;&gt;0,$H96&lt;&gt;0),BW96&lt;&gt;""),1,0)</f>
        <v>0</v>
      </c>
      <c r="BX559" s="1153">
        <f t="shared" si="665"/>
        <v>0</v>
      </c>
      <c r="BY559" s="1153">
        <f t="shared" si="665"/>
        <v>0</v>
      </c>
      <c r="BZ559" s="1153">
        <f t="shared" si="665"/>
        <v>0</v>
      </c>
      <c r="CA559" s="1153">
        <f t="shared" si="665"/>
        <v>0</v>
      </c>
      <c r="CB559" s="1153">
        <f t="shared" si="665"/>
        <v>0</v>
      </c>
      <c r="CC559" s="1153">
        <f t="shared" si="665"/>
        <v>0</v>
      </c>
      <c r="CD559" s="1153">
        <f t="shared" si="665"/>
        <v>0</v>
      </c>
    </row>
    <row r="560" spans="1:82" x14ac:dyDescent="0.2">
      <c r="A560" s="1">
        <f>'5'!E33</f>
        <v>0</v>
      </c>
      <c r="K560" s="1153">
        <f t="shared" ref="K560:BV560" si="666">IF(AND(OR($G97&lt;&gt;0,$H97&lt;&gt;0),K97&lt;&gt;""),1,0)</f>
        <v>0</v>
      </c>
      <c r="L560" s="1153">
        <f t="shared" si="666"/>
        <v>0</v>
      </c>
      <c r="M560" s="1153">
        <f t="shared" si="666"/>
        <v>0</v>
      </c>
      <c r="N560" s="1153">
        <f t="shared" si="666"/>
        <v>0</v>
      </c>
      <c r="O560" s="1153">
        <f t="shared" si="666"/>
        <v>0</v>
      </c>
      <c r="P560" s="1153">
        <f t="shared" si="666"/>
        <v>0</v>
      </c>
      <c r="Q560" s="1153">
        <f t="shared" si="666"/>
        <v>0</v>
      </c>
      <c r="R560" s="1153">
        <f t="shared" si="666"/>
        <v>0</v>
      </c>
      <c r="S560" s="1153">
        <f t="shared" si="666"/>
        <v>0</v>
      </c>
      <c r="T560" s="1153">
        <f t="shared" si="666"/>
        <v>0</v>
      </c>
      <c r="U560" s="1153">
        <f t="shared" si="666"/>
        <v>0</v>
      </c>
      <c r="V560" s="1153">
        <f t="shared" si="666"/>
        <v>0</v>
      </c>
      <c r="W560" s="1153">
        <f t="shared" si="666"/>
        <v>0</v>
      </c>
      <c r="X560" s="1153">
        <f t="shared" si="666"/>
        <v>0</v>
      </c>
      <c r="Y560" s="1153">
        <f t="shared" si="666"/>
        <v>0</v>
      </c>
      <c r="Z560" s="1153">
        <f t="shared" si="666"/>
        <v>0</v>
      </c>
      <c r="AA560" s="1153">
        <f t="shared" si="666"/>
        <v>0</v>
      </c>
      <c r="AB560" s="1153">
        <f t="shared" si="666"/>
        <v>0</v>
      </c>
      <c r="AC560" s="1153">
        <f t="shared" si="666"/>
        <v>0</v>
      </c>
      <c r="AD560" s="1153">
        <f t="shared" si="666"/>
        <v>0</v>
      </c>
      <c r="AE560" s="1153">
        <f t="shared" si="666"/>
        <v>0</v>
      </c>
      <c r="AF560" s="1153">
        <f t="shared" si="666"/>
        <v>0</v>
      </c>
      <c r="AG560" s="1153">
        <f t="shared" si="666"/>
        <v>0</v>
      </c>
      <c r="AH560" s="1153">
        <f t="shared" si="666"/>
        <v>0</v>
      </c>
      <c r="AI560" s="1153">
        <f t="shared" si="666"/>
        <v>0</v>
      </c>
      <c r="AJ560" s="1153">
        <f t="shared" si="666"/>
        <v>0</v>
      </c>
      <c r="AK560" s="1153">
        <f t="shared" si="666"/>
        <v>0</v>
      </c>
      <c r="AL560" s="1153">
        <f t="shared" si="666"/>
        <v>0</v>
      </c>
      <c r="AM560" s="1153">
        <f t="shared" si="666"/>
        <v>0</v>
      </c>
      <c r="AN560" s="1153">
        <f t="shared" si="666"/>
        <v>0</v>
      </c>
      <c r="AO560" s="1153">
        <f t="shared" si="666"/>
        <v>0</v>
      </c>
      <c r="AP560" s="1153">
        <f t="shared" si="666"/>
        <v>0</v>
      </c>
      <c r="AQ560" s="1153">
        <f t="shared" si="666"/>
        <v>0</v>
      </c>
      <c r="AR560" s="1153">
        <f t="shared" si="666"/>
        <v>0</v>
      </c>
      <c r="AS560" s="1153">
        <f t="shared" si="666"/>
        <v>0</v>
      </c>
      <c r="AT560" s="1153">
        <f t="shared" si="666"/>
        <v>0</v>
      </c>
      <c r="AU560" s="1153">
        <f t="shared" si="666"/>
        <v>0</v>
      </c>
      <c r="AV560" s="1153">
        <f t="shared" si="666"/>
        <v>0</v>
      </c>
      <c r="AW560" s="1153">
        <f t="shared" si="666"/>
        <v>0</v>
      </c>
      <c r="AX560" s="1153">
        <f t="shared" si="666"/>
        <v>0</v>
      </c>
      <c r="AY560" s="1153">
        <f t="shared" si="666"/>
        <v>0</v>
      </c>
      <c r="AZ560" s="1153">
        <f t="shared" si="666"/>
        <v>0</v>
      </c>
      <c r="BA560" s="1153">
        <f t="shared" si="666"/>
        <v>0</v>
      </c>
      <c r="BB560" s="1153">
        <f t="shared" si="666"/>
        <v>0</v>
      </c>
      <c r="BC560" s="1153">
        <f t="shared" si="666"/>
        <v>0</v>
      </c>
      <c r="BD560" s="1153">
        <f t="shared" si="666"/>
        <v>0</v>
      </c>
      <c r="BE560" s="1153">
        <f t="shared" si="666"/>
        <v>0</v>
      </c>
      <c r="BF560" s="1153">
        <f t="shared" si="666"/>
        <v>0</v>
      </c>
      <c r="BG560" s="1153">
        <f t="shared" si="666"/>
        <v>0</v>
      </c>
      <c r="BH560" s="1153">
        <f t="shared" si="666"/>
        <v>0</v>
      </c>
      <c r="BI560" s="1153">
        <f t="shared" si="666"/>
        <v>0</v>
      </c>
      <c r="BJ560" s="1153">
        <f t="shared" si="666"/>
        <v>0</v>
      </c>
      <c r="BK560" s="1153">
        <f t="shared" si="666"/>
        <v>0</v>
      </c>
      <c r="BL560" s="1153">
        <f t="shared" si="666"/>
        <v>0</v>
      </c>
      <c r="BM560" s="1153">
        <f t="shared" si="666"/>
        <v>0</v>
      </c>
      <c r="BN560" s="1153">
        <f t="shared" si="666"/>
        <v>0</v>
      </c>
      <c r="BO560" s="1153">
        <f t="shared" si="666"/>
        <v>0</v>
      </c>
      <c r="BP560" s="1153">
        <f t="shared" si="666"/>
        <v>0</v>
      </c>
      <c r="BQ560" s="1153">
        <f t="shared" si="666"/>
        <v>0</v>
      </c>
      <c r="BR560" s="1153">
        <f t="shared" si="666"/>
        <v>0</v>
      </c>
      <c r="BS560" s="1153">
        <f t="shared" si="666"/>
        <v>0</v>
      </c>
      <c r="BT560" s="1153">
        <f t="shared" si="666"/>
        <v>0</v>
      </c>
      <c r="BU560" s="1153">
        <f t="shared" si="666"/>
        <v>0</v>
      </c>
      <c r="BV560" s="1153">
        <f t="shared" si="666"/>
        <v>0</v>
      </c>
      <c r="BW560" s="1153">
        <f t="shared" ref="BW560:CD560" si="667">IF(AND(OR($G97&lt;&gt;0,$H97&lt;&gt;0),BW97&lt;&gt;""),1,0)</f>
        <v>0</v>
      </c>
      <c r="BX560" s="1153">
        <f t="shared" si="667"/>
        <v>0</v>
      </c>
      <c r="BY560" s="1153">
        <f t="shared" si="667"/>
        <v>0</v>
      </c>
      <c r="BZ560" s="1153">
        <f t="shared" si="667"/>
        <v>0</v>
      </c>
      <c r="CA560" s="1153">
        <f t="shared" si="667"/>
        <v>0</v>
      </c>
      <c r="CB560" s="1153">
        <f t="shared" si="667"/>
        <v>0</v>
      </c>
      <c r="CC560" s="1153">
        <f t="shared" si="667"/>
        <v>0</v>
      </c>
      <c r="CD560" s="1153">
        <f t="shared" si="667"/>
        <v>0</v>
      </c>
    </row>
    <row r="561" spans="1:82" x14ac:dyDescent="0.2">
      <c r="A561" s="1">
        <f>'5'!E34</f>
        <v>0</v>
      </c>
      <c r="K561" s="1153">
        <f t="shared" ref="K561:BV561" si="668">IF(AND(OR($G98&lt;&gt;0,$H98&lt;&gt;0),K98&lt;&gt;""),1,0)</f>
        <v>0</v>
      </c>
      <c r="L561" s="1153">
        <f t="shared" si="668"/>
        <v>0</v>
      </c>
      <c r="M561" s="1153">
        <f t="shared" si="668"/>
        <v>0</v>
      </c>
      <c r="N561" s="1153">
        <f t="shared" si="668"/>
        <v>0</v>
      </c>
      <c r="O561" s="1153">
        <f t="shared" si="668"/>
        <v>0</v>
      </c>
      <c r="P561" s="1153">
        <f t="shared" si="668"/>
        <v>0</v>
      </c>
      <c r="Q561" s="1153">
        <f t="shared" si="668"/>
        <v>0</v>
      </c>
      <c r="R561" s="1153">
        <f t="shared" si="668"/>
        <v>0</v>
      </c>
      <c r="S561" s="1153">
        <f t="shared" si="668"/>
        <v>0</v>
      </c>
      <c r="T561" s="1153">
        <f t="shared" si="668"/>
        <v>0</v>
      </c>
      <c r="U561" s="1153">
        <f t="shared" si="668"/>
        <v>0</v>
      </c>
      <c r="V561" s="1153">
        <f t="shared" si="668"/>
        <v>0</v>
      </c>
      <c r="W561" s="1153">
        <f t="shared" si="668"/>
        <v>0</v>
      </c>
      <c r="X561" s="1153">
        <f t="shared" si="668"/>
        <v>0</v>
      </c>
      <c r="Y561" s="1153">
        <f t="shared" si="668"/>
        <v>0</v>
      </c>
      <c r="Z561" s="1153">
        <f t="shared" si="668"/>
        <v>0</v>
      </c>
      <c r="AA561" s="1153">
        <f t="shared" si="668"/>
        <v>0</v>
      </c>
      <c r="AB561" s="1153">
        <f t="shared" si="668"/>
        <v>0</v>
      </c>
      <c r="AC561" s="1153">
        <f t="shared" si="668"/>
        <v>0</v>
      </c>
      <c r="AD561" s="1153">
        <f t="shared" si="668"/>
        <v>0</v>
      </c>
      <c r="AE561" s="1153">
        <f t="shared" si="668"/>
        <v>0</v>
      </c>
      <c r="AF561" s="1153">
        <f t="shared" si="668"/>
        <v>0</v>
      </c>
      <c r="AG561" s="1153">
        <f t="shared" si="668"/>
        <v>0</v>
      </c>
      <c r="AH561" s="1153">
        <f t="shared" si="668"/>
        <v>0</v>
      </c>
      <c r="AI561" s="1153">
        <f t="shared" si="668"/>
        <v>0</v>
      </c>
      <c r="AJ561" s="1153">
        <f t="shared" si="668"/>
        <v>0</v>
      </c>
      <c r="AK561" s="1153">
        <f t="shared" si="668"/>
        <v>0</v>
      </c>
      <c r="AL561" s="1153">
        <f t="shared" si="668"/>
        <v>0</v>
      </c>
      <c r="AM561" s="1153">
        <f t="shared" si="668"/>
        <v>0</v>
      </c>
      <c r="AN561" s="1153">
        <f t="shared" si="668"/>
        <v>0</v>
      </c>
      <c r="AO561" s="1153">
        <f t="shared" si="668"/>
        <v>0</v>
      </c>
      <c r="AP561" s="1153">
        <f t="shared" si="668"/>
        <v>0</v>
      </c>
      <c r="AQ561" s="1153">
        <f t="shared" si="668"/>
        <v>0</v>
      </c>
      <c r="AR561" s="1153">
        <f t="shared" si="668"/>
        <v>0</v>
      </c>
      <c r="AS561" s="1153">
        <f t="shared" si="668"/>
        <v>0</v>
      </c>
      <c r="AT561" s="1153">
        <f t="shared" si="668"/>
        <v>0</v>
      </c>
      <c r="AU561" s="1153">
        <f t="shared" si="668"/>
        <v>0</v>
      </c>
      <c r="AV561" s="1153">
        <f t="shared" si="668"/>
        <v>0</v>
      </c>
      <c r="AW561" s="1153">
        <f t="shared" si="668"/>
        <v>0</v>
      </c>
      <c r="AX561" s="1153">
        <f t="shared" si="668"/>
        <v>0</v>
      </c>
      <c r="AY561" s="1153">
        <f t="shared" si="668"/>
        <v>0</v>
      </c>
      <c r="AZ561" s="1153">
        <f t="shared" si="668"/>
        <v>0</v>
      </c>
      <c r="BA561" s="1153">
        <f t="shared" si="668"/>
        <v>0</v>
      </c>
      <c r="BB561" s="1153">
        <f t="shared" si="668"/>
        <v>0</v>
      </c>
      <c r="BC561" s="1153">
        <f t="shared" si="668"/>
        <v>0</v>
      </c>
      <c r="BD561" s="1153">
        <f t="shared" si="668"/>
        <v>0</v>
      </c>
      <c r="BE561" s="1153">
        <f t="shared" si="668"/>
        <v>0</v>
      </c>
      <c r="BF561" s="1153">
        <f t="shared" si="668"/>
        <v>0</v>
      </c>
      <c r="BG561" s="1153">
        <f t="shared" si="668"/>
        <v>0</v>
      </c>
      <c r="BH561" s="1153">
        <f t="shared" si="668"/>
        <v>0</v>
      </c>
      <c r="BI561" s="1153">
        <f t="shared" si="668"/>
        <v>0</v>
      </c>
      <c r="BJ561" s="1153">
        <f t="shared" si="668"/>
        <v>0</v>
      </c>
      <c r="BK561" s="1153">
        <f t="shared" si="668"/>
        <v>0</v>
      </c>
      <c r="BL561" s="1153">
        <f t="shared" si="668"/>
        <v>0</v>
      </c>
      <c r="BM561" s="1153">
        <f t="shared" si="668"/>
        <v>0</v>
      </c>
      <c r="BN561" s="1153">
        <f t="shared" si="668"/>
        <v>0</v>
      </c>
      <c r="BO561" s="1153">
        <f t="shared" si="668"/>
        <v>0</v>
      </c>
      <c r="BP561" s="1153">
        <f t="shared" si="668"/>
        <v>0</v>
      </c>
      <c r="BQ561" s="1153">
        <f t="shared" si="668"/>
        <v>0</v>
      </c>
      <c r="BR561" s="1153">
        <f t="shared" si="668"/>
        <v>0</v>
      </c>
      <c r="BS561" s="1153">
        <f t="shared" si="668"/>
        <v>0</v>
      </c>
      <c r="BT561" s="1153">
        <f t="shared" si="668"/>
        <v>0</v>
      </c>
      <c r="BU561" s="1153">
        <f t="shared" si="668"/>
        <v>0</v>
      </c>
      <c r="BV561" s="1153">
        <f t="shared" si="668"/>
        <v>0</v>
      </c>
      <c r="BW561" s="1153">
        <f t="shared" ref="BW561:CD561" si="669">IF(AND(OR($G98&lt;&gt;0,$H98&lt;&gt;0),BW98&lt;&gt;""),1,0)</f>
        <v>0</v>
      </c>
      <c r="BX561" s="1153">
        <f t="shared" si="669"/>
        <v>0</v>
      </c>
      <c r="BY561" s="1153">
        <f t="shared" si="669"/>
        <v>0</v>
      </c>
      <c r="BZ561" s="1153">
        <f t="shared" si="669"/>
        <v>0</v>
      </c>
      <c r="CA561" s="1153">
        <f t="shared" si="669"/>
        <v>0</v>
      </c>
      <c r="CB561" s="1153">
        <f t="shared" si="669"/>
        <v>0</v>
      </c>
      <c r="CC561" s="1153">
        <f t="shared" si="669"/>
        <v>0</v>
      </c>
      <c r="CD561" s="1153">
        <f t="shared" si="669"/>
        <v>0</v>
      </c>
    </row>
    <row r="562" spans="1:82" x14ac:dyDescent="0.2">
      <c r="A562" s="1">
        <f>'5'!E35</f>
        <v>0</v>
      </c>
      <c r="K562" s="1153">
        <f t="shared" ref="K562:BV562" si="670">IF(AND(OR($G99&lt;&gt;0,$H99&lt;&gt;0),K99&lt;&gt;""),1,0)</f>
        <v>0</v>
      </c>
      <c r="L562" s="1153">
        <f t="shared" si="670"/>
        <v>0</v>
      </c>
      <c r="M562" s="1153">
        <f t="shared" si="670"/>
        <v>0</v>
      </c>
      <c r="N562" s="1153">
        <f t="shared" si="670"/>
        <v>0</v>
      </c>
      <c r="O562" s="1153">
        <f t="shared" si="670"/>
        <v>0</v>
      </c>
      <c r="P562" s="1153">
        <f t="shared" si="670"/>
        <v>0</v>
      </c>
      <c r="Q562" s="1153">
        <f t="shared" si="670"/>
        <v>0</v>
      </c>
      <c r="R562" s="1153">
        <f t="shared" si="670"/>
        <v>0</v>
      </c>
      <c r="S562" s="1153">
        <f t="shared" si="670"/>
        <v>0</v>
      </c>
      <c r="T562" s="1153">
        <f t="shared" si="670"/>
        <v>0</v>
      </c>
      <c r="U562" s="1153">
        <f t="shared" si="670"/>
        <v>0</v>
      </c>
      <c r="V562" s="1153">
        <f t="shared" si="670"/>
        <v>0</v>
      </c>
      <c r="W562" s="1153">
        <f t="shared" si="670"/>
        <v>0</v>
      </c>
      <c r="X562" s="1153">
        <f t="shared" si="670"/>
        <v>0</v>
      </c>
      <c r="Y562" s="1153">
        <f t="shared" si="670"/>
        <v>0</v>
      </c>
      <c r="Z562" s="1153">
        <f t="shared" si="670"/>
        <v>0</v>
      </c>
      <c r="AA562" s="1153">
        <f t="shared" si="670"/>
        <v>0</v>
      </c>
      <c r="AB562" s="1153">
        <f t="shared" si="670"/>
        <v>0</v>
      </c>
      <c r="AC562" s="1153">
        <f t="shared" si="670"/>
        <v>0</v>
      </c>
      <c r="AD562" s="1153">
        <f t="shared" si="670"/>
        <v>0</v>
      </c>
      <c r="AE562" s="1153">
        <f t="shared" si="670"/>
        <v>0</v>
      </c>
      <c r="AF562" s="1153">
        <f t="shared" si="670"/>
        <v>0</v>
      </c>
      <c r="AG562" s="1153">
        <f t="shared" si="670"/>
        <v>0</v>
      </c>
      <c r="AH562" s="1153">
        <f t="shared" si="670"/>
        <v>0</v>
      </c>
      <c r="AI562" s="1153">
        <f t="shared" si="670"/>
        <v>0</v>
      </c>
      <c r="AJ562" s="1153">
        <f t="shared" si="670"/>
        <v>0</v>
      </c>
      <c r="AK562" s="1153">
        <f t="shared" si="670"/>
        <v>0</v>
      </c>
      <c r="AL562" s="1153">
        <f t="shared" si="670"/>
        <v>0</v>
      </c>
      <c r="AM562" s="1153">
        <f t="shared" si="670"/>
        <v>0</v>
      </c>
      <c r="AN562" s="1153">
        <f t="shared" si="670"/>
        <v>0</v>
      </c>
      <c r="AO562" s="1153">
        <f t="shared" si="670"/>
        <v>0</v>
      </c>
      <c r="AP562" s="1153">
        <f t="shared" si="670"/>
        <v>0</v>
      </c>
      <c r="AQ562" s="1153">
        <f t="shared" si="670"/>
        <v>0</v>
      </c>
      <c r="AR562" s="1153">
        <f t="shared" si="670"/>
        <v>0</v>
      </c>
      <c r="AS562" s="1153">
        <f t="shared" si="670"/>
        <v>0</v>
      </c>
      <c r="AT562" s="1153">
        <f t="shared" si="670"/>
        <v>0</v>
      </c>
      <c r="AU562" s="1153">
        <f t="shared" si="670"/>
        <v>0</v>
      </c>
      <c r="AV562" s="1153">
        <f t="shared" si="670"/>
        <v>0</v>
      </c>
      <c r="AW562" s="1153">
        <f t="shared" si="670"/>
        <v>0</v>
      </c>
      <c r="AX562" s="1153">
        <f t="shared" si="670"/>
        <v>0</v>
      </c>
      <c r="AY562" s="1153">
        <f t="shared" si="670"/>
        <v>0</v>
      </c>
      <c r="AZ562" s="1153">
        <f t="shared" si="670"/>
        <v>0</v>
      </c>
      <c r="BA562" s="1153">
        <f t="shared" si="670"/>
        <v>0</v>
      </c>
      <c r="BB562" s="1153">
        <f t="shared" si="670"/>
        <v>0</v>
      </c>
      <c r="BC562" s="1153">
        <f t="shared" si="670"/>
        <v>0</v>
      </c>
      <c r="BD562" s="1153">
        <f t="shared" si="670"/>
        <v>0</v>
      </c>
      <c r="BE562" s="1153">
        <f t="shared" si="670"/>
        <v>0</v>
      </c>
      <c r="BF562" s="1153">
        <f t="shared" si="670"/>
        <v>0</v>
      </c>
      <c r="BG562" s="1153">
        <f t="shared" si="670"/>
        <v>0</v>
      </c>
      <c r="BH562" s="1153">
        <f t="shared" si="670"/>
        <v>0</v>
      </c>
      <c r="BI562" s="1153">
        <f t="shared" si="670"/>
        <v>0</v>
      </c>
      <c r="BJ562" s="1153">
        <f t="shared" si="670"/>
        <v>0</v>
      </c>
      <c r="BK562" s="1153">
        <f t="shared" si="670"/>
        <v>0</v>
      </c>
      <c r="BL562" s="1153">
        <f t="shared" si="670"/>
        <v>0</v>
      </c>
      <c r="BM562" s="1153">
        <f t="shared" si="670"/>
        <v>0</v>
      </c>
      <c r="BN562" s="1153">
        <f t="shared" si="670"/>
        <v>0</v>
      </c>
      <c r="BO562" s="1153">
        <f t="shared" si="670"/>
        <v>0</v>
      </c>
      <c r="BP562" s="1153">
        <f t="shared" si="670"/>
        <v>0</v>
      </c>
      <c r="BQ562" s="1153">
        <f t="shared" si="670"/>
        <v>0</v>
      </c>
      <c r="BR562" s="1153">
        <f t="shared" si="670"/>
        <v>0</v>
      </c>
      <c r="BS562" s="1153">
        <f t="shared" si="670"/>
        <v>0</v>
      </c>
      <c r="BT562" s="1153">
        <f t="shared" si="670"/>
        <v>0</v>
      </c>
      <c r="BU562" s="1153">
        <f t="shared" si="670"/>
        <v>0</v>
      </c>
      <c r="BV562" s="1153">
        <f t="shared" si="670"/>
        <v>0</v>
      </c>
      <c r="BW562" s="1153">
        <f t="shared" ref="BW562:CD562" si="671">IF(AND(OR($G99&lt;&gt;0,$H99&lt;&gt;0),BW99&lt;&gt;""),1,0)</f>
        <v>0</v>
      </c>
      <c r="BX562" s="1153">
        <f t="shared" si="671"/>
        <v>0</v>
      </c>
      <c r="BY562" s="1153">
        <f t="shared" si="671"/>
        <v>0</v>
      </c>
      <c r="BZ562" s="1153">
        <f t="shared" si="671"/>
        <v>0</v>
      </c>
      <c r="CA562" s="1153">
        <f t="shared" si="671"/>
        <v>0</v>
      </c>
      <c r="CB562" s="1153">
        <f t="shared" si="671"/>
        <v>0</v>
      </c>
      <c r="CC562" s="1153">
        <f t="shared" si="671"/>
        <v>0</v>
      </c>
      <c r="CD562" s="1153">
        <f t="shared" si="671"/>
        <v>0</v>
      </c>
    </row>
    <row r="563" spans="1:82" x14ac:dyDescent="0.2">
      <c r="A563" s="1">
        <f>'5'!E36</f>
        <v>0</v>
      </c>
      <c r="K563" s="1153">
        <f t="shared" ref="K563:BV563" si="672">IF(AND(OR($G100&lt;&gt;0,$H100&lt;&gt;0),K100&lt;&gt;""),1,0)</f>
        <v>0</v>
      </c>
      <c r="L563" s="1153">
        <f t="shared" si="672"/>
        <v>0</v>
      </c>
      <c r="M563" s="1153">
        <f t="shared" si="672"/>
        <v>0</v>
      </c>
      <c r="N563" s="1153">
        <f t="shared" si="672"/>
        <v>0</v>
      </c>
      <c r="O563" s="1153">
        <f t="shared" si="672"/>
        <v>0</v>
      </c>
      <c r="P563" s="1153">
        <f t="shared" si="672"/>
        <v>0</v>
      </c>
      <c r="Q563" s="1153">
        <f t="shared" si="672"/>
        <v>0</v>
      </c>
      <c r="R563" s="1153">
        <f t="shared" si="672"/>
        <v>0</v>
      </c>
      <c r="S563" s="1153">
        <f t="shared" si="672"/>
        <v>0</v>
      </c>
      <c r="T563" s="1153">
        <f t="shared" si="672"/>
        <v>0</v>
      </c>
      <c r="U563" s="1153">
        <f t="shared" si="672"/>
        <v>0</v>
      </c>
      <c r="V563" s="1153">
        <f t="shared" si="672"/>
        <v>0</v>
      </c>
      <c r="W563" s="1153">
        <f t="shared" si="672"/>
        <v>0</v>
      </c>
      <c r="X563" s="1153">
        <f t="shared" si="672"/>
        <v>0</v>
      </c>
      <c r="Y563" s="1153">
        <f t="shared" si="672"/>
        <v>0</v>
      </c>
      <c r="Z563" s="1153">
        <f t="shared" si="672"/>
        <v>0</v>
      </c>
      <c r="AA563" s="1153">
        <f t="shared" si="672"/>
        <v>0</v>
      </c>
      <c r="AB563" s="1153">
        <f t="shared" si="672"/>
        <v>0</v>
      </c>
      <c r="AC563" s="1153">
        <f t="shared" si="672"/>
        <v>0</v>
      </c>
      <c r="AD563" s="1153">
        <f t="shared" si="672"/>
        <v>0</v>
      </c>
      <c r="AE563" s="1153">
        <f t="shared" si="672"/>
        <v>0</v>
      </c>
      <c r="AF563" s="1153">
        <f t="shared" si="672"/>
        <v>0</v>
      </c>
      <c r="AG563" s="1153">
        <f t="shared" si="672"/>
        <v>0</v>
      </c>
      <c r="AH563" s="1153">
        <f t="shared" si="672"/>
        <v>0</v>
      </c>
      <c r="AI563" s="1153">
        <f t="shared" si="672"/>
        <v>0</v>
      </c>
      <c r="AJ563" s="1153">
        <f t="shared" si="672"/>
        <v>0</v>
      </c>
      <c r="AK563" s="1153">
        <f t="shared" si="672"/>
        <v>0</v>
      </c>
      <c r="AL563" s="1153">
        <f t="shared" si="672"/>
        <v>0</v>
      </c>
      <c r="AM563" s="1153">
        <f t="shared" si="672"/>
        <v>0</v>
      </c>
      <c r="AN563" s="1153">
        <f t="shared" si="672"/>
        <v>0</v>
      </c>
      <c r="AO563" s="1153">
        <f t="shared" si="672"/>
        <v>0</v>
      </c>
      <c r="AP563" s="1153">
        <f t="shared" si="672"/>
        <v>0</v>
      </c>
      <c r="AQ563" s="1153">
        <f t="shared" si="672"/>
        <v>0</v>
      </c>
      <c r="AR563" s="1153">
        <f t="shared" si="672"/>
        <v>0</v>
      </c>
      <c r="AS563" s="1153">
        <f t="shared" si="672"/>
        <v>0</v>
      </c>
      <c r="AT563" s="1153">
        <f t="shared" si="672"/>
        <v>0</v>
      </c>
      <c r="AU563" s="1153">
        <f t="shared" si="672"/>
        <v>0</v>
      </c>
      <c r="AV563" s="1153">
        <f t="shared" si="672"/>
        <v>0</v>
      </c>
      <c r="AW563" s="1153">
        <f t="shared" si="672"/>
        <v>0</v>
      </c>
      <c r="AX563" s="1153">
        <f t="shared" si="672"/>
        <v>0</v>
      </c>
      <c r="AY563" s="1153">
        <f t="shared" si="672"/>
        <v>0</v>
      </c>
      <c r="AZ563" s="1153">
        <f t="shared" si="672"/>
        <v>0</v>
      </c>
      <c r="BA563" s="1153">
        <f t="shared" si="672"/>
        <v>0</v>
      </c>
      <c r="BB563" s="1153">
        <f t="shared" si="672"/>
        <v>0</v>
      </c>
      <c r="BC563" s="1153">
        <f t="shared" si="672"/>
        <v>0</v>
      </c>
      <c r="BD563" s="1153">
        <f t="shared" si="672"/>
        <v>0</v>
      </c>
      <c r="BE563" s="1153">
        <f t="shared" si="672"/>
        <v>0</v>
      </c>
      <c r="BF563" s="1153">
        <f t="shared" si="672"/>
        <v>0</v>
      </c>
      <c r="BG563" s="1153">
        <f t="shared" si="672"/>
        <v>0</v>
      </c>
      <c r="BH563" s="1153">
        <f t="shared" si="672"/>
        <v>0</v>
      </c>
      <c r="BI563" s="1153">
        <f t="shared" si="672"/>
        <v>0</v>
      </c>
      <c r="BJ563" s="1153">
        <f t="shared" si="672"/>
        <v>0</v>
      </c>
      <c r="BK563" s="1153">
        <f t="shared" si="672"/>
        <v>0</v>
      </c>
      <c r="BL563" s="1153">
        <f t="shared" si="672"/>
        <v>0</v>
      </c>
      <c r="BM563" s="1153">
        <f t="shared" si="672"/>
        <v>0</v>
      </c>
      <c r="BN563" s="1153">
        <f t="shared" si="672"/>
        <v>0</v>
      </c>
      <c r="BO563" s="1153">
        <f t="shared" si="672"/>
        <v>0</v>
      </c>
      <c r="BP563" s="1153">
        <f t="shared" si="672"/>
        <v>0</v>
      </c>
      <c r="BQ563" s="1153">
        <f t="shared" si="672"/>
        <v>0</v>
      </c>
      <c r="BR563" s="1153">
        <f t="shared" si="672"/>
        <v>0</v>
      </c>
      <c r="BS563" s="1153">
        <f t="shared" si="672"/>
        <v>0</v>
      </c>
      <c r="BT563" s="1153">
        <f t="shared" si="672"/>
        <v>0</v>
      </c>
      <c r="BU563" s="1153">
        <f t="shared" si="672"/>
        <v>0</v>
      </c>
      <c r="BV563" s="1153">
        <f t="shared" si="672"/>
        <v>0</v>
      </c>
      <c r="BW563" s="1153">
        <f t="shared" ref="BW563:CD563" si="673">IF(AND(OR($G100&lt;&gt;0,$H100&lt;&gt;0),BW100&lt;&gt;""),1,0)</f>
        <v>0</v>
      </c>
      <c r="BX563" s="1153">
        <f t="shared" si="673"/>
        <v>0</v>
      </c>
      <c r="BY563" s="1153">
        <f t="shared" si="673"/>
        <v>0</v>
      </c>
      <c r="BZ563" s="1153">
        <f t="shared" si="673"/>
        <v>0</v>
      </c>
      <c r="CA563" s="1153">
        <f t="shared" si="673"/>
        <v>0</v>
      </c>
      <c r="CB563" s="1153">
        <f t="shared" si="673"/>
        <v>0</v>
      </c>
      <c r="CC563" s="1153">
        <f t="shared" si="673"/>
        <v>0</v>
      </c>
      <c r="CD563" s="1153">
        <f t="shared" si="673"/>
        <v>0</v>
      </c>
    </row>
    <row r="564" spans="1:82" x14ac:dyDescent="0.2">
      <c r="A564" s="1">
        <f>'5'!E37</f>
        <v>0</v>
      </c>
      <c r="K564" s="1153">
        <f t="shared" ref="K564:BV564" si="674">IF(AND(OR($G101&lt;&gt;0,$H101&lt;&gt;0),K101&lt;&gt;""),1,0)</f>
        <v>0</v>
      </c>
      <c r="L564" s="1153">
        <f t="shared" si="674"/>
        <v>0</v>
      </c>
      <c r="M564" s="1153">
        <f t="shared" si="674"/>
        <v>0</v>
      </c>
      <c r="N564" s="1153">
        <f t="shared" si="674"/>
        <v>0</v>
      </c>
      <c r="O564" s="1153">
        <f t="shared" si="674"/>
        <v>0</v>
      </c>
      <c r="P564" s="1153">
        <f t="shared" si="674"/>
        <v>0</v>
      </c>
      <c r="Q564" s="1153">
        <f t="shared" si="674"/>
        <v>0</v>
      </c>
      <c r="R564" s="1153">
        <f t="shared" si="674"/>
        <v>0</v>
      </c>
      <c r="S564" s="1153">
        <f t="shared" si="674"/>
        <v>0</v>
      </c>
      <c r="T564" s="1153">
        <f t="shared" si="674"/>
        <v>0</v>
      </c>
      <c r="U564" s="1153">
        <f t="shared" si="674"/>
        <v>0</v>
      </c>
      <c r="V564" s="1153">
        <f t="shared" si="674"/>
        <v>0</v>
      </c>
      <c r="W564" s="1153">
        <f t="shared" si="674"/>
        <v>0</v>
      </c>
      <c r="X564" s="1153">
        <f t="shared" si="674"/>
        <v>0</v>
      </c>
      <c r="Y564" s="1153">
        <f t="shared" si="674"/>
        <v>0</v>
      </c>
      <c r="Z564" s="1153">
        <f t="shared" si="674"/>
        <v>0</v>
      </c>
      <c r="AA564" s="1153">
        <f t="shared" si="674"/>
        <v>0</v>
      </c>
      <c r="AB564" s="1153">
        <f t="shared" si="674"/>
        <v>0</v>
      </c>
      <c r="AC564" s="1153">
        <f t="shared" si="674"/>
        <v>0</v>
      </c>
      <c r="AD564" s="1153">
        <f t="shared" si="674"/>
        <v>0</v>
      </c>
      <c r="AE564" s="1153">
        <f t="shared" si="674"/>
        <v>0</v>
      </c>
      <c r="AF564" s="1153">
        <f t="shared" si="674"/>
        <v>0</v>
      </c>
      <c r="AG564" s="1153">
        <f t="shared" si="674"/>
        <v>0</v>
      </c>
      <c r="AH564" s="1153">
        <f t="shared" si="674"/>
        <v>0</v>
      </c>
      <c r="AI564" s="1153">
        <f t="shared" si="674"/>
        <v>0</v>
      </c>
      <c r="AJ564" s="1153">
        <f t="shared" si="674"/>
        <v>0</v>
      </c>
      <c r="AK564" s="1153">
        <f t="shared" si="674"/>
        <v>0</v>
      </c>
      <c r="AL564" s="1153">
        <f t="shared" si="674"/>
        <v>0</v>
      </c>
      <c r="AM564" s="1153">
        <f t="shared" si="674"/>
        <v>0</v>
      </c>
      <c r="AN564" s="1153">
        <f t="shared" si="674"/>
        <v>0</v>
      </c>
      <c r="AO564" s="1153">
        <f t="shared" si="674"/>
        <v>0</v>
      </c>
      <c r="AP564" s="1153">
        <f t="shared" si="674"/>
        <v>0</v>
      </c>
      <c r="AQ564" s="1153">
        <f t="shared" si="674"/>
        <v>0</v>
      </c>
      <c r="AR564" s="1153">
        <f t="shared" si="674"/>
        <v>0</v>
      </c>
      <c r="AS564" s="1153">
        <f t="shared" si="674"/>
        <v>0</v>
      </c>
      <c r="AT564" s="1153">
        <f t="shared" si="674"/>
        <v>0</v>
      </c>
      <c r="AU564" s="1153">
        <f t="shared" si="674"/>
        <v>0</v>
      </c>
      <c r="AV564" s="1153">
        <f t="shared" si="674"/>
        <v>0</v>
      </c>
      <c r="AW564" s="1153">
        <f t="shared" si="674"/>
        <v>0</v>
      </c>
      <c r="AX564" s="1153">
        <f t="shared" si="674"/>
        <v>0</v>
      </c>
      <c r="AY564" s="1153">
        <f t="shared" si="674"/>
        <v>0</v>
      </c>
      <c r="AZ564" s="1153">
        <f t="shared" si="674"/>
        <v>0</v>
      </c>
      <c r="BA564" s="1153">
        <f t="shared" si="674"/>
        <v>0</v>
      </c>
      <c r="BB564" s="1153">
        <f t="shared" si="674"/>
        <v>0</v>
      </c>
      <c r="BC564" s="1153">
        <f t="shared" si="674"/>
        <v>0</v>
      </c>
      <c r="BD564" s="1153">
        <f t="shared" si="674"/>
        <v>0</v>
      </c>
      <c r="BE564" s="1153">
        <f t="shared" si="674"/>
        <v>0</v>
      </c>
      <c r="BF564" s="1153">
        <f t="shared" si="674"/>
        <v>0</v>
      </c>
      <c r="BG564" s="1153">
        <f t="shared" si="674"/>
        <v>0</v>
      </c>
      <c r="BH564" s="1153">
        <f t="shared" si="674"/>
        <v>0</v>
      </c>
      <c r="BI564" s="1153">
        <f t="shared" si="674"/>
        <v>0</v>
      </c>
      <c r="BJ564" s="1153">
        <f t="shared" si="674"/>
        <v>0</v>
      </c>
      <c r="BK564" s="1153">
        <f t="shared" si="674"/>
        <v>0</v>
      </c>
      <c r="BL564" s="1153">
        <f t="shared" si="674"/>
        <v>0</v>
      </c>
      <c r="BM564" s="1153">
        <f t="shared" si="674"/>
        <v>0</v>
      </c>
      <c r="BN564" s="1153">
        <f t="shared" si="674"/>
        <v>0</v>
      </c>
      <c r="BO564" s="1153">
        <f t="shared" si="674"/>
        <v>0</v>
      </c>
      <c r="BP564" s="1153">
        <f t="shared" si="674"/>
        <v>0</v>
      </c>
      <c r="BQ564" s="1153">
        <f t="shared" si="674"/>
        <v>0</v>
      </c>
      <c r="BR564" s="1153">
        <f t="shared" si="674"/>
        <v>0</v>
      </c>
      <c r="BS564" s="1153">
        <f t="shared" si="674"/>
        <v>0</v>
      </c>
      <c r="BT564" s="1153">
        <f t="shared" si="674"/>
        <v>0</v>
      </c>
      <c r="BU564" s="1153">
        <f t="shared" si="674"/>
        <v>0</v>
      </c>
      <c r="BV564" s="1153">
        <f t="shared" si="674"/>
        <v>0</v>
      </c>
      <c r="BW564" s="1153">
        <f t="shared" ref="BW564:CD564" si="675">IF(AND(OR($G101&lt;&gt;0,$H101&lt;&gt;0),BW101&lt;&gt;""),1,0)</f>
        <v>0</v>
      </c>
      <c r="BX564" s="1153">
        <f t="shared" si="675"/>
        <v>0</v>
      </c>
      <c r="BY564" s="1153">
        <f t="shared" si="675"/>
        <v>0</v>
      </c>
      <c r="BZ564" s="1153">
        <f t="shared" si="675"/>
        <v>0</v>
      </c>
      <c r="CA564" s="1153">
        <f t="shared" si="675"/>
        <v>0</v>
      </c>
      <c r="CB564" s="1153">
        <f t="shared" si="675"/>
        <v>0</v>
      </c>
      <c r="CC564" s="1153">
        <f t="shared" si="675"/>
        <v>0</v>
      </c>
      <c r="CD564" s="1153">
        <f t="shared" si="675"/>
        <v>0</v>
      </c>
    </row>
    <row r="565" spans="1:82" x14ac:dyDescent="0.2">
      <c r="A565" s="1">
        <f>'5'!E38</f>
        <v>0</v>
      </c>
      <c r="K565" s="1153">
        <f t="shared" ref="K565:BV565" si="676">IF(AND(OR($G102&lt;&gt;0,$H102&lt;&gt;0),K102&lt;&gt;""),1,0)</f>
        <v>0</v>
      </c>
      <c r="L565" s="1153">
        <f t="shared" si="676"/>
        <v>0</v>
      </c>
      <c r="M565" s="1153">
        <f t="shared" si="676"/>
        <v>0</v>
      </c>
      <c r="N565" s="1153">
        <f t="shared" si="676"/>
        <v>0</v>
      </c>
      <c r="O565" s="1153">
        <f t="shared" si="676"/>
        <v>0</v>
      </c>
      <c r="P565" s="1153">
        <f t="shared" si="676"/>
        <v>0</v>
      </c>
      <c r="Q565" s="1153">
        <f t="shared" si="676"/>
        <v>0</v>
      </c>
      <c r="R565" s="1153">
        <f t="shared" si="676"/>
        <v>0</v>
      </c>
      <c r="S565" s="1153">
        <f t="shared" si="676"/>
        <v>0</v>
      </c>
      <c r="T565" s="1153">
        <f t="shared" si="676"/>
        <v>0</v>
      </c>
      <c r="U565" s="1153">
        <f t="shared" si="676"/>
        <v>0</v>
      </c>
      <c r="V565" s="1153">
        <f t="shared" si="676"/>
        <v>0</v>
      </c>
      <c r="W565" s="1153">
        <f t="shared" si="676"/>
        <v>0</v>
      </c>
      <c r="X565" s="1153">
        <f t="shared" si="676"/>
        <v>0</v>
      </c>
      <c r="Y565" s="1153">
        <f t="shared" si="676"/>
        <v>0</v>
      </c>
      <c r="Z565" s="1153">
        <f t="shared" si="676"/>
        <v>0</v>
      </c>
      <c r="AA565" s="1153">
        <f t="shared" si="676"/>
        <v>0</v>
      </c>
      <c r="AB565" s="1153">
        <f t="shared" si="676"/>
        <v>0</v>
      </c>
      <c r="AC565" s="1153">
        <f t="shared" si="676"/>
        <v>0</v>
      </c>
      <c r="AD565" s="1153">
        <f t="shared" si="676"/>
        <v>0</v>
      </c>
      <c r="AE565" s="1153">
        <f t="shared" si="676"/>
        <v>0</v>
      </c>
      <c r="AF565" s="1153">
        <f t="shared" si="676"/>
        <v>0</v>
      </c>
      <c r="AG565" s="1153">
        <f t="shared" si="676"/>
        <v>0</v>
      </c>
      <c r="AH565" s="1153">
        <f t="shared" si="676"/>
        <v>0</v>
      </c>
      <c r="AI565" s="1153">
        <f t="shared" si="676"/>
        <v>0</v>
      </c>
      <c r="AJ565" s="1153">
        <f t="shared" si="676"/>
        <v>0</v>
      </c>
      <c r="AK565" s="1153">
        <f t="shared" si="676"/>
        <v>0</v>
      </c>
      <c r="AL565" s="1153">
        <f t="shared" si="676"/>
        <v>0</v>
      </c>
      <c r="AM565" s="1153">
        <f t="shared" si="676"/>
        <v>0</v>
      </c>
      <c r="AN565" s="1153">
        <f t="shared" si="676"/>
        <v>0</v>
      </c>
      <c r="AO565" s="1153">
        <f t="shared" si="676"/>
        <v>0</v>
      </c>
      <c r="AP565" s="1153">
        <f t="shared" si="676"/>
        <v>0</v>
      </c>
      <c r="AQ565" s="1153">
        <f t="shared" si="676"/>
        <v>0</v>
      </c>
      <c r="AR565" s="1153">
        <f t="shared" si="676"/>
        <v>0</v>
      </c>
      <c r="AS565" s="1153">
        <f t="shared" si="676"/>
        <v>0</v>
      </c>
      <c r="AT565" s="1153">
        <f t="shared" si="676"/>
        <v>0</v>
      </c>
      <c r="AU565" s="1153">
        <f t="shared" si="676"/>
        <v>0</v>
      </c>
      <c r="AV565" s="1153">
        <f t="shared" si="676"/>
        <v>0</v>
      </c>
      <c r="AW565" s="1153">
        <f t="shared" si="676"/>
        <v>0</v>
      </c>
      <c r="AX565" s="1153">
        <f t="shared" si="676"/>
        <v>0</v>
      </c>
      <c r="AY565" s="1153">
        <f t="shared" si="676"/>
        <v>0</v>
      </c>
      <c r="AZ565" s="1153">
        <f t="shared" si="676"/>
        <v>0</v>
      </c>
      <c r="BA565" s="1153">
        <f t="shared" si="676"/>
        <v>0</v>
      </c>
      <c r="BB565" s="1153">
        <f t="shared" si="676"/>
        <v>0</v>
      </c>
      <c r="BC565" s="1153">
        <f t="shared" si="676"/>
        <v>0</v>
      </c>
      <c r="BD565" s="1153">
        <f t="shared" si="676"/>
        <v>0</v>
      </c>
      <c r="BE565" s="1153">
        <f t="shared" si="676"/>
        <v>0</v>
      </c>
      <c r="BF565" s="1153">
        <f t="shared" si="676"/>
        <v>0</v>
      </c>
      <c r="BG565" s="1153">
        <f t="shared" si="676"/>
        <v>0</v>
      </c>
      <c r="BH565" s="1153">
        <f t="shared" si="676"/>
        <v>0</v>
      </c>
      <c r="BI565" s="1153">
        <f t="shared" si="676"/>
        <v>0</v>
      </c>
      <c r="BJ565" s="1153">
        <f t="shared" si="676"/>
        <v>0</v>
      </c>
      <c r="BK565" s="1153">
        <f t="shared" si="676"/>
        <v>0</v>
      </c>
      <c r="BL565" s="1153">
        <f t="shared" si="676"/>
        <v>0</v>
      </c>
      <c r="BM565" s="1153">
        <f t="shared" si="676"/>
        <v>0</v>
      </c>
      <c r="BN565" s="1153">
        <f t="shared" si="676"/>
        <v>0</v>
      </c>
      <c r="BO565" s="1153">
        <f t="shared" si="676"/>
        <v>0</v>
      </c>
      <c r="BP565" s="1153">
        <f t="shared" si="676"/>
        <v>0</v>
      </c>
      <c r="BQ565" s="1153">
        <f t="shared" si="676"/>
        <v>0</v>
      </c>
      <c r="BR565" s="1153">
        <f t="shared" si="676"/>
        <v>0</v>
      </c>
      <c r="BS565" s="1153">
        <f t="shared" si="676"/>
        <v>0</v>
      </c>
      <c r="BT565" s="1153">
        <f t="shared" si="676"/>
        <v>0</v>
      </c>
      <c r="BU565" s="1153">
        <f t="shared" si="676"/>
        <v>0</v>
      </c>
      <c r="BV565" s="1153">
        <f t="shared" si="676"/>
        <v>0</v>
      </c>
      <c r="BW565" s="1153">
        <f t="shared" ref="BW565:CD565" si="677">IF(AND(OR($G102&lt;&gt;0,$H102&lt;&gt;0),BW102&lt;&gt;""),1,0)</f>
        <v>0</v>
      </c>
      <c r="BX565" s="1153">
        <f t="shared" si="677"/>
        <v>0</v>
      </c>
      <c r="BY565" s="1153">
        <f t="shared" si="677"/>
        <v>0</v>
      </c>
      <c r="BZ565" s="1153">
        <f t="shared" si="677"/>
        <v>0</v>
      </c>
      <c r="CA565" s="1153">
        <f t="shared" si="677"/>
        <v>0</v>
      </c>
      <c r="CB565" s="1153">
        <f t="shared" si="677"/>
        <v>0</v>
      </c>
      <c r="CC565" s="1153">
        <f t="shared" si="677"/>
        <v>0</v>
      </c>
      <c r="CD565" s="1153">
        <f t="shared" si="677"/>
        <v>0</v>
      </c>
    </row>
    <row r="566" spans="1:82" x14ac:dyDescent="0.2">
      <c r="A566" s="1">
        <f>'5'!E39</f>
        <v>0</v>
      </c>
      <c r="K566" s="1153">
        <f t="shared" ref="K566:BV566" si="678">IF(AND(OR($G103&lt;&gt;0,$H103&lt;&gt;0),K103&lt;&gt;""),1,0)</f>
        <v>0</v>
      </c>
      <c r="L566" s="1153">
        <f t="shared" si="678"/>
        <v>0</v>
      </c>
      <c r="M566" s="1153">
        <f t="shared" si="678"/>
        <v>0</v>
      </c>
      <c r="N566" s="1153">
        <f t="shared" si="678"/>
        <v>0</v>
      </c>
      <c r="O566" s="1153">
        <f t="shared" si="678"/>
        <v>0</v>
      </c>
      <c r="P566" s="1153">
        <f t="shared" si="678"/>
        <v>0</v>
      </c>
      <c r="Q566" s="1153">
        <f t="shared" si="678"/>
        <v>0</v>
      </c>
      <c r="R566" s="1153">
        <f t="shared" si="678"/>
        <v>0</v>
      </c>
      <c r="S566" s="1153">
        <f t="shared" si="678"/>
        <v>0</v>
      </c>
      <c r="T566" s="1153">
        <f t="shared" si="678"/>
        <v>0</v>
      </c>
      <c r="U566" s="1153">
        <f t="shared" si="678"/>
        <v>0</v>
      </c>
      <c r="V566" s="1153">
        <f t="shared" si="678"/>
        <v>0</v>
      </c>
      <c r="W566" s="1153">
        <f t="shared" si="678"/>
        <v>0</v>
      </c>
      <c r="X566" s="1153">
        <f t="shared" si="678"/>
        <v>0</v>
      </c>
      <c r="Y566" s="1153">
        <f t="shared" si="678"/>
        <v>0</v>
      </c>
      <c r="Z566" s="1153">
        <f t="shared" si="678"/>
        <v>0</v>
      </c>
      <c r="AA566" s="1153">
        <f t="shared" si="678"/>
        <v>0</v>
      </c>
      <c r="AB566" s="1153">
        <f t="shared" si="678"/>
        <v>0</v>
      </c>
      <c r="AC566" s="1153">
        <f t="shared" si="678"/>
        <v>0</v>
      </c>
      <c r="AD566" s="1153">
        <f t="shared" si="678"/>
        <v>0</v>
      </c>
      <c r="AE566" s="1153">
        <f t="shared" si="678"/>
        <v>0</v>
      </c>
      <c r="AF566" s="1153">
        <f t="shared" si="678"/>
        <v>0</v>
      </c>
      <c r="AG566" s="1153">
        <f t="shared" si="678"/>
        <v>0</v>
      </c>
      <c r="AH566" s="1153">
        <f t="shared" si="678"/>
        <v>0</v>
      </c>
      <c r="AI566" s="1153">
        <f t="shared" si="678"/>
        <v>0</v>
      </c>
      <c r="AJ566" s="1153">
        <f t="shared" si="678"/>
        <v>0</v>
      </c>
      <c r="AK566" s="1153">
        <f t="shared" si="678"/>
        <v>0</v>
      </c>
      <c r="AL566" s="1153">
        <f t="shared" si="678"/>
        <v>0</v>
      </c>
      <c r="AM566" s="1153">
        <f t="shared" si="678"/>
        <v>0</v>
      </c>
      <c r="AN566" s="1153">
        <f t="shared" si="678"/>
        <v>0</v>
      </c>
      <c r="AO566" s="1153">
        <f t="shared" si="678"/>
        <v>0</v>
      </c>
      <c r="AP566" s="1153">
        <f t="shared" si="678"/>
        <v>0</v>
      </c>
      <c r="AQ566" s="1153">
        <f t="shared" si="678"/>
        <v>0</v>
      </c>
      <c r="AR566" s="1153">
        <f t="shared" si="678"/>
        <v>0</v>
      </c>
      <c r="AS566" s="1153">
        <f t="shared" si="678"/>
        <v>0</v>
      </c>
      <c r="AT566" s="1153">
        <f t="shared" si="678"/>
        <v>0</v>
      </c>
      <c r="AU566" s="1153">
        <f t="shared" si="678"/>
        <v>0</v>
      </c>
      <c r="AV566" s="1153">
        <f t="shared" si="678"/>
        <v>0</v>
      </c>
      <c r="AW566" s="1153">
        <f t="shared" si="678"/>
        <v>0</v>
      </c>
      <c r="AX566" s="1153">
        <f t="shared" si="678"/>
        <v>0</v>
      </c>
      <c r="AY566" s="1153">
        <f t="shared" si="678"/>
        <v>0</v>
      </c>
      <c r="AZ566" s="1153">
        <f t="shared" si="678"/>
        <v>0</v>
      </c>
      <c r="BA566" s="1153">
        <f t="shared" si="678"/>
        <v>0</v>
      </c>
      <c r="BB566" s="1153">
        <f t="shared" si="678"/>
        <v>0</v>
      </c>
      <c r="BC566" s="1153">
        <f t="shared" si="678"/>
        <v>0</v>
      </c>
      <c r="BD566" s="1153">
        <f t="shared" si="678"/>
        <v>0</v>
      </c>
      <c r="BE566" s="1153">
        <f t="shared" si="678"/>
        <v>0</v>
      </c>
      <c r="BF566" s="1153">
        <f t="shared" si="678"/>
        <v>0</v>
      </c>
      <c r="BG566" s="1153">
        <f t="shared" si="678"/>
        <v>0</v>
      </c>
      <c r="BH566" s="1153">
        <f t="shared" si="678"/>
        <v>0</v>
      </c>
      <c r="BI566" s="1153">
        <f t="shared" si="678"/>
        <v>0</v>
      </c>
      <c r="BJ566" s="1153">
        <f t="shared" si="678"/>
        <v>0</v>
      </c>
      <c r="BK566" s="1153">
        <f t="shared" si="678"/>
        <v>0</v>
      </c>
      <c r="BL566" s="1153">
        <f t="shared" si="678"/>
        <v>0</v>
      </c>
      <c r="BM566" s="1153">
        <f t="shared" si="678"/>
        <v>0</v>
      </c>
      <c r="BN566" s="1153">
        <f t="shared" si="678"/>
        <v>0</v>
      </c>
      <c r="BO566" s="1153">
        <f t="shared" si="678"/>
        <v>0</v>
      </c>
      <c r="BP566" s="1153">
        <f t="shared" si="678"/>
        <v>0</v>
      </c>
      <c r="BQ566" s="1153">
        <f t="shared" si="678"/>
        <v>0</v>
      </c>
      <c r="BR566" s="1153">
        <f t="shared" si="678"/>
        <v>0</v>
      </c>
      <c r="BS566" s="1153">
        <f t="shared" si="678"/>
        <v>0</v>
      </c>
      <c r="BT566" s="1153">
        <f t="shared" si="678"/>
        <v>0</v>
      </c>
      <c r="BU566" s="1153">
        <f t="shared" si="678"/>
        <v>0</v>
      </c>
      <c r="BV566" s="1153">
        <f t="shared" si="678"/>
        <v>0</v>
      </c>
      <c r="BW566" s="1153">
        <f t="shared" ref="BW566:CD566" si="679">IF(AND(OR($G103&lt;&gt;0,$H103&lt;&gt;0),BW103&lt;&gt;""),1,0)</f>
        <v>0</v>
      </c>
      <c r="BX566" s="1153">
        <f t="shared" si="679"/>
        <v>0</v>
      </c>
      <c r="BY566" s="1153">
        <f t="shared" si="679"/>
        <v>0</v>
      </c>
      <c r="BZ566" s="1153">
        <f t="shared" si="679"/>
        <v>0</v>
      </c>
      <c r="CA566" s="1153">
        <f t="shared" si="679"/>
        <v>0</v>
      </c>
      <c r="CB566" s="1153">
        <f t="shared" si="679"/>
        <v>0</v>
      </c>
      <c r="CC566" s="1153">
        <f t="shared" si="679"/>
        <v>0</v>
      </c>
      <c r="CD566" s="1153">
        <f t="shared" si="679"/>
        <v>0</v>
      </c>
    </row>
    <row r="567" spans="1:82" x14ac:dyDescent="0.2">
      <c r="A567" s="1">
        <f>'5'!E40</f>
        <v>0</v>
      </c>
      <c r="K567" s="1153">
        <f t="shared" ref="K567:BV567" si="680">IF(AND(OR($G104&lt;&gt;0,$H104&lt;&gt;0),K104&lt;&gt;""),1,0)</f>
        <v>0</v>
      </c>
      <c r="L567" s="1153">
        <f t="shared" si="680"/>
        <v>0</v>
      </c>
      <c r="M567" s="1153">
        <f t="shared" si="680"/>
        <v>0</v>
      </c>
      <c r="N567" s="1153">
        <f t="shared" si="680"/>
        <v>0</v>
      </c>
      <c r="O567" s="1153">
        <f t="shared" si="680"/>
        <v>0</v>
      </c>
      <c r="P567" s="1153">
        <f t="shared" si="680"/>
        <v>0</v>
      </c>
      <c r="Q567" s="1153">
        <f t="shared" si="680"/>
        <v>0</v>
      </c>
      <c r="R567" s="1153">
        <f t="shared" si="680"/>
        <v>0</v>
      </c>
      <c r="S567" s="1153">
        <f t="shared" si="680"/>
        <v>0</v>
      </c>
      <c r="T567" s="1153">
        <f t="shared" si="680"/>
        <v>0</v>
      </c>
      <c r="U567" s="1153">
        <f t="shared" si="680"/>
        <v>0</v>
      </c>
      <c r="V567" s="1153">
        <f t="shared" si="680"/>
        <v>0</v>
      </c>
      <c r="W567" s="1153">
        <f t="shared" si="680"/>
        <v>0</v>
      </c>
      <c r="X567" s="1153">
        <f t="shared" si="680"/>
        <v>0</v>
      </c>
      <c r="Y567" s="1153">
        <f t="shared" si="680"/>
        <v>0</v>
      </c>
      <c r="Z567" s="1153">
        <f t="shared" si="680"/>
        <v>0</v>
      </c>
      <c r="AA567" s="1153">
        <f t="shared" si="680"/>
        <v>0</v>
      </c>
      <c r="AB567" s="1153">
        <f t="shared" si="680"/>
        <v>0</v>
      </c>
      <c r="AC567" s="1153">
        <f t="shared" si="680"/>
        <v>0</v>
      </c>
      <c r="AD567" s="1153">
        <f t="shared" si="680"/>
        <v>0</v>
      </c>
      <c r="AE567" s="1153">
        <f t="shared" si="680"/>
        <v>0</v>
      </c>
      <c r="AF567" s="1153">
        <f t="shared" si="680"/>
        <v>0</v>
      </c>
      <c r="AG567" s="1153">
        <f t="shared" si="680"/>
        <v>0</v>
      </c>
      <c r="AH567" s="1153">
        <f t="shared" si="680"/>
        <v>0</v>
      </c>
      <c r="AI567" s="1153">
        <f t="shared" si="680"/>
        <v>0</v>
      </c>
      <c r="AJ567" s="1153">
        <f t="shared" si="680"/>
        <v>0</v>
      </c>
      <c r="AK567" s="1153">
        <f t="shared" si="680"/>
        <v>0</v>
      </c>
      <c r="AL567" s="1153">
        <f t="shared" si="680"/>
        <v>0</v>
      </c>
      <c r="AM567" s="1153">
        <f t="shared" si="680"/>
        <v>0</v>
      </c>
      <c r="AN567" s="1153">
        <f t="shared" si="680"/>
        <v>0</v>
      </c>
      <c r="AO567" s="1153">
        <f t="shared" si="680"/>
        <v>0</v>
      </c>
      <c r="AP567" s="1153">
        <f t="shared" si="680"/>
        <v>0</v>
      </c>
      <c r="AQ567" s="1153">
        <f t="shared" si="680"/>
        <v>0</v>
      </c>
      <c r="AR567" s="1153">
        <f t="shared" si="680"/>
        <v>0</v>
      </c>
      <c r="AS567" s="1153">
        <f t="shared" si="680"/>
        <v>0</v>
      </c>
      <c r="AT567" s="1153">
        <f t="shared" si="680"/>
        <v>0</v>
      </c>
      <c r="AU567" s="1153">
        <f t="shared" si="680"/>
        <v>0</v>
      </c>
      <c r="AV567" s="1153">
        <f t="shared" si="680"/>
        <v>0</v>
      </c>
      <c r="AW567" s="1153">
        <f t="shared" si="680"/>
        <v>0</v>
      </c>
      <c r="AX567" s="1153">
        <f t="shared" si="680"/>
        <v>0</v>
      </c>
      <c r="AY567" s="1153">
        <f t="shared" si="680"/>
        <v>0</v>
      </c>
      <c r="AZ567" s="1153">
        <f t="shared" si="680"/>
        <v>0</v>
      </c>
      <c r="BA567" s="1153">
        <f t="shared" si="680"/>
        <v>0</v>
      </c>
      <c r="BB567" s="1153">
        <f t="shared" si="680"/>
        <v>0</v>
      </c>
      <c r="BC567" s="1153">
        <f t="shared" si="680"/>
        <v>0</v>
      </c>
      <c r="BD567" s="1153">
        <f t="shared" si="680"/>
        <v>0</v>
      </c>
      <c r="BE567" s="1153">
        <f t="shared" si="680"/>
        <v>0</v>
      </c>
      <c r="BF567" s="1153">
        <f t="shared" si="680"/>
        <v>0</v>
      </c>
      <c r="BG567" s="1153">
        <f t="shared" si="680"/>
        <v>0</v>
      </c>
      <c r="BH567" s="1153">
        <f t="shared" si="680"/>
        <v>0</v>
      </c>
      <c r="BI567" s="1153">
        <f t="shared" si="680"/>
        <v>0</v>
      </c>
      <c r="BJ567" s="1153">
        <f t="shared" si="680"/>
        <v>0</v>
      </c>
      <c r="BK567" s="1153">
        <f t="shared" si="680"/>
        <v>0</v>
      </c>
      <c r="BL567" s="1153">
        <f t="shared" si="680"/>
        <v>0</v>
      </c>
      <c r="BM567" s="1153">
        <f t="shared" si="680"/>
        <v>0</v>
      </c>
      <c r="BN567" s="1153">
        <f t="shared" si="680"/>
        <v>0</v>
      </c>
      <c r="BO567" s="1153">
        <f t="shared" si="680"/>
        <v>0</v>
      </c>
      <c r="BP567" s="1153">
        <f t="shared" si="680"/>
        <v>0</v>
      </c>
      <c r="BQ567" s="1153">
        <f t="shared" si="680"/>
        <v>0</v>
      </c>
      <c r="BR567" s="1153">
        <f t="shared" si="680"/>
        <v>0</v>
      </c>
      <c r="BS567" s="1153">
        <f t="shared" si="680"/>
        <v>0</v>
      </c>
      <c r="BT567" s="1153">
        <f t="shared" si="680"/>
        <v>0</v>
      </c>
      <c r="BU567" s="1153">
        <f t="shared" si="680"/>
        <v>0</v>
      </c>
      <c r="BV567" s="1153">
        <f t="shared" si="680"/>
        <v>0</v>
      </c>
      <c r="BW567" s="1153">
        <f t="shared" ref="BW567:CD567" si="681">IF(AND(OR($G104&lt;&gt;0,$H104&lt;&gt;0),BW104&lt;&gt;""),1,0)</f>
        <v>0</v>
      </c>
      <c r="BX567" s="1153">
        <f t="shared" si="681"/>
        <v>0</v>
      </c>
      <c r="BY567" s="1153">
        <f t="shared" si="681"/>
        <v>0</v>
      </c>
      <c r="BZ567" s="1153">
        <f t="shared" si="681"/>
        <v>0</v>
      </c>
      <c r="CA567" s="1153">
        <f t="shared" si="681"/>
        <v>0</v>
      </c>
      <c r="CB567" s="1153">
        <f t="shared" si="681"/>
        <v>0</v>
      </c>
      <c r="CC567" s="1153">
        <f t="shared" si="681"/>
        <v>0</v>
      </c>
      <c r="CD567" s="1153">
        <f t="shared" si="681"/>
        <v>0</v>
      </c>
    </row>
    <row r="568" spans="1:82" x14ac:dyDescent="0.2">
      <c r="A568" s="1">
        <f>'5'!E41</f>
        <v>0</v>
      </c>
      <c r="K568" s="1153">
        <f t="shared" ref="K568:BV568" si="682">IF(AND(OR($G105&lt;&gt;0,$H105&lt;&gt;0),K105&lt;&gt;""),1,0)</f>
        <v>0</v>
      </c>
      <c r="L568" s="1153">
        <f t="shared" si="682"/>
        <v>0</v>
      </c>
      <c r="M568" s="1153">
        <f t="shared" si="682"/>
        <v>0</v>
      </c>
      <c r="N568" s="1153">
        <f t="shared" si="682"/>
        <v>0</v>
      </c>
      <c r="O568" s="1153">
        <f t="shared" si="682"/>
        <v>0</v>
      </c>
      <c r="P568" s="1153">
        <f t="shared" si="682"/>
        <v>0</v>
      </c>
      <c r="Q568" s="1153">
        <f t="shared" si="682"/>
        <v>0</v>
      </c>
      <c r="R568" s="1153">
        <f t="shared" si="682"/>
        <v>0</v>
      </c>
      <c r="S568" s="1153">
        <f t="shared" si="682"/>
        <v>0</v>
      </c>
      <c r="T568" s="1153">
        <f t="shared" si="682"/>
        <v>0</v>
      </c>
      <c r="U568" s="1153">
        <f t="shared" si="682"/>
        <v>0</v>
      </c>
      <c r="V568" s="1153">
        <f t="shared" si="682"/>
        <v>0</v>
      </c>
      <c r="W568" s="1153">
        <f t="shared" si="682"/>
        <v>0</v>
      </c>
      <c r="X568" s="1153">
        <f t="shared" si="682"/>
        <v>0</v>
      </c>
      <c r="Y568" s="1153">
        <f t="shared" si="682"/>
        <v>0</v>
      </c>
      <c r="Z568" s="1153">
        <f t="shared" si="682"/>
        <v>0</v>
      </c>
      <c r="AA568" s="1153">
        <f t="shared" si="682"/>
        <v>0</v>
      </c>
      <c r="AB568" s="1153">
        <f t="shared" si="682"/>
        <v>0</v>
      </c>
      <c r="AC568" s="1153">
        <f t="shared" si="682"/>
        <v>0</v>
      </c>
      <c r="AD568" s="1153">
        <f t="shared" si="682"/>
        <v>0</v>
      </c>
      <c r="AE568" s="1153">
        <f t="shared" si="682"/>
        <v>0</v>
      </c>
      <c r="AF568" s="1153">
        <f t="shared" si="682"/>
        <v>0</v>
      </c>
      <c r="AG568" s="1153">
        <f t="shared" si="682"/>
        <v>0</v>
      </c>
      <c r="AH568" s="1153">
        <f t="shared" si="682"/>
        <v>0</v>
      </c>
      <c r="AI568" s="1153">
        <f t="shared" si="682"/>
        <v>0</v>
      </c>
      <c r="AJ568" s="1153">
        <f t="shared" si="682"/>
        <v>0</v>
      </c>
      <c r="AK568" s="1153">
        <f t="shared" si="682"/>
        <v>0</v>
      </c>
      <c r="AL568" s="1153">
        <f t="shared" si="682"/>
        <v>0</v>
      </c>
      <c r="AM568" s="1153">
        <f t="shared" si="682"/>
        <v>0</v>
      </c>
      <c r="AN568" s="1153">
        <f t="shared" si="682"/>
        <v>0</v>
      </c>
      <c r="AO568" s="1153">
        <f t="shared" si="682"/>
        <v>0</v>
      </c>
      <c r="AP568" s="1153">
        <f t="shared" si="682"/>
        <v>0</v>
      </c>
      <c r="AQ568" s="1153">
        <f t="shared" si="682"/>
        <v>0</v>
      </c>
      <c r="AR568" s="1153">
        <f t="shared" si="682"/>
        <v>0</v>
      </c>
      <c r="AS568" s="1153">
        <f t="shared" si="682"/>
        <v>0</v>
      </c>
      <c r="AT568" s="1153">
        <f t="shared" si="682"/>
        <v>0</v>
      </c>
      <c r="AU568" s="1153">
        <f t="shared" si="682"/>
        <v>0</v>
      </c>
      <c r="AV568" s="1153">
        <f t="shared" si="682"/>
        <v>0</v>
      </c>
      <c r="AW568" s="1153">
        <f t="shared" si="682"/>
        <v>0</v>
      </c>
      <c r="AX568" s="1153">
        <f t="shared" si="682"/>
        <v>0</v>
      </c>
      <c r="AY568" s="1153">
        <f t="shared" si="682"/>
        <v>0</v>
      </c>
      <c r="AZ568" s="1153">
        <f t="shared" si="682"/>
        <v>0</v>
      </c>
      <c r="BA568" s="1153">
        <f t="shared" si="682"/>
        <v>0</v>
      </c>
      <c r="BB568" s="1153">
        <f t="shared" si="682"/>
        <v>0</v>
      </c>
      <c r="BC568" s="1153">
        <f t="shared" si="682"/>
        <v>0</v>
      </c>
      <c r="BD568" s="1153">
        <f t="shared" si="682"/>
        <v>0</v>
      </c>
      <c r="BE568" s="1153">
        <f t="shared" si="682"/>
        <v>0</v>
      </c>
      <c r="BF568" s="1153">
        <f t="shared" si="682"/>
        <v>0</v>
      </c>
      <c r="BG568" s="1153">
        <f t="shared" si="682"/>
        <v>0</v>
      </c>
      <c r="BH568" s="1153">
        <f t="shared" si="682"/>
        <v>0</v>
      </c>
      <c r="BI568" s="1153">
        <f t="shared" si="682"/>
        <v>0</v>
      </c>
      <c r="BJ568" s="1153">
        <f t="shared" si="682"/>
        <v>0</v>
      </c>
      <c r="BK568" s="1153">
        <f t="shared" si="682"/>
        <v>0</v>
      </c>
      <c r="BL568" s="1153">
        <f t="shared" si="682"/>
        <v>0</v>
      </c>
      <c r="BM568" s="1153">
        <f t="shared" si="682"/>
        <v>0</v>
      </c>
      <c r="BN568" s="1153">
        <f t="shared" si="682"/>
        <v>0</v>
      </c>
      <c r="BO568" s="1153">
        <f t="shared" si="682"/>
        <v>0</v>
      </c>
      <c r="BP568" s="1153">
        <f t="shared" si="682"/>
        <v>0</v>
      </c>
      <c r="BQ568" s="1153">
        <f t="shared" si="682"/>
        <v>0</v>
      </c>
      <c r="BR568" s="1153">
        <f t="shared" si="682"/>
        <v>0</v>
      </c>
      <c r="BS568" s="1153">
        <f t="shared" si="682"/>
        <v>0</v>
      </c>
      <c r="BT568" s="1153">
        <f t="shared" si="682"/>
        <v>0</v>
      </c>
      <c r="BU568" s="1153">
        <f t="shared" si="682"/>
        <v>0</v>
      </c>
      <c r="BV568" s="1153">
        <f t="shared" si="682"/>
        <v>0</v>
      </c>
      <c r="BW568" s="1153">
        <f t="shared" ref="BW568:CD568" si="683">IF(AND(OR($G105&lt;&gt;0,$H105&lt;&gt;0),BW105&lt;&gt;""),1,0)</f>
        <v>0</v>
      </c>
      <c r="BX568" s="1153">
        <f t="shared" si="683"/>
        <v>0</v>
      </c>
      <c r="BY568" s="1153">
        <f t="shared" si="683"/>
        <v>0</v>
      </c>
      <c r="BZ568" s="1153">
        <f t="shared" si="683"/>
        <v>0</v>
      </c>
      <c r="CA568" s="1153">
        <f t="shared" si="683"/>
        <v>0</v>
      </c>
      <c r="CB568" s="1153">
        <f t="shared" si="683"/>
        <v>0</v>
      </c>
      <c r="CC568" s="1153">
        <f t="shared" si="683"/>
        <v>0</v>
      </c>
      <c r="CD568" s="1153">
        <f t="shared" si="683"/>
        <v>0</v>
      </c>
    </row>
    <row r="569" spans="1:82" x14ac:dyDescent="0.2">
      <c r="A569" s="1">
        <f>'5'!E42</f>
        <v>0</v>
      </c>
      <c r="K569" s="1153">
        <f t="shared" ref="K569:BV569" si="684">IF(AND(OR($G106&lt;&gt;0,$H106&lt;&gt;0),K106&lt;&gt;""),1,0)</f>
        <v>0</v>
      </c>
      <c r="L569" s="1153">
        <f t="shared" si="684"/>
        <v>0</v>
      </c>
      <c r="M569" s="1153">
        <f t="shared" si="684"/>
        <v>0</v>
      </c>
      <c r="N569" s="1153">
        <f t="shared" si="684"/>
        <v>0</v>
      </c>
      <c r="O569" s="1153">
        <f t="shared" si="684"/>
        <v>0</v>
      </c>
      <c r="P569" s="1153">
        <f t="shared" si="684"/>
        <v>0</v>
      </c>
      <c r="Q569" s="1153">
        <f t="shared" si="684"/>
        <v>0</v>
      </c>
      <c r="R569" s="1153">
        <f t="shared" si="684"/>
        <v>0</v>
      </c>
      <c r="S569" s="1153">
        <f t="shared" si="684"/>
        <v>0</v>
      </c>
      <c r="T569" s="1153">
        <f t="shared" si="684"/>
        <v>0</v>
      </c>
      <c r="U569" s="1153">
        <f t="shared" si="684"/>
        <v>0</v>
      </c>
      <c r="V569" s="1153">
        <f t="shared" si="684"/>
        <v>0</v>
      </c>
      <c r="W569" s="1153">
        <f t="shared" si="684"/>
        <v>0</v>
      </c>
      <c r="X569" s="1153">
        <f t="shared" si="684"/>
        <v>0</v>
      </c>
      <c r="Y569" s="1153">
        <f t="shared" si="684"/>
        <v>0</v>
      </c>
      <c r="Z569" s="1153">
        <f t="shared" si="684"/>
        <v>0</v>
      </c>
      <c r="AA569" s="1153">
        <f t="shared" si="684"/>
        <v>0</v>
      </c>
      <c r="AB569" s="1153">
        <f t="shared" si="684"/>
        <v>0</v>
      </c>
      <c r="AC569" s="1153">
        <f t="shared" si="684"/>
        <v>0</v>
      </c>
      <c r="AD569" s="1153">
        <f t="shared" si="684"/>
        <v>0</v>
      </c>
      <c r="AE569" s="1153">
        <f t="shared" si="684"/>
        <v>0</v>
      </c>
      <c r="AF569" s="1153">
        <f t="shared" si="684"/>
        <v>0</v>
      </c>
      <c r="AG569" s="1153">
        <f t="shared" si="684"/>
        <v>0</v>
      </c>
      <c r="AH569" s="1153">
        <f t="shared" si="684"/>
        <v>0</v>
      </c>
      <c r="AI569" s="1153">
        <f t="shared" si="684"/>
        <v>0</v>
      </c>
      <c r="AJ569" s="1153">
        <f t="shared" si="684"/>
        <v>0</v>
      </c>
      <c r="AK569" s="1153">
        <f t="shared" si="684"/>
        <v>0</v>
      </c>
      <c r="AL569" s="1153">
        <f t="shared" si="684"/>
        <v>0</v>
      </c>
      <c r="AM569" s="1153">
        <f t="shared" si="684"/>
        <v>0</v>
      </c>
      <c r="AN569" s="1153">
        <f t="shared" si="684"/>
        <v>0</v>
      </c>
      <c r="AO569" s="1153">
        <f t="shared" si="684"/>
        <v>0</v>
      </c>
      <c r="AP569" s="1153">
        <f t="shared" si="684"/>
        <v>0</v>
      </c>
      <c r="AQ569" s="1153">
        <f t="shared" si="684"/>
        <v>0</v>
      </c>
      <c r="AR569" s="1153">
        <f t="shared" si="684"/>
        <v>0</v>
      </c>
      <c r="AS569" s="1153">
        <f t="shared" si="684"/>
        <v>0</v>
      </c>
      <c r="AT569" s="1153">
        <f t="shared" si="684"/>
        <v>0</v>
      </c>
      <c r="AU569" s="1153">
        <f t="shared" si="684"/>
        <v>0</v>
      </c>
      <c r="AV569" s="1153">
        <f t="shared" si="684"/>
        <v>0</v>
      </c>
      <c r="AW569" s="1153">
        <f t="shared" si="684"/>
        <v>0</v>
      </c>
      <c r="AX569" s="1153">
        <f t="shared" si="684"/>
        <v>0</v>
      </c>
      <c r="AY569" s="1153">
        <f t="shared" si="684"/>
        <v>0</v>
      </c>
      <c r="AZ569" s="1153">
        <f t="shared" si="684"/>
        <v>0</v>
      </c>
      <c r="BA569" s="1153">
        <f t="shared" si="684"/>
        <v>0</v>
      </c>
      <c r="BB569" s="1153">
        <f t="shared" si="684"/>
        <v>0</v>
      </c>
      <c r="BC569" s="1153">
        <f t="shared" si="684"/>
        <v>0</v>
      </c>
      <c r="BD569" s="1153">
        <f t="shared" si="684"/>
        <v>0</v>
      </c>
      <c r="BE569" s="1153">
        <f t="shared" si="684"/>
        <v>0</v>
      </c>
      <c r="BF569" s="1153">
        <f t="shared" si="684"/>
        <v>0</v>
      </c>
      <c r="BG569" s="1153">
        <f t="shared" si="684"/>
        <v>0</v>
      </c>
      <c r="BH569" s="1153">
        <f t="shared" si="684"/>
        <v>0</v>
      </c>
      <c r="BI569" s="1153">
        <f t="shared" si="684"/>
        <v>0</v>
      </c>
      <c r="BJ569" s="1153">
        <f t="shared" si="684"/>
        <v>0</v>
      </c>
      <c r="BK569" s="1153">
        <f t="shared" si="684"/>
        <v>0</v>
      </c>
      <c r="BL569" s="1153">
        <f t="shared" si="684"/>
        <v>0</v>
      </c>
      <c r="BM569" s="1153">
        <f t="shared" si="684"/>
        <v>0</v>
      </c>
      <c r="BN569" s="1153">
        <f t="shared" si="684"/>
        <v>0</v>
      </c>
      <c r="BO569" s="1153">
        <f t="shared" si="684"/>
        <v>0</v>
      </c>
      <c r="BP569" s="1153">
        <f t="shared" si="684"/>
        <v>0</v>
      </c>
      <c r="BQ569" s="1153">
        <f t="shared" si="684"/>
        <v>0</v>
      </c>
      <c r="BR569" s="1153">
        <f t="shared" si="684"/>
        <v>0</v>
      </c>
      <c r="BS569" s="1153">
        <f t="shared" si="684"/>
        <v>0</v>
      </c>
      <c r="BT569" s="1153">
        <f t="shared" si="684"/>
        <v>0</v>
      </c>
      <c r="BU569" s="1153">
        <f t="shared" si="684"/>
        <v>0</v>
      </c>
      <c r="BV569" s="1153">
        <f t="shared" si="684"/>
        <v>0</v>
      </c>
      <c r="BW569" s="1153">
        <f t="shared" ref="BW569:CD569" si="685">IF(AND(OR($G106&lt;&gt;0,$H106&lt;&gt;0),BW106&lt;&gt;""),1,0)</f>
        <v>0</v>
      </c>
      <c r="BX569" s="1153">
        <f t="shared" si="685"/>
        <v>0</v>
      </c>
      <c r="BY569" s="1153">
        <f t="shared" si="685"/>
        <v>0</v>
      </c>
      <c r="BZ569" s="1153">
        <f t="shared" si="685"/>
        <v>0</v>
      </c>
      <c r="CA569" s="1153">
        <f t="shared" si="685"/>
        <v>0</v>
      </c>
      <c r="CB569" s="1153">
        <f t="shared" si="685"/>
        <v>0</v>
      </c>
      <c r="CC569" s="1153">
        <f t="shared" si="685"/>
        <v>0</v>
      </c>
      <c r="CD569" s="1153">
        <f t="shared" si="685"/>
        <v>0</v>
      </c>
    </row>
    <row r="570" spans="1:82" x14ac:dyDescent="0.2">
      <c r="A570" s="1">
        <f>'5'!E43</f>
        <v>0</v>
      </c>
      <c r="K570" s="1153">
        <f t="shared" ref="K570:BV570" si="686">IF(AND(OR($G107&lt;&gt;0,$H107&lt;&gt;0),K107&lt;&gt;""),1,0)</f>
        <v>0</v>
      </c>
      <c r="L570" s="1153">
        <f t="shared" si="686"/>
        <v>0</v>
      </c>
      <c r="M570" s="1153">
        <f t="shared" si="686"/>
        <v>0</v>
      </c>
      <c r="N570" s="1153">
        <f t="shared" si="686"/>
        <v>0</v>
      </c>
      <c r="O570" s="1153">
        <f t="shared" si="686"/>
        <v>0</v>
      </c>
      <c r="P570" s="1153">
        <f t="shared" si="686"/>
        <v>0</v>
      </c>
      <c r="Q570" s="1153">
        <f t="shared" si="686"/>
        <v>0</v>
      </c>
      <c r="R570" s="1153">
        <f t="shared" si="686"/>
        <v>0</v>
      </c>
      <c r="S570" s="1153">
        <f t="shared" si="686"/>
        <v>0</v>
      </c>
      <c r="T570" s="1153">
        <f t="shared" si="686"/>
        <v>0</v>
      </c>
      <c r="U570" s="1153">
        <f t="shared" si="686"/>
        <v>0</v>
      </c>
      <c r="V570" s="1153">
        <f t="shared" si="686"/>
        <v>0</v>
      </c>
      <c r="W570" s="1153">
        <f t="shared" si="686"/>
        <v>0</v>
      </c>
      <c r="X570" s="1153">
        <f t="shared" si="686"/>
        <v>0</v>
      </c>
      <c r="Y570" s="1153">
        <f t="shared" si="686"/>
        <v>0</v>
      </c>
      <c r="Z570" s="1153">
        <f t="shared" si="686"/>
        <v>0</v>
      </c>
      <c r="AA570" s="1153">
        <f t="shared" si="686"/>
        <v>0</v>
      </c>
      <c r="AB570" s="1153">
        <f t="shared" si="686"/>
        <v>0</v>
      </c>
      <c r="AC570" s="1153">
        <f t="shared" si="686"/>
        <v>0</v>
      </c>
      <c r="AD570" s="1153">
        <f t="shared" si="686"/>
        <v>0</v>
      </c>
      <c r="AE570" s="1153">
        <f t="shared" si="686"/>
        <v>0</v>
      </c>
      <c r="AF570" s="1153">
        <f t="shared" si="686"/>
        <v>0</v>
      </c>
      <c r="AG570" s="1153">
        <f t="shared" si="686"/>
        <v>0</v>
      </c>
      <c r="AH570" s="1153">
        <f t="shared" si="686"/>
        <v>0</v>
      </c>
      <c r="AI570" s="1153">
        <f t="shared" si="686"/>
        <v>0</v>
      </c>
      <c r="AJ570" s="1153">
        <f t="shared" si="686"/>
        <v>0</v>
      </c>
      <c r="AK570" s="1153">
        <f t="shared" si="686"/>
        <v>0</v>
      </c>
      <c r="AL570" s="1153">
        <f t="shared" si="686"/>
        <v>0</v>
      </c>
      <c r="AM570" s="1153">
        <f t="shared" si="686"/>
        <v>0</v>
      </c>
      <c r="AN570" s="1153">
        <f t="shared" si="686"/>
        <v>0</v>
      </c>
      <c r="AO570" s="1153">
        <f t="shared" si="686"/>
        <v>0</v>
      </c>
      <c r="AP570" s="1153">
        <f t="shared" si="686"/>
        <v>0</v>
      </c>
      <c r="AQ570" s="1153">
        <f t="shared" si="686"/>
        <v>0</v>
      </c>
      <c r="AR570" s="1153">
        <f t="shared" si="686"/>
        <v>0</v>
      </c>
      <c r="AS570" s="1153">
        <f t="shared" si="686"/>
        <v>0</v>
      </c>
      <c r="AT570" s="1153">
        <f t="shared" si="686"/>
        <v>0</v>
      </c>
      <c r="AU570" s="1153">
        <f t="shared" si="686"/>
        <v>0</v>
      </c>
      <c r="AV570" s="1153">
        <f t="shared" si="686"/>
        <v>0</v>
      </c>
      <c r="AW570" s="1153">
        <f t="shared" si="686"/>
        <v>0</v>
      </c>
      <c r="AX570" s="1153">
        <f t="shared" si="686"/>
        <v>0</v>
      </c>
      <c r="AY570" s="1153">
        <f t="shared" si="686"/>
        <v>0</v>
      </c>
      <c r="AZ570" s="1153">
        <f t="shared" si="686"/>
        <v>0</v>
      </c>
      <c r="BA570" s="1153">
        <f t="shared" si="686"/>
        <v>0</v>
      </c>
      <c r="BB570" s="1153">
        <f t="shared" si="686"/>
        <v>0</v>
      </c>
      <c r="BC570" s="1153">
        <f t="shared" si="686"/>
        <v>0</v>
      </c>
      <c r="BD570" s="1153">
        <f t="shared" si="686"/>
        <v>0</v>
      </c>
      <c r="BE570" s="1153">
        <f t="shared" si="686"/>
        <v>0</v>
      </c>
      <c r="BF570" s="1153">
        <f t="shared" si="686"/>
        <v>0</v>
      </c>
      <c r="BG570" s="1153">
        <f t="shared" si="686"/>
        <v>0</v>
      </c>
      <c r="BH570" s="1153">
        <f t="shared" si="686"/>
        <v>0</v>
      </c>
      <c r="BI570" s="1153">
        <f t="shared" si="686"/>
        <v>0</v>
      </c>
      <c r="BJ570" s="1153">
        <f t="shared" si="686"/>
        <v>0</v>
      </c>
      <c r="BK570" s="1153">
        <f t="shared" si="686"/>
        <v>0</v>
      </c>
      <c r="BL570" s="1153">
        <f t="shared" si="686"/>
        <v>0</v>
      </c>
      <c r="BM570" s="1153">
        <f t="shared" si="686"/>
        <v>0</v>
      </c>
      <c r="BN570" s="1153">
        <f t="shared" si="686"/>
        <v>0</v>
      </c>
      <c r="BO570" s="1153">
        <f t="shared" si="686"/>
        <v>0</v>
      </c>
      <c r="BP570" s="1153">
        <f t="shared" si="686"/>
        <v>0</v>
      </c>
      <c r="BQ570" s="1153">
        <f t="shared" si="686"/>
        <v>0</v>
      </c>
      <c r="BR570" s="1153">
        <f t="shared" si="686"/>
        <v>0</v>
      </c>
      <c r="BS570" s="1153">
        <f t="shared" si="686"/>
        <v>0</v>
      </c>
      <c r="BT570" s="1153">
        <f t="shared" si="686"/>
        <v>0</v>
      </c>
      <c r="BU570" s="1153">
        <f t="shared" si="686"/>
        <v>0</v>
      </c>
      <c r="BV570" s="1153">
        <f t="shared" si="686"/>
        <v>0</v>
      </c>
      <c r="BW570" s="1153">
        <f t="shared" ref="BW570:CD570" si="687">IF(AND(OR($G107&lt;&gt;0,$H107&lt;&gt;0),BW107&lt;&gt;""),1,0)</f>
        <v>0</v>
      </c>
      <c r="BX570" s="1153">
        <f t="shared" si="687"/>
        <v>0</v>
      </c>
      <c r="BY570" s="1153">
        <f t="shared" si="687"/>
        <v>0</v>
      </c>
      <c r="BZ570" s="1153">
        <f t="shared" si="687"/>
        <v>0</v>
      </c>
      <c r="CA570" s="1153">
        <f t="shared" si="687"/>
        <v>0</v>
      </c>
      <c r="CB570" s="1153">
        <f t="shared" si="687"/>
        <v>0</v>
      </c>
      <c r="CC570" s="1153">
        <f t="shared" si="687"/>
        <v>0</v>
      </c>
      <c r="CD570" s="1153">
        <f t="shared" si="687"/>
        <v>0</v>
      </c>
    </row>
    <row r="571" spans="1:82" x14ac:dyDescent="0.2">
      <c r="A571" s="1">
        <f>'5'!E44</f>
        <v>0</v>
      </c>
      <c r="K571" s="1153">
        <f t="shared" ref="K571:BV571" si="688">IF(AND(OR($G108&lt;&gt;0,$H108&lt;&gt;0),K108&lt;&gt;""),1,0)</f>
        <v>0</v>
      </c>
      <c r="L571" s="1153">
        <f t="shared" si="688"/>
        <v>0</v>
      </c>
      <c r="M571" s="1153">
        <f t="shared" si="688"/>
        <v>0</v>
      </c>
      <c r="N571" s="1153">
        <f t="shared" si="688"/>
        <v>0</v>
      </c>
      <c r="O571" s="1153">
        <f t="shared" si="688"/>
        <v>0</v>
      </c>
      <c r="P571" s="1153">
        <f t="shared" si="688"/>
        <v>0</v>
      </c>
      <c r="Q571" s="1153">
        <f t="shared" si="688"/>
        <v>0</v>
      </c>
      <c r="R571" s="1153">
        <f t="shared" si="688"/>
        <v>0</v>
      </c>
      <c r="S571" s="1153">
        <f t="shared" si="688"/>
        <v>0</v>
      </c>
      <c r="T571" s="1153">
        <f t="shared" si="688"/>
        <v>0</v>
      </c>
      <c r="U571" s="1153">
        <f t="shared" si="688"/>
        <v>0</v>
      </c>
      <c r="V571" s="1153">
        <f t="shared" si="688"/>
        <v>0</v>
      </c>
      <c r="W571" s="1153">
        <f t="shared" si="688"/>
        <v>0</v>
      </c>
      <c r="X571" s="1153">
        <f t="shared" si="688"/>
        <v>0</v>
      </c>
      <c r="Y571" s="1153">
        <f t="shared" si="688"/>
        <v>0</v>
      </c>
      <c r="Z571" s="1153">
        <f t="shared" si="688"/>
        <v>0</v>
      </c>
      <c r="AA571" s="1153">
        <f t="shared" si="688"/>
        <v>0</v>
      </c>
      <c r="AB571" s="1153">
        <f t="shared" si="688"/>
        <v>0</v>
      </c>
      <c r="AC571" s="1153">
        <f t="shared" si="688"/>
        <v>0</v>
      </c>
      <c r="AD571" s="1153">
        <f t="shared" si="688"/>
        <v>0</v>
      </c>
      <c r="AE571" s="1153">
        <f t="shared" si="688"/>
        <v>0</v>
      </c>
      <c r="AF571" s="1153">
        <f t="shared" si="688"/>
        <v>0</v>
      </c>
      <c r="AG571" s="1153">
        <f t="shared" si="688"/>
        <v>0</v>
      </c>
      <c r="AH571" s="1153">
        <f t="shared" si="688"/>
        <v>0</v>
      </c>
      <c r="AI571" s="1153">
        <f t="shared" si="688"/>
        <v>0</v>
      </c>
      <c r="AJ571" s="1153">
        <f t="shared" si="688"/>
        <v>0</v>
      </c>
      <c r="AK571" s="1153">
        <f t="shared" si="688"/>
        <v>0</v>
      </c>
      <c r="AL571" s="1153">
        <f t="shared" si="688"/>
        <v>0</v>
      </c>
      <c r="AM571" s="1153">
        <f t="shared" si="688"/>
        <v>0</v>
      </c>
      <c r="AN571" s="1153">
        <f t="shared" si="688"/>
        <v>0</v>
      </c>
      <c r="AO571" s="1153">
        <f t="shared" si="688"/>
        <v>0</v>
      </c>
      <c r="AP571" s="1153">
        <f t="shared" si="688"/>
        <v>0</v>
      </c>
      <c r="AQ571" s="1153">
        <f t="shared" si="688"/>
        <v>0</v>
      </c>
      <c r="AR571" s="1153">
        <f t="shared" si="688"/>
        <v>0</v>
      </c>
      <c r="AS571" s="1153">
        <f t="shared" si="688"/>
        <v>0</v>
      </c>
      <c r="AT571" s="1153">
        <f t="shared" si="688"/>
        <v>0</v>
      </c>
      <c r="AU571" s="1153">
        <f t="shared" si="688"/>
        <v>0</v>
      </c>
      <c r="AV571" s="1153">
        <f t="shared" si="688"/>
        <v>0</v>
      </c>
      <c r="AW571" s="1153">
        <f t="shared" si="688"/>
        <v>0</v>
      </c>
      <c r="AX571" s="1153">
        <f t="shared" si="688"/>
        <v>0</v>
      </c>
      <c r="AY571" s="1153">
        <f t="shared" si="688"/>
        <v>0</v>
      </c>
      <c r="AZ571" s="1153">
        <f t="shared" si="688"/>
        <v>0</v>
      </c>
      <c r="BA571" s="1153">
        <f t="shared" si="688"/>
        <v>0</v>
      </c>
      <c r="BB571" s="1153">
        <f t="shared" si="688"/>
        <v>0</v>
      </c>
      <c r="BC571" s="1153">
        <f t="shared" si="688"/>
        <v>0</v>
      </c>
      <c r="BD571" s="1153">
        <f t="shared" si="688"/>
        <v>0</v>
      </c>
      <c r="BE571" s="1153">
        <f t="shared" si="688"/>
        <v>0</v>
      </c>
      <c r="BF571" s="1153">
        <f t="shared" si="688"/>
        <v>0</v>
      </c>
      <c r="BG571" s="1153">
        <f t="shared" si="688"/>
        <v>0</v>
      </c>
      <c r="BH571" s="1153">
        <f t="shared" si="688"/>
        <v>0</v>
      </c>
      <c r="BI571" s="1153">
        <f t="shared" si="688"/>
        <v>0</v>
      </c>
      <c r="BJ571" s="1153">
        <f t="shared" si="688"/>
        <v>0</v>
      </c>
      <c r="BK571" s="1153">
        <f t="shared" si="688"/>
        <v>0</v>
      </c>
      <c r="BL571" s="1153">
        <f t="shared" si="688"/>
        <v>0</v>
      </c>
      <c r="BM571" s="1153">
        <f t="shared" si="688"/>
        <v>0</v>
      </c>
      <c r="BN571" s="1153">
        <f t="shared" si="688"/>
        <v>0</v>
      </c>
      <c r="BO571" s="1153">
        <f t="shared" si="688"/>
        <v>0</v>
      </c>
      <c r="BP571" s="1153">
        <f t="shared" si="688"/>
        <v>0</v>
      </c>
      <c r="BQ571" s="1153">
        <f t="shared" si="688"/>
        <v>0</v>
      </c>
      <c r="BR571" s="1153">
        <f t="shared" si="688"/>
        <v>0</v>
      </c>
      <c r="BS571" s="1153">
        <f t="shared" si="688"/>
        <v>0</v>
      </c>
      <c r="BT571" s="1153">
        <f t="shared" si="688"/>
        <v>0</v>
      </c>
      <c r="BU571" s="1153">
        <f t="shared" si="688"/>
        <v>0</v>
      </c>
      <c r="BV571" s="1153">
        <f t="shared" si="688"/>
        <v>0</v>
      </c>
      <c r="BW571" s="1153">
        <f t="shared" ref="BW571:CD571" si="689">IF(AND(OR($G108&lt;&gt;0,$H108&lt;&gt;0),BW108&lt;&gt;""),1,0)</f>
        <v>0</v>
      </c>
      <c r="BX571" s="1153">
        <f t="shared" si="689"/>
        <v>0</v>
      </c>
      <c r="BY571" s="1153">
        <f t="shared" si="689"/>
        <v>0</v>
      </c>
      <c r="BZ571" s="1153">
        <f t="shared" si="689"/>
        <v>0</v>
      </c>
      <c r="CA571" s="1153">
        <f t="shared" si="689"/>
        <v>0</v>
      </c>
      <c r="CB571" s="1153">
        <f t="shared" si="689"/>
        <v>0</v>
      </c>
      <c r="CC571" s="1153">
        <f t="shared" si="689"/>
        <v>0</v>
      </c>
      <c r="CD571" s="1153">
        <f t="shared" si="689"/>
        <v>0</v>
      </c>
    </row>
    <row r="572" spans="1:82" x14ac:dyDescent="0.2">
      <c r="A572" s="1">
        <f>'5'!E45</f>
        <v>0</v>
      </c>
      <c r="K572" s="1153">
        <f t="shared" ref="K572:BV572" si="690">IF(AND(OR($G109&lt;&gt;0,$H109&lt;&gt;0),K109&lt;&gt;""),1,0)</f>
        <v>0</v>
      </c>
      <c r="L572" s="1153">
        <f t="shared" si="690"/>
        <v>0</v>
      </c>
      <c r="M572" s="1153">
        <f t="shared" si="690"/>
        <v>0</v>
      </c>
      <c r="N572" s="1153">
        <f t="shared" si="690"/>
        <v>0</v>
      </c>
      <c r="O572" s="1153">
        <f t="shared" si="690"/>
        <v>0</v>
      </c>
      <c r="P572" s="1153">
        <f t="shared" si="690"/>
        <v>0</v>
      </c>
      <c r="Q572" s="1153">
        <f t="shared" si="690"/>
        <v>0</v>
      </c>
      <c r="R572" s="1153">
        <f t="shared" si="690"/>
        <v>0</v>
      </c>
      <c r="S572" s="1153">
        <f t="shared" si="690"/>
        <v>0</v>
      </c>
      <c r="T572" s="1153">
        <f t="shared" si="690"/>
        <v>0</v>
      </c>
      <c r="U572" s="1153">
        <f t="shared" si="690"/>
        <v>0</v>
      </c>
      <c r="V572" s="1153">
        <f t="shared" si="690"/>
        <v>0</v>
      </c>
      <c r="W572" s="1153">
        <f t="shared" si="690"/>
        <v>0</v>
      </c>
      <c r="X572" s="1153">
        <f t="shared" si="690"/>
        <v>0</v>
      </c>
      <c r="Y572" s="1153">
        <f t="shared" si="690"/>
        <v>0</v>
      </c>
      <c r="Z572" s="1153">
        <f t="shared" si="690"/>
        <v>0</v>
      </c>
      <c r="AA572" s="1153">
        <f t="shared" si="690"/>
        <v>0</v>
      </c>
      <c r="AB572" s="1153">
        <f t="shared" si="690"/>
        <v>0</v>
      </c>
      <c r="AC572" s="1153">
        <f t="shared" si="690"/>
        <v>0</v>
      </c>
      <c r="AD572" s="1153">
        <f t="shared" si="690"/>
        <v>0</v>
      </c>
      <c r="AE572" s="1153">
        <f t="shared" si="690"/>
        <v>0</v>
      </c>
      <c r="AF572" s="1153">
        <f t="shared" si="690"/>
        <v>0</v>
      </c>
      <c r="AG572" s="1153">
        <f t="shared" si="690"/>
        <v>0</v>
      </c>
      <c r="AH572" s="1153">
        <f t="shared" si="690"/>
        <v>0</v>
      </c>
      <c r="AI572" s="1153">
        <f t="shared" si="690"/>
        <v>0</v>
      </c>
      <c r="AJ572" s="1153">
        <f t="shared" si="690"/>
        <v>0</v>
      </c>
      <c r="AK572" s="1153">
        <f t="shared" si="690"/>
        <v>0</v>
      </c>
      <c r="AL572" s="1153">
        <f t="shared" si="690"/>
        <v>0</v>
      </c>
      <c r="AM572" s="1153">
        <f t="shared" si="690"/>
        <v>0</v>
      </c>
      <c r="AN572" s="1153">
        <f t="shared" si="690"/>
        <v>0</v>
      </c>
      <c r="AO572" s="1153">
        <f t="shared" si="690"/>
        <v>0</v>
      </c>
      <c r="AP572" s="1153">
        <f t="shared" si="690"/>
        <v>0</v>
      </c>
      <c r="AQ572" s="1153">
        <f t="shared" si="690"/>
        <v>0</v>
      </c>
      <c r="AR572" s="1153">
        <f t="shared" si="690"/>
        <v>0</v>
      </c>
      <c r="AS572" s="1153">
        <f t="shared" si="690"/>
        <v>0</v>
      </c>
      <c r="AT572" s="1153">
        <f t="shared" si="690"/>
        <v>0</v>
      </c>
      <c r="AU572" s="1153">
        <f t="shared" si="690"/>
        <v>0</v>
      </c>
      <c r="AV572" s="1153">
        <f t="shared" si="690"/>
        <v>0</v>
      </c>
      <c r="AW572" s="1153">
        <f t="shared" si="690"/>
        <v>0</v>
      </c>
      <c r="AX572" s="1153">
        <f t="shared" si="690"/>
        <v>0</v>
      </c>
      <c r="AY572" s="1153">
        <f t="shared" si="690"/>
        <v>0</v>
      </c>
      <c r="AZ572" s="1153">
        <f t="shared" si="690"/>
        <v>0</v>
      </c>
      <c r="BA572" s="1153">
        <f t="shared" si="690"/>
        <v>0</v>
      </c>
      <c r="BB572" s="1153">
        <f t="shared" si="690"/>
        <v>0</v>
      </c>
      <c r="BC572" s="1153">
        <f t="shared" si="690"/>
        <v>0</v>
      </c>
      <c r="BD572" s="1153">
        <f t="shared" si="690"/>
        <v>0</v>
      </c>
      <c r="BE572" s="1153">
        <f t="shared" si="690"/>
        <v>0</v>
      </c>
      <c r="BF572" s="1153">
        <f t="shared" si="690"/>
        <v>0</v>
      </c>
      <c r="BG572" s="1153">
        <f t="shared" si="690"/>
        <v>0</v>
      </c>
      <c r="BH572" s="1153">
        <f t="shared" si="690"/>
        <v>0</v>
      </c>
      <c r="BI572" s="1153">
        <f t="shared" si="690"/>
        <v>0</v>
      </c>
      <c r="BJ572" s="1153">
        <f t="shared" si="690"/>
        <v>0</v>
      </c>
      <c r="BK572" s="1153">
        <f t="shared" si="690"/>
        <v>0</v>
      </c>
      <c r="BL572" s="1153">
        <f t="shared" si="690"/>
        <v>0</v>
      </c>
      <c r="BM572" s="1153">
        <f t="shared" si="690"/>
        <v>0</v>
      </c>
      <c r="BN572" s="1153">
        <f t="shared" si="690"/>
        <v>0</v>
      </c>
      <c r="BO572" s="1153">
        <f t="shared" si="690"/>
        <v>0</v>
      </c>
      <c r="BP572" s="1153">
        <f t="shared" si="690"/>
        <v>0</v>
      </c>
      <c r="BQ572" s="1153">
        <f t="shared" si="690"/>
        <v>0</v>
      </c>
      <c r="BR572" s="1153">
        <f t="shared" si="690"/>
        <v>0</v>
      </c>
      <c r="BS572" s="1153">
        <f t="shared" si="690"/>
        <v>0</v>
      </c>
      <c r="BT572" s="1153">
        <f t="shared" si="690"/>
        <v>0</v>
      </c>
      <c r="BU572" s="1153">
        <f t="shared" si="690"/>
        <v>0</v>
      </c>
      <c r="BV572" s="1153">
        <f t="shared" si="690"/>
        <v>0</v>
      </c>
      <c r="BW572" s="1153">
        <f t="shared" ref="BW572:CD572" si="691">IF(AND(OR($G109&lt;&gt;0,$H109&lt;&gt;0),BW109&lt;&gt;""),1,0)</f>
        <v>0</v>
      </c>
      <c r="BX572" s="1153">
        <f t="shared" si="691"/>
        <v>0</v>
      </c>
      <c r="BY572" s="1153">
        <f t="shared" si="691"/>
        <v>0</v>
      </c>
      <c r="BZ572" s="1153">
        <f t="shared" si="691"/>
        <v>0</v>
      </c>
      <c r="CA572" s="1153">
        <f t="shared" si="691"/>
        <v>0</v>
      </c>
      <c r="CB572" s="1153">
        <f t="shared" si="691"/>
        <v>0</v>
      </c>
      <c r="CC572" s="1153">
        <f t="shared" si="691"/>
        <v>0</v>
      </c>
      <c r="CD572" s="1153">
        <f t="shared" si="691"/>
        <v>0</v>
      </c>
    </row>
    <row r="573" spans="1:82" x14ac:dyDescent="0.2">
      <c r="A573" s="1">
        <f>'5'!E46</f>
        <v>0</v>
      </c>
      <c r="K573" s="1153">
        <f t="shared" ref="K573:BV573" si="692">IF(AND(OR($G110&lt;&gt;0,$H110&lt;&gt;0),K110&lt;&gt;""),1,0)</f>
        <v>0</v>
      </c>
      <c r="L573" s="1153">
        <f t="shared" si="692"/>
        <v>0</v>
      </c>
      <c r="M573" s="1153">
        <f t="shared" si="692"/>
        <v>0</v>
      </c>
      <c r="N573" s="1153">
        <f t="shared" si="692"/>
        <v>0</v>
      </c>
      <c r="O573" s="1153">
        <f t="shared" si="692"/>
        <v>0</v>
      </c>
      <c r="P573" s="1153">
        <f t="shared" si="692"/>
        <v>0</v>
      </c>
      <c r="Q573" s="1153">
        <f t="shared" si="692"/>
        <v>0</v>
      </c>
      <c r="R573" s="1153">
        <f t="shared" si="692"/>
        <v>0</v>
      </c>
      <c r="S573" s="1153">
        <f t="shared" si="692"/>
        <v>0</v>
      </c>
      <c r="T573" s="1153">
        <f t="shared" si="692"/>
        <v>0</v>
      </c>
      <c r="U573" s="1153">
        <f t="shared" si="692"/>
        <v>0</v>
      </c>
      <c r="V573" s="1153">
        <f t="shared" si="692"/>
        <v>0</v>
      </c>
      <c r="W573" s="1153">
        <f t="shared" si="692"/>
        <v>0</v>
      </c>
      <c r="X573" s="1153">
        <f t="shared" si="692"/>
        <v>0</v>
      </c>
      <c r="Y573" s="1153">
        <f t="shared" si="692"/>
        <v>0</v>
      </c>
      <c r="Z573" s="1153">
        <f t="shared" si="692"/>
        <v>0</v>
      </c>
      <c r="AA573" s="1153">
        <f t="shared" si="692"/>
        <v>0</v>
      </c>
      <c r="AB573" s="1153">
        <f t="shared" si="692"/>
        <v>0</v>
      </c>
      <c r="AC573" s="1153">
        <f t="shared" si="692"/>
        <v>0</v>
      </c>
      <c r="AD573" s="1153">
        <f t="shared" si="692"/>
        <v>0</v>
      </c>
      <c r="AE573" s="1153">
        <f t="shared" si="692"/>
        <v>0</v>
      </c>
      <c r="AF573" s="1153">
        <f t="shared" si="692"/>
        <v>0</v>
      </c>
      <c r="AG573" s="1153">
        <f t="shared" si="692"/>
        <v>0</v>
      </c>
      <c r="AH573" s="1153">
        <f t="shared" si="692"/>
        <v>0</v>
      </c>
      <c r="AI573" s="1153">
        <f t="shared" si="692"/>
        <v>0</v>
      </c>
      <c r="AJ573" s="1153">
        <f t="shared" si="692"/>
        <v>0</v>
      </c>
      <c r="AK573" s="1153">
        <f t="shared" si="692"/>
        <v>0</v>
      </c>
      <c r="AL573" s="1153">
        <f t="shared" si="692"/>
        <v>0</v>
      </c>
      <c r="AM573" s="1153">
        <f t="shared" si="692"/>
        <v>0</v>
      </c>
      <c r="AN573" s="1153">
        <f t="shared" si="692"/>
        <v>0</v>
      </c>
      <c r="AO573" s="1153">
        <f t="shared" si="692"/>
        <v>0</v>
      </c>
      <c r="AP573" s="1153">
        <f t="shared" si="692"/>
        <v>0</v>
      </c>
      <c r="AQ573" s="1153">
        <f t="shared" si="692"/>
        <v>0</v>
      </c>
      <c r="AR573" s="1153">
        <f t="shared" si="692"/>
        <v>0</v>
      </c>
      <c r="AS573" s="1153">
        <f t="shared" si="692"/>
        <v>0</v>
      </c>
      <c r="AT573" s="1153">
        <f t="shared" si="692"/>
        <v>0</v>
      </c>
      <c r="AU573" s="1153">
        <f t="shared" si="692"/>
        <v>0</v>
      </c>
      <c r="AV573" s="1153">
        <f t="shared" si="692"/>
        <v>0</v>
      </c>
      <c r="AW573" s="1153">
        <f t="shared" si="692"/>
        <v>0</v>
      </c>
      <c r="AX573" s="1153">
        <f t="shared" si="692"/>
        <v>0</v>
      </c>
      <c r="AY573" s="1153">
        <f t="shared" si="692"/>
        <v>0</v>
      </c>
      <c r="AZ573" s="1153">
        <f t="shared" si="692"/>
        <v>0</v>
      </c>
      <c r="BA573" s="1153">
        <f t="shared" si="692"/>
        <v>0</v>
      </c>
      <c r="BB573" s="1153">
        <f t="shared" si="692"/>
        <v>0</v>
      </c>
      <c r="BC573" s="1153">
        <f t="shared" si="692"/>
        <v>0</v>
      </c>
      <c r="BD573" s="1153">
        <f t="shared" si="692"/>
        <v>0</v>
      </c>
      <c r="BE573" s="1153">
        <f t="shared" si="692"/>
        <v>0</v>
      </c>
      <c r="BF573" s="1153">
        <f t="shared" si="692"/>
        <v>0</v>
      </c>
      <c r="BG573" s="1153">
        <f t="shared" si="692"/>
        <v>0</v>
      </c>
      <c r="BH573" s="1153">
        <f t="shared" si="692"/>
        <v>0</v>
      </c>
      <c r="BI573" s="1153">
        <f t="shared" si="692"/>
        <v>0</v>
      </c>
      <c r="BJ573" s="1153">
        <f t="shared" si="692"/>
        <v>0</v>
      </c>
      <c r="BK573" s="1153">
        <f t="shared" si="692"/>
        <v>0</v>
      </c>
      <c r="BL573" s="1153">
        <f t="shared" si="692"/>
        <v>0</v>
      </c>
      <c r="BM573" s="1153">
        <f t="shared" si="692"/>
        <v>0</v>
      </c>
      <c r="BN573" s="1153">
        <f t="shared" si="692"/>
        <v>0</v>
      </c>
      <c r="BO573" s="1153">
        <f t="shared" si="692"/>
        <v>0</v>
      </c>
      <c r="BP573" s="1153">
        <f t="shared" si="692"/>
        <v>0</v>
      </c>
      <c r="BQ573" s="1153">
        <f t="shared" si="692"/>
        <v>0</v>
      </c>
      <c r="BR573" s="1153">
        <f t="shared" si="692"/>
        <v>0</v>
      </c>
      <c r="BS573" s="1153">
        <f t="shared" si="692"/>
        <v>0</v>
      </c>
      <c r="BT573" s="1153">
        <f t="shared" si="692"/>
        <v>0</v>
      </c>
      <c r="BU573" s="1153">
        <f t="shared" si="692"/>
        <v>0</v>
      </c>
      <c r="BV573" s="1153">
        <f t="shared" si="692"/>
        <v>0</v>
      </c>
      <c r="BW573" s="1153">
        <f t="shared" ref="BW573:CD573" si="693">IF(AND(OR($G110&lt;&gt;0,$H110&lt;&gt;0),BW110&lt;&gt;""),1,0)</f>
        <v>0</v>
      </c>
      <c r="BX573" s="1153">
        <f t="shared" si="693"/>
        <v>0</v>
      </c>
      <c r="BY573" s="1153">
        <f t="shared" si="693"/>
        <v>0</v>
      </c>
      <c r="BZ573" s="1153">
        <f t="shared" si="693"/>
        <v>0</v>
      </c>
      <c r="CA573" s="1153">
        <f t="shared" si="693"/>
        <v>0</v>
      </c>
      <c r="CB573" s="1153">
        <f t="shared" si="693"/>
        <v>0</v>
      </c>
      <c r="CC573" s="1153">
        <f t="shared" si="693"/>
        <v>0</v>
      </c>
      <c r="CD573" s="1153">
        <f t="shared" si="693"/>
        <v>0</v>
      </c>
    </row>
    <row r="574" spans="1:82" x14ac:dyDescent="0.2">
      <c r="A574" s="1">
        <f>'5'!E47</f>
        <v>0</v>
      </c>
      <c r="K574" s="1153">
        <f t="shared" ref="K574:BV574" si="694">IF(AND(OR($G111&lt;&gt;0,$H111&lt;&gt;0),K111&lt;&gt;""),1,0)</f>
        <v>0</v>
      </c>
      <c r="L574" s="1153">
        <f t="shared" si="694"/>
        <v>0</v>
      </c>
      <c r="M574" s="1153">
        <f t="shared" si="694"/>
        <v>0</v>
      </c>
      <c r="N574" s="1153">
        <f t="shared" si="694"/>
        <v>0</v>
      </c>
      <c r="O574" s="1153">
        <f t="shared" si="694"/>
        <v>0</v>
      </c>
      <c r="P574" s="1153">
        <f t="shared" si="694"/>
        <v>0</v>
      </c>
      <c r="Q574" s="1153">
        <f t="shared" si="694"/>
        <v>0</v>
      </c>
      <c r="R574" s="1153">
        <f t="shared" si="694"/>
        <v>0</v>
      </c>
      <c r="S574" s="1153">
        <f t="shared" si="694"/>
        <v>0</v>
      </c>
      <c r="T574" s="1153">
        <f t="shared" si="694"/>
        <v>0</v>
      </c>
      <c r="U574" s="1153">
        <f t="shared" si="694"/>
        <v>0</v>
      </c>
      <c r="V574" s="1153">
        <f t="shared" si="694"/>
        <v>0</v>
      </c>
      <c r="W574" s="1153">
        <f t="shared" si="694"/>
        <v>0</v>
      </c>
      <c r="X574" s="1153">
        <f t="shared" si="694"/>
        <v>0</v>
      </c>
      <c r="Y574" s="1153">
        <f t="shared" si="694"/>
        <v>0</v>
      </c>
      <c r="Z574" s="1153">
        <f t="shared" si="694"/>
        <v>0</v>
      </c>
      <c r="AA574" s="1153">
        <f t="shared" si="694"/>
        <v>0</v>
      </c>
      <c r="AB574" s="1153">
        <f t="shared" si="694"/>
        <v>0</v>
      </c>
      <c r="AC574" s="1153">
        <f t="shared" si="694"/>
        <v>0</v>
      </c>
      <c r="AD574" s="1153">
        <f t="shared" si="694"/>
        <v>0</v>
      </c>
      <c r="AE574" s="1153">
        <f t="shared" si="694"/>
        <v>0</v>
      </c>
      <c r="AF574" s="1153">
        <f t="shared" si="694"/>
        <v>0</v>
      </c>
      <c r="AG574" s="1153">
        <f t="shared" si="694"/>
        <v>0</v>
      </c>
      <c r="AH574" s="1153">
        <f t="shared" si="694"/>
        <v>0</v>
      </c>
      <c r="AI574" s="1153">
        <f t="shared" si="694"/>
        <v>0</v>
      </c>
      <c r="AJ574" s="1153">
        <f t="shared" si="694"/>
        <v>0</v>
      </c>
      <c r="AK574" s="1153">
        <f t="shared" si="694"/>
        <v>0</v>
      </c>
      <c r="AL574" s="1153">
        <f t="shared" si="694"/>
        <v>0</v>
      </c>
      <c r="AM574" s="1153">
        <f t="shared" si="694"/>
        <v>0</v>
      </c>
      <c r="AN574" s="1153">
        <f t="shared" si="694"/>
        <v>0</v>
      </c>
      <c r="AO574" s="1153">
        <f t="shared" si="694"/>
        <v>0</v>
      </c>
      <c r="AP574" s="1153">
        <f t="shared" si="694"/>
        <v>0</v>
      </c>
      <c r="AQ574" s="1153">
        <f t="shared" si="694"/>
        <v>0</v>
      </c>
      <c r="AR574" s="1153">
        <f t="shared" si="694"/>
        <v>0</v>
      </c>
      <c r="AS574" s="1153">
        <f t="shared" si="694"/>
        <v>0</v>
      </c>
      <c r="AT574" s="1153">
        <f t="shared" si="694"/>
        <v>0</v>
      </c>
      <c r="AU574" s="1153">
        <f t="shared" si="694"/>
        <v>0</v>
      </c>
      <c r="AV574" s="1153">
        <f t="shared" si="694"/>
        <v>0</v>
      </c>
      <c r="AW574" s="1153">
        <f t="shared" si="694"/>
        <v>0</v>
      </c>
      <c r="AX574" s="1153">
        <f t="shared" si="694"/>
        <v>0</v>
      </c>
      <c r="AY574" s="1153">
        <f t="shared" si="694"/>
        <v>0</v>
      </c>
      <c r="AZ574" s="1153">
        <f t="shared" si="694"/>
        <v>0</v>
      </c>
      <c r="BA574" s="1153">
        <f t="shared" si="694"/>
        <v>0</v>
      </c>
      <c r="BB574" s="1153">
        <f t="shared" si="694"/>
        <v>0</v>
      </c>
      <c r="BC574" s="1153">
        <f t="shared" si="694"/>
        <v>0</v>
      </c>
      <c r="BD574" s="1153">
        <f t="shared" si="694"/>
        <v>0</v>
      </c>
      <c r="BE574" s="1153">
        <f t="shared" si="694"/>
        <v>0</v>
      </c>
      <c r="BF574" s="1153">
        <f t="shared" si="694"/>
        <v>0</v>
      </c>
      <c r="BG574" s="1153">
        <f t="shared" si="694"/>
        <v>0</v>
      </c>
      <c r="BH574" s="1153">
        <f t="shared" si="694"/>
        <v>0</v>
      </c>
      <c r="BI574" s="1153">
        <f t="shared" si="694"/>
        <v>0</v>
      </c>
      <c r="BJ574" s="1153">
        <f t="shared" si="694"/>
        <v>0</v>
      </c>
      <c r="BK574" s="1153">
        <f t="shared" si="694"/>
        <v>0</v>
      </c>
      <c r="BL574" s="1153">
        <f t="shared" si="694"/>
        <v>0</v>
      </c>
      <c r="BM574" s="1153">
        <f t="shared" si="694"/>
        <v>0</v>
      </c>
      <c r="BN574" s="1153">
        <f t="shared" si="694"/>
        <v>0</v>
      </c>
      <c r="BO574" s="1153">
        <f t="shared" si="694"/>
        <v>0</v>
      </c>
      <c r="BP574" s="1153">
        <f t="shared" si="694"/>
        <v>0</v>
      </c>
      <c r="BQ574" s="1153">
        <f t="shared" si="694"/>
        <v>0</v>
      </c>
      <c r="BR574" s="1153">
        <f t="shared" si="694"/>
        <v>0</v>
      </c>
      <c r="BS574" s="1153">
        <f t="shared" si="694"/>
        <v>0</v>
      </c>
      <c r="BT574" s="1153">
        <f t="shared" si="694"/>
        <v>0</v>
      </c>
      <c r="BU574" s="1153">
        <f t="shared" si="694"/>
        <v>0</v>
      </c>
      <c r="BV574" s="1153">
        <f t="shared" si="694"/>
        <v>0</v>
      </c>
      <c r="BW574" s="1153">
        <f t="shared" ref="BW574:CD574" si="695">IF(AND(OR($G111&lt;&gt;0,$H111&lt;&gt;0),BW111&lt;&gt;""),1,0)</f>
        <v>0</v>
      </c>
      <c r="BX574" s="1153">
        <f t="shared" si="695"/>
        <v>0</v>
      </c>
      <c r="BY574" s="1153">
        <f t="shared" si="695"/>
        <v>0</v>
      </c>
      <c r="BZ574" s="1153">
        <f t="shared" si="695"/>
        <v>0</v>
      </c>
      <c r="CA574" s="1153">
        <f t="shared" si="695"/>
        <v>0</v>
      </c>
      <c r="CB574" s="1153">
        <f t="shared" si="695"/>
        <v>0</v>
      </c>
      <c r="CC574" s="1153">
        <f t="shared" si="695"/>
        <v>0</v>
      </c>
      <c r="CD574" s="1153">
        <f t="shared" si="695"/>
        <v>0</v>
      </c>
    </row>
    <row r="575" spans="1:82" x14ac:dyDescent="0.2">
      <c r="A575" s="1">
        <f>'5'!E48</f>
        <v>0</v>
      </c>
      <c r="K575" s="1153">
        <f t="shared" ref="K575:BV575" si="696">IF(AND(OR($G112&lt;&gt;0,$H112&lt;&gt;0),K112&lt;&gt;""),1,0)</f>
        <v>0</v>
      </c>
      <c r="L575" s="1153">
        <f t="shared" si="696"/>
        <v>0</v>
      </c>
      <c r="M575" s="1153">
        <f t="shared" si="696"/>
        <v>0</v>
      </c>
      <c r="N575" s="1153">
        <f t="shared" si="696"/>
        <v>0</v>
      </c>
      <c r="O575" s="1153">
        <f t="shared" si="696"/>
        <v>0</v>
      </c>
      <c r="P575" s="1153">
        <f t="shared" si="696"/>
        <v>0</v>
      </c>
      <c r="Q575" s="1153">
        <f t="shared" si="696"/>
        <v>0</v>
      </c>
      <c r="R575" s="1153">
        <f t="shared" si="696"/>
        <v>0</v>
      </c>
      <c r="S575" s="1153">
        <f t="shared" si="696"/>
        <v>0</v>
      </c>
      <c r="T575" s="1153">
        <f t="shared" si="696"/>
        <v>0</v>
      </c>
      <c r="U575" s="1153">
        <f t="shared" si="696"/>
        <v>0</v>
      </c>
      <c r="V575" s="1153">
        <f t="shared" si="696"/>
        <v>0</v>
      </c>
      <c r="W575" s="1153">
        <f t="shared" si="696"/>
        <v>0</v>
      </c>
      <c r="X575" s="1153">
        <f t="shared" si="696"/>
        <v>0</v>
      </c>
      <c r="Y575" s="1153">
        <f t="shared" si="696"/>
        <v>0</v>
      </c>
      <c r="Z575" s="1153">
        <f t="shared" si="696"/>
        <v>0</v>
      </c>
      <c r="AA575" s="1153">
        <f t="shared" si="696"/>
        <v>0</v>
      </c>
      <c r="AB575" s="1153">
        <f t="shared" si="696"/>
        <v>0</v>
      </c>
      <c r="AC575" s="1153">
        <f t="shared" si="696"/>
        <v>0</v>
      </c>
      <c r="AD575" s="1153">
        <f t="shared" si="696"/>
        <v>0</v>
      </c>
      <c r="AE575" s="1153">
        <f t="shared" si="696"/>
        <v>0</v>
      </c>
      <c r="AF575" s="1153">
        <f t="shared" si="696"/>
        <v>0</v>
      </c>
      <c r="AG575" s="1153">
        <f t="shared" si="696"/>
        <v>0</v>
      </c>
      <c r="AH575" s="1153">
        <f t="shared" si="696"/>
        <v>0</v>
      </c>
      <c r="AI575" s="1153">
        <f t="shared" si="696"/>
        <v>0</v>
      </c>
      <c r="AJ575" s="1153">
        <f t="shared" si="696"/>
        <v>0</v>
      </c>
      <c r="AK575" s="1153">
        <f t="shared" si="696"/>
        <v>0</v>
      </c>
      <c r="AL575" s="1153">
        <f t="shared" si="696"/>
        <v>0</v>
      </c>
      <c r="AM575" s="1153">
        <f t="shared" si="696"/>
        <v>0</v>
      </c>
      <c r="AN575" s="1153">
        <f t="shared" si="696"/>
        <v>0</v>
      </c>
      <c r="AO575" s="1153">
        <f t="shared" si="696"/>
        <v>0</v>
      </c>
      <c r="AP575" s="1153">
        <f t="shared" si="696"/>
        <v>0</v>
      </c>
      <c r="AQ575" s="1153">
        <f t="shared" si="696"/>
        <v>0</v>
      </c>
      <c r="AR575" s="1153">
        <f t="shared" si="696"/>
        <v>0</v>
      </c>
      <c r="AS575" s="1153">
        <f t="shared" si="696"/>
        <v>0</v>
      </c>
      <c r="AT575" s="1153">
        <f t="shared" si="696"/>
        <v>0</v>
      </c>
      <c r="AU575" s="1153">
        <f t="shared" si="696"/>
        <v>0</v>
      </c>
      <c r="AV575" s="1153">
        <f t="shared" si="696"/>
        <v>0</v>
      </c>
      <c r="AW575" s="1153">
        <f t="shared" si="696"/>
        <v>0</v>
      </c>
      <c r="AX575" s="1153">
        <f t="shared" si="696"/>
        <v>0</v>
      </c>
      <c r="AY575" s="1153">
        <f t="shared" si="696"/>
        <v>0</v>
      </c>
      <c r="AZ575" s="1153">
        <f t="shared" si="696"/>
        <v>0</v>
      </c>
      <c r="BA575" s="1153">
        <f t="shared" si="696"/>
        <v>0</v>
      </c>
      <c r="BB575" s="1153">
        <f t="shared" si="696"/>
        <v>0</v>
      </c>
      <c r="BC575" s="1153">
        <f t="shared" si="696"/>
        <v>0</v>
      </c>
      <c r="BD575" s="1153">
        <f t="shared" si="696"/>
        <v>0</v>
      </c>
      <c r="BE575" s="1153">
        <f t="shared" si="696"/>
        <v>0</v>
      </c>
      <c r="BF575" s="1153">
        <f t="shared" si="696"/>
        <v>0</v>
      </c>
      <c r="BG575" s="1153">
        <f t="shared" si="696"/>
        <v>0</v>
      </c>
      <c r="BH575" s="1153">
        <f t="shared" si="696"/>
        <v>0</v>
      </c>
      <c r="BI575" s="1153">
        <f t="shared" si="696"/>
        <v>0</v>
      </c>
      <c r="BJ575" s="1153">
        <f t="shared" si="696"/>
        <v>0</v>
      </c>
      <c r="BK575" s="1153">
        <f t="shared" si="696"/>
        <v>0</v>
      </c>
      <c r="BL575" s="1153">
        <f t="shared" si="696"/>
        <v>0</v>
      </c>
      <c r="BM575" s="1153">
        <f t="shared" si="696"/>
        <v>0</v>
      </c>
      <c r="BN575" s="1153">
        <f t="shared" si="696"/>
        <v>0</v>
      </c>
      <c r="BO575" s="1153">
        <f t="shared" si="696"/>
        <v>0</v>
      </c>
      <c r="BP575" s="1153">
        <f t="shared" si="696"/>
        <v>0</v>
      </c>
      <c r="BQ575" s="1153">
        <f t="shared" si="696"/>
        <v>0</v>
      </c>
      <c r="BR575" s="1153">
        <f t="shared" si="696"/>
        <v>0</v>
      </c>
      <c r="BS575" s="1153">
        <f t="shared" si="696"/>
        <v>0</v>
      </c>
      <c r="BT575" s="1153">
        <f t="shared" si="696"/>
        <v>0</v>
      </c>
      <c r="BU575" s="1153">
        <f t="shared" si="696"/>
        <v>0</v>
      </c>
      <c r="BV575" s="1153">
        <f t="shared" si="696"/>
        <v>0</v>
      </c>
      <c r="BW575" s="1153">
        <f t="shared" ref="BW575:CD575" si="697">IF(AND(OR($G112&lt;&gt;0,$H112&lt;&gt;0),BW112&lt;&gt;""),1,0)</f>
        <v>0</v>
      </c>
      <c r="BX575" s="1153">
        <f t="shared" si="697"/>
        <v>0</v>
      </c>
      <c r="BY575" s="1153">
        <f t="shared" si="697"/>
        <v>0</v>
      </c>
      <c r="BZ575" s="1153">
        <f t="shared" si="697"/>
        <v>0</v>
      </c>
      <c r="CA575" s="1153">
        <f t="shared" si="697"/>
        <v>0</v>
      </c>
      <c r="CB575" s="1153">
        <f t="shared" si="697"/>
        <v>0</v>
      </c>
      <c r="CC575" s="1153">
        <f t="shared" si="697"/>
        <v>0</v>
      </c>
      <c r="CD575" s="1153">
        <f t="shared" si="697"/>
        <v>0</v>
      </c>
    </row>
    <row r="576" spans="1:82" x14ac:dyDescent="0.2">
      <c r="A576" s="1">
        <f>'5'!E49</f>
        <v>0</v>
      </c>
      <c r="K576" s="1153">
        <f t="shared" ref="K576:BV576" si="698">IF(AND(OR($G113&lt;&gt;0,$H113&lt;&gt;0),K113&lt;&gt;""),1,0)</f>
        <v>0</v>
      </c>
      <c r="L576" s="1153">
        <f t="shared" si="698"/>
        <v>0</v>
      </c>
      <c r="M576" s="1153">
        <f t="shared" si="698"/>
        <v>0</v>
      </c>
      <c r="N576" s="1153">
        <f t="shared" si="698"/>
        <v>0</v>
      </c>
      <c r="O576" s="1153">
        <f t="shared" si="698"/>
        <v>0</v>
      </c>
      <c r="P576" s="1153">
        <f t="shared" si="698"/>
        <v>0</v>
      </c>
      <c r="Q576" s="1153">
        <f t="shared" si="698"/>
        <v>0</v>
      </c>
      <c r="R576" s="1153">
        <f t="shared" si="698"/>
        <v>0</v>
      </c>
      <c r="S576" s="1153">
        <f t="shared" si="698"/>
        <v>0</v>
      </c>
      <c r="T576" s="1153">
        <f t="shared" si="698"/>
        <v>0</v>
      </c>
      <c r="U576" s="1153">
        <f t="shared" si="698"/>
        <v>0</v>
      </c>
      <c r="V576" s="1153">
        <f t="shared" si="698"/>
        <v>0</v>
      </c>
      <c r="W576" s="1153">
        <f t="shared" si="698"/>
        <v>0</v>
      </c>
      <c r="X576" s="1153">
        <f t="shared" si="698"/>
        <v>0</v>
      </c>
      <c r="Y576" s="1153">
        <f t="shared" si="698"/>
        <v>0</v>
      </c>
      <c r="Z576" s="1153">
        <f t="shared" si="698"/>
        <v>0</v>
      </c>
      <c r="AA576" s="1153">
        <f t="shared" si="698"/>
        <v>0</v>
      </c>
      <c r="AB576" s="1153">
        <f t="shared" si="698"/>
        <v>0</v>
      </c>
      <c r="AC576" s="1153">
        <f t="shared" si="698"/>
        <v>0</v>
      </c>
      <c r="AD576" s="1153">
        <f t="shared" si="698"/>
        <v>0</v>
      </c>
      <c r="AE576" s="1153">
        <f t="shared" si="698"/>
        <v>0</v>
      </c>
      <c r="AF576" s="1153">
        <f t="shared" si="698"/>
        <v>0</v>
      </c>
      <c r="AG576" s="1153">
        <f t="shared" si="698"/>
        <v>0</v>
      </c>
      <c r="AH576" s="1153">
        <f t="shared" si="698"/>
        <v>0</v>
      </c>
      <c r="AI576" s="1153">
        <f t="shared" si="698"/>
        <v>0</v>
      </c>
      <c r="AJ576" s="1153">
        <f t="shared" si="698"/>
        <v>0</v>
      </c>
      <c r="AK576" s="1153">
        <f t="shared" si="698"/>
        <v>0</v>
      </c>
      <c r="AL576" s="1153">
        <f t="shared" si="698"/>
        <v>0</v>
      </c>
      <c r="AM576" s="1153">
        <f t="shared" si="698"/>
        <v>0</v>
      </c>
      <c r="AN576" s="1153">
        <f t="shared" si="698"/>
        <v>0</v>
      </c>
      <c r="AO576" s="1153">
        <f t="shared" si="698"/>
        <v>0</v>
      </c>
      <c r="AP576" s="1153">
        <f t="shared" si="698"/>
        <v>0</v>
      </c>
      <c r="AQ576" s="1153">
        <f t="shared" si="698"/>
        <v>0</v>
      </c>
      <c r="AR576" s="1153">
        <f t="shared" si="698"/>
        <v>0</v>
      </c>
      <c r="AS576" s="1153">
        <f t="shared" si="698"/>
        <v>0</v>
      </c>
      <c r="AT576" s="1153">
        <f t="shared" si="698"/>
        <v>0</v>
      </c>
      <c r="AU576" s="1153">
        <f t="shared" si="698"/>
        <v>0</v>
      </c>
      <c r="AV576" s="1153">
        <f t="shared" si="698"/>
        <v>0</v>
      </c>
      <c r="AW576" s="1153">
        <f t="shared" si="698"/>
        <v>0</v>
      </c>
      <c r="AX576" s="1153">
        <f t="shared" si="698"/>
        <v>0</v>
      </c>
      <c r="AY576" s="1153">
        <f t="shared" si="698"/>
        <v>0</v>
      </c>
      <c r="AZ576" s="1153">
        <f t="shared" si="698"/>
        <v>0</v>
      </c>
      <c r="BA576" s="1153">
        <f t="shared" si="698"/>
        <v>0</v>
      </c>
      <c r="BB576" s="1153">
        <f t="shared" si="698"/>
        <v>0</v>
      </c>
      <c r="BC576" s="1153">
        <f t="shared" si="698"/>
        <v>0</v>
      </c>
      <c r="BD576" s="1153">
        <f t="shared" si="698"/>
        <v>0</v>
      </c>
      <c r="BE576" s="1153">
        <f t="shared" si="698"/>
        <v>0</v>
      </c>
      <c r="BF576" s="1153">
        <f t="shared" si="698"/>
        <v>0</v>
      </c>
      <c r="BG576" s="1153">
        <f t="shared" si="698"/>
        <v>0</v>
      </c>
      <c r="BH576" s="1153">
        <f t="shared" si="698"/>
        <v>0</v>
      </c>
      <c r="BI576" s="1153">
        <f t="shared" si="698"/>
        <v>0</v>
      </c>
      <c r="BJ576" s="1153">
        <f t="shared" si="698"/>
        <v>0</v>
      </c>
      <c r="BK576" s="1153">
        <f t="shared" si="698"/>
        <v>0</v>
      </c>
      <c r="BL576" s="1153">
        <f t="shared" si="698"/>
        <v>0</v>
      </c>
      <c r="BM576" s="1153">
        <f t="shared" si="698"/>
        <v>0</v>
      </c>
      <c r="BN576" s="1153">
        <f t="shared" si="698"/>
        <v>0</v>
      </c>
      <c r="BO576" s="1153">
        <f t="shared" si="698"/>
        <v>0</v>
      </c>
      <c r="BP576" s="1153">
        <f t="shared" si="698"/>
        <v>0</v>
      </c>
      <c r="BQ576" s="1153">
        <f t="shared" si="698"/>
        <v>0</v>
      </c>
      <c r="BR576" s="1153">
        <f t="shared" si="698"/>
        <v>0</v>
      </c>
      <c r="BS576" s="1153">
        <f t="shared" si="698"/>
        <v>0</v>
      </c>
      <c r="BT576" s="1153">
        <f t="shared" si="698"/>
        <v>0</v>
      </c>
      <c r="BU576" s="1153">
        <f t="shared" si="698"/>
        <v>0</v>
      </c>
      <c r="BV576" s="1153">
        <f t="shared" si="698"/>
        <v>0</v>
      </c>
      <c r="BW576" s="1153">
        <f t="shared" ref="BW576:CD576" si="699">IF(AND(OR($G113&lt;&gt;0,$H113&lt;&gt;0),BW113&lt;&gt;""),1,0)</f>
        <v>0</v>
      </c>
      <c r="BX576" s="1153">
        <f t="shared" si="699"/>
        <v>0</v>
      </c>
      <c r="BY576" s="1153">
        <f t="shared" si="699"/>
        <v>0</v>
      </c>
      <c r="BZ576" s="1153">
        <f t="shared" si="699"/>
        <v>0</v>
      </c>
      <c r="CA576" s="1153">
        <f t="shared" si="699"/>
        <v>0</v>
      </c>
      <c r="CB576" s="1153">
        <f t="shared" si="699"/>
        <v>0</v>
      </c>
      <c r="CC576" s="1153">
        <f t="shared" si="699"/>
        <v>0</v>
      </c>
      <c r="CD576" s="1153">
        <f t="shared" si="699"/>
        <v>0</v>
      </c>
    </row>
    <row r="577" spans="1:82" x14ac:dyDescent="0.2">
      <c r="A577" s="1">
        <f>'5'!E50</f>
        <v>0</v>
      </c>
      <c r="K577" s="1153">
        <f t="shared" ref="K577:BV577" si="700">IF(AND(OR($G114&lt;&gt;0,$H114&lt;&gt;0),K114&lt;&gt;""),1,0)</f>
        <v>0</v>
      </c>
      <c r="L577" s="1153">
        <f t="shared" si="700"/>
        <v>0</v>
      </c>
      <c r="M577" s="1153">
        <f t="shared" si="700"/>
        <v>0</v>
      </c>
      <c r="N577" s="1153">
        <f t="shared" si="700"/>
        <v>0</v>
      </c>
      <c r="O577" s="1153">
        <f t="shared" si="700"/>
        <v>0</v>
      </c>
      <c r="P577" s="1153">
        <f t="shared" si="700"/>
        <v>0</v>
      </c>
      <c r="Q577" s="1153">
        <f t="shared" si="700"/>
        <v>0</v>
      </c>
      <c r="R577" s="1153">
        <f t="shared" si="700"/>
        <v>0</v>
      </c>
      <c r="S577" s="1153">
        <f t="shared" si="700"/>
        <v>0</v>
      </c>
      <c r="T577" s="1153">
        <f t="shared" si="700"/>
        <v>0</v>
      </c>
      <c r="U577" s="1153">
        <f t="shared" si="700"/>
        <v>0</v>
      </c>
      <c r="V577" s="1153">
        <f t="shared" si="700"/>
        <v>0</v>
      </c>
      <c r="W577" s="1153">
        <f t="shared" si="700"/>
        <v>0</v>
      </c>
      <c r="X577" s="1153">
        <f t="shared" si="700"/>
        <v>0</v>
      </c>
      <c r="Y577" s="1153">
        <f t="shared" si="700"/>
        <v>0</v>
      </c>
      <c r="Z577" s="1153">
        <f t="shared" si="700"/>
        <v>0</v>
      </c>
      <c r="AA577" s="1153">
        <f t="shared" si="700"/>
        <v>0</v>
      </c>
      <c r="AB577" s="1153">
        <f t="shared" si="700"/>
        <v>0</v>
      </c>
      <c r="AC577" s="1153">
        <f t="shared" si="700"/>
        <v>0</v>
      </c>
      <c r="AD577" s="1153">
        <f t="shared" si="700"/>
        <v>0</v>
      </c>
      <c r="AE577" s="1153">
        <f t="shared" si="700"/>
        <v>0</v>
      </c>
      <c r="AF577" s="1153">
        <f t="shared" si="700"/>
        <v>0</v>
      </c>
      <c r="AG577" s="1153">
        <f t="shared" si="700"/>
        <v>0</v>
      </c>
      <c r="AH577" s="1153">
        <f t="shared" si="700"/>
        <v>0</v>
      </c>
      <c r="AI577" s="1153">
        <f t="shared" si="700"/>
        <v>0</v>
      </c>
      <c r="AJ577" s="1153">
        <f t="shared" si="700"/>
        <v>0</v>
      </c>
      <c r="AK577" s="1153">
        <f t="shared" si="700"/>
        <v>0</v>
      </c>
      <c r="AL577" s="1153">
        <f t="shared" si="700"/>
        <v>0</v>
      </c>
      <c r="AM577" s="1153">
        <f t="shared" si="700"/>
        <v>0</v>
      </c>
      <c r="AN577" s="1153">
        <f t="shared" si="700"/>
        <v>0</v>
      </c>
      <c r="AO577" s="1153">
        <f t="shared" si="700"/>
        <v>0</v>
      </c>
      <c r="AP577" s="1153">
        <f t="shared" si="700"/>
        <v>0</v>
      </c>
      <c r="AQ577" s="1153">
        <f t="shared" si="700"/>
        <v>0</v>
      </c>
      <c r="AR577" s="1153">
        <f t="shared" si="700"/>
        <v>0</v>
      </c>
      <c r="AS577" s="1153">
        <f t="shared" si="700"/>
        <v>0</v>
      </c>
      <c r="AT577" s="1153">
        <f t="shared" si="700"/>
        <v>0</v>
      </c>
      <c r="AU577" s="1153">
        <f t="shared" si="700"/>
        <v>0</v>
      </c>
      <c r="AV577" s="1153">
        <f t="shared" si="700"/>
        <v>0</v>
      </c>
      <c r="AW577" s="1153">
        <f t="shared" si="700"/>
        <v>0</v>
      </c>
      <c r="AX577" s="1153">
        <f t="shared" si="700"/>
        <v>0</v>
      </c>
      <c r="AY577" s="1153">
        <f t="shared" si="700"/>
        <v>0</v>
      </c>
      <c r="AZ577" s="1153">
        <f t="shared" si="700"/>
        <v>0</v>
      </c>
      <c r="BA577" s="1153">
        <f t="shared" si="700"/>
        <v>0</v>
      </c>
      <c r="BB577" s="1153">
        <f t="shared" si="700"/>
        <v>0</v>
      </c>
      <c r="BC577" s="1153">
        <f t="shared" si="700"/>
        <v>0</v>
      </c>
      <c r="BD577" s="1153">
        <f t="shared" si="700"/>
        <v>0</v>
      </c>
      <c r="BE577" s="1153">
        <f t="shared" si="700"/>
        <v>0</v>
      </c>
      <c r="BF577" s="1153">
        <f t="shared" si="700"/>
        <v>0</v>
      </c>
      <c r="BG577" s="1153">
        <f t="shared" si="700"/>
        <v>0</v>
      </c>
      <c r="BH577" s="1153">
        <f t="shared" si="700"/>
        <v>0</v>
      </c>
      <c r="BI577" s="1153">
        <f t="shared" si="700"/>
        <v>0</v>
      </c>
      <c r="BJ577" s="1153">
        <f t="shared" si="700"/>
        <v>0</v>
      </c>
      <c r="BK577" s="1153">
        <f t="shared" si="700"/>
        <v>0</v>
      </c>
      <c r="BL577" s="1153">
        <f t="shared" si="700"/>
        <v>0</v>
      </c>
      <c r="BM577" s="1153">
        <f t="shared" si="700"/>
        <v>0</v>
      </c>
      <c r="BN577" s="1153">
        <f t="shared" si="700"/>
        <v>0</v>
      </c>
      <c r="BO577" s="1153">
        <f t="shared" si="700"/>
        <v>0</v>
      </c>
      <c r="BP577" s="1153">
        <f t="shared" si="700"/>
        <v>0</v>
      </c>
      <c r="BQ577" s="1153">
        <f t="shared" si="700"/>
        <v>0</v>
      </c>
      <c r="BR577" s="1153">
        <f t="shared" si="700"/>
        <v>0</v>
      </c>
      <c r="BS577" s="1153">
        <f t="shared" si="700"/>
        <v>0</v>
      </c>
      <c r="BT577" s="1153">
        <f t="shared" si="700"/>
        <v>0</v>
      </c>
      <c r="BU577" s="1153">
        <f t="shared" si="700"/>
        <v>0</v>
      </c>
      <c r="BV577" s="1153">
        <f t="shared" si="700"/>
        <v>0</v>
      </c>
      <c r="BW577" s="1153">
        <f t="shared" ref="BW577:CD577" si="701">IF(AND(OR($G114&lt;&gt;0,$H114&lt;&gt;0),BW114&lt;&gt;""),1,0)</f>
        <v>0</v>
      </c>
      <c r="BX577" s="1153">
        <f t="shared" si="701"/>
        <v>0</v>
      </c>
      <c r="BY577" s="1153">
        <f t="shared" si="701"/>
        <v>0</v>
      </c>
      <c r="BZ577" s="1153">
        <f t="shared" si="701"/>
        <v>0</v>
      </c>
      <c r="CA577" s="1153">
        <f t="shared" si="701"/>
        <v>0</v>
      </c>
      <c r="CB577" s="1153">
        <f t="shared" si="701"/>
        <v>0</v>
      </c>
      <c r="CC577" s="1153">
        <f t="shared" si="701"/>
        <v>0</v>
      </c>
      <c r="CD577" s="1153">
        <f t="shared" si="701"/>
        <v>0</v>
      </c>
    </row>
    <row r="578" spans="1:82" x14ac:dyDescent="0.2">
      <c r="A578" s="1">
        <f>'5'!E51</f>
        <v>0</v>
      </c>
      <c r="K578" s="1153">
        <f t="shared" ref="K578:BV578" si="702">IF(AND(OR($G115&lt;&gt;0,$H115&lt;&gt;0),K115&lt;&gt;""),1,0)</f>
        <v>0</v>
      </c>
      <c r="L578" s="1153">
        <f t="shared" si="702"/>
        <v>0</v>
      </c>
      <c r="M578" s="1153">
        <f t="shared" si="702"/>
        <v>0</v>
      </c>
      <c r="N578" s="1153">
        <f t="shared" si="702"/>
        <v>0</v>
      </c>
      <c r="O578" s="1153">
        <f t="shared" si="702"/>
        <v>0</v>
      </c>
      <c r="P578" s="1153">
        <f t="shared" si="702"/>
        <v>0</v>
      </c>
      <c r="Q578" s="1153">
        <f t="shared" si="702"/>
        <v>0</v>
      </c>
      <c r="R578" s="1153">
        <f t="shared" si="702"/>
        <v>0</v>
      </c>
      <c r="S578" s="1153">
        <f t="shared" si="702"/>
        <v>0</v>
      </c>
      <c r="T578" s="1153">
        <f t="shared" si="702"/>
        <v>0</v>
      </c>
      <c r="U578" s="1153">
        <f t="shared" si="702"/>
        <v>0</v>
      </c>
      <c r="V578" s="1153">
        <f t="shared" si="702"/>
        <v>0</v>
      </c>
      <c r="W578" s="1153">
        <f t="shared" si="702"/>
        <v>0</v>
      </c>
      <c r="X578" s="1153">
        <f t="shared" si="702"/>
        <v>0</v>
      </c>
      <c r="Y578" s="1153">
        <f t="shared" si="702"/>
        <v>0</v>
      </c>
      <c r="Z578" s="1153">
        <f t="shared" si="702"/>
        <v>0</v>
      </c>
      <c r="AA578" s="1153">
        <f t="shared" si="702"/>
        <v>0</v>
      </c>
      <c r="AB578" s="1153">
        <f t="shared" si="702"/>
        <v>0</v>
      </c>
      <c r="AC578" s="1153">
        <f t="shared" si="702"/>
        <v>0</v>
      </c>
      <c r="AD578" s="1153">
        <f t="shared" si="702"/>
        <v>0</v>
      </c>
      <c r="AE578" s="1153">
        <f t="shared" si="702"/>
        <v>0</v>
      </c>
      <c r="AF578" s="1153">
        <f t="shared" si="702"/>
        <v>0</v>
      </c>
      <c r="AG578" s="1153">
        <f t="shared" si="702"/>
        <v>0</v>
      </c>
      <c r="AH578" s="1153">
        <f t="shared" si="702"/>
        <v>0</v>
      </c>
      <c r="AI578" s="1153">
        <f t="shared" si="702"/>
        <v>0</v>
      </c>
      <c r="AJ578" s="1153">
        <f t="shared" si="702"/>
        <v>0</v>
      </c>
      <c r="AK578" s="1153">
        <f t="shared" si="702"/>
        <v>0</v>
      </c>
      <c r="AL578" s="1153">
        <f t="shared" si="702"/>
        <v>0</v>
      </c>
      <c r="AM578" s="1153">
        <f t="shared" si="702"/>
        <v>0</v>
      </c>
      <c r="AN578" s="1153">
        <f t="shared" si="702"/>
        <v>0</v>
      </c>
      <c r="AO578" s="1153">
        <f t="shared" si="702"/>
        <v>0</v>
      </c>
      <c r="AP578" s="1153">
        <f t="shared" si="702"/>
        <v>0</v>
      </c>
      <c r="AQ578" s="1153">
        <f t="shared" si="702"/>
        <v>0</v>
      </c>
      <c r="AR578" s="1153">
        <f t="shared" si="702"/>
        <v>0</v>
      </c>
      <c r="AS578" s="1153">
        <f t="shared" si="702"/>
        <v>0</v>
      </c>
      <c r="AT578" s="1153">
        <f t="shared" si="702"/>
        <v>0</v>
      </c>
      <c r="AU578" s="1153">
        <f t="shared" si="702"/>
        <v>0</v>
      </c>
      <c r="AV578" s="1153">
        <f t="shared" si="702"/>
        <v>0</v>
      </c>
      <c r="AW578" s="1153">
        <f t="shared" si="702"/>
        <v>0</v>
      </c>
      <c r="AX578" s="1153">
        <f t="shared" si="702"/>
        <v>0</v>
      </c>
      <c r="AY578" s="1153">
        <f t="shared" si="702"/>
        <v>0</v>
      </c>
      <c r="AZ578" s="1153">
        <f t="shared" si="702"/>
        <v>0</v>
      </c>
      <c r="BA578" s="1153">
        <f t="shared" si="702"/>
        <v>0</v>
      </c>
      <c r="BB578" s="1153">
        <f t="shared" si="702"/>
        <v>0</v>
      </c>
      <c r="BC578" s="1153">
        <f t="shared" si="702"/>
        <v>0</v>
      </c>
      <c r="BD578" s="1153">
        <f t="shared" si="702"/>
        <v>0</v>
      </c>
      <c r="BE578" s="1153">
        <f t="shared" si="702"/>
        <v>0</v>
      </c>
      <c r="BF578" s="1153">
        <f t="shared" si="702"/>
        <v>0</v>
      </c>
      <c r="BG578" s="1153">
        <f t="shared" si="702"/>
        <v>0</v>
      </c>
      <c r="BH578" s="1153">
        <f t="shared" si="702"/>
        <v>0</v>
      </c>
      <c r="BI578" s="1153">
        <f t="shared" si="702"/>
        <v>0</v>
      </c>
      <c r="BJ578" s="1153">
        <f t="shared" si="702"/>
        <v>0</v>
      </c>
      <c r="BK578" s="1153">
        <f t="shared" si="702"/>
        <v>0</v>
      </c>
      <c r="BL578" s="1153">
        <f t="shared" si="702"/>
        <v>0</v>
      </c>
      <c r="BM578" s="1153">
        <f t="shared" si="702"/>
        <v>0</v>
      </c>
      <c r="BN578" s="1153">
        <f t="shared" si="702"/>
        <v>0</v>
      </c>
      <c r="BO578" s="1153">
        <f t="shared" si="702"/>
        <v>0</v>
      </c>
      <c r="BP578" s="1153">
        <f t="shared" si="702"/>
        <v>0</v>
      </c>
      <c r="BQ578" s="1153">
        <f t="shared" si="702"/>
        <v>0</v>
      </c>
      <c r="BR578" s="1153">
        <f t="shared" si="702"/>
        <v>0</v>
      </c>
      <c r="BS578" s="1153">
        <f t="shared" si="702"/>
        <v>0</v>
      </c>
      <c r="BT578" s="1153">
        <f t="shared" si="702"/>
        <v>0</v>
      </c>
      <c r="BU578" s="1153">
        <f t="shared" si="702"/>
        <v>0</v>
      </c>
      <c r="BV578" s="1153">
        <f t="shared" si="702"/>
        <v>0</v>
      </c>
      <c r="BW578" s="1153">
        <f t="shared" ref="BW578:CD578" si="703">IF(AND(OR($G115&lt;&gt;0,$H115&lt;&gt;0),BW115&lt;&gt;""),1,0)</f>
        <v>0</v>
      </c>
      <c r="BX578" s="1153">
        <f t="shared" si="703"/>
        <v>0</v>
      </c>
      <c r="BY578" s="1153">
        <f t="shared" si="703"/>
        <v>0</v>
      </c>
      <c r="BZ578" s="1153">
        <f t="shared" si="703"/>
        <v>0</v>
      </c>
      <c r="CA578" s="1153">
        <f t="shared" si="703"/>
        <v>0</v>
      </c>
      <c r="CB578" s="1153">
        <f t="shared" si="703"/>
        <v>0</v>
      </c>
      <c r="CC578" s="1153">
        <f t="shared" si="703"/>
        <v>0</v>
      </c>
      <c r="CD578" s="1153">
        <f t="shared" si="703"/>
        <v>0</v>
      </c>
    </row>
    <row r="579" spans="1:82" x14ac:dyDescent="0.2">
      <c r="A579" s="1">
        <f>'5'!E52</f>
        <v>0</v>
      </c>
      <c r="K579" s="1153">
        <f t="shared" ref="K579:BV579" si="704">IF(AND(OR($G116&lt;&gt;0,$H116&lt;&gt;0),K116&lt;&gt;""),1,0)</f>
        <v>0</v>
      </c>
      <c r="L579" s="1153">
        <f t="shared" si="704"/>
        <v>0</v>
      </c>
      <c r="M579" s="1153">
        <f t="shared" si="704"/>
        <v>0</v>
      </c>
      <c r="N579" s="1153">
        <f t="shared" si="704"/>
        <v>0</v>
      </c>
      <c r="O579" s="1153">
        <f t="shared" si="704"/>
        <v>0</v>
      </c>
      <c r="P579" s="1153">
        <f t="shared" si="704"/>
        <v>0</v>
      </c>
      <c r="Q579" s="1153">
        <f t="shared" si="704"/>
        <v>0</v>
      </c>
      <c r="R579" s="1153">
        <f t="shared" si="704"/>
        <v>0</v>
      </c>
      <c r="S579" s="1153">
        <f t="shared" si="704"/>
        <v>0</v>
      </c>
      <c r="T579" s="1153">
        <f t="shared" si="704"/>
        <v>0</v>
      </c>
      <c r="U579" s="1153">
        <f t="shared" si="704"/>
        <v>0</v>
      </c>
      <c r="V579" s="1153">
        <f t="shared" si="704"/>
        <v>0</v>
      </c>
      <c r="W579" s="1153">
        <f t="shared" si="704"/>
        <v>0</v>
      </c>
      <c r="X579" s="1153">
        <f t="shared" si="704"/>
        <v>0</v>
      </c>
      <c r="Y579" s="1153">
        <f t="shared" si="704"/>
        <v>0</v>
      </c>
      <c r="Z579" s="1153">
        <f t="shared" si="704"/>
        <v>0</v>
      </c>
      <c r="AA579" s="1153">
        <f t="shared" si="704"/>
        <v>0</v>
      </c>
      <c r="AB579" s="1153">
        <f t="shared" si="704"/>
        <v>0</v>
      </c>
      <c r="AC579" s="1153">
        <f t="shared" si="704"/>
        <v>0</v>
      </c>
      <c r="AD579" s="1153">
        <f t="shared" si="704"/>
        <v>0</v>
      </c>
      <c r="AE579" s="1153">
        <f t="shared" si="704"/>
        <v>0</v>
      </c>
      <c r="AF579" s="1153">
        <f t="shared" si="704"/>
        <v>0</v>
      </c>
      <c r="AG579" s="1153">
        <f t="shared" si="704"/>
        <v>0</v>
      </c>
      <c r="AH579" s="1153">
        <f t="shared" si="704"/>
        <v>0</v>
      </c>
      <c r="AI579" s="1153">
        <f t="shared" si="704"/>
        <v>0</v>
      </c>
      <c r="AJ579" s="1153">
        <f t="shared" si="704"/>
        <v>0</v>
      </c>
      <c r="AK579" s="1153">
        <f t="shared" si="704"/>
        <v>0</v>
      </c>
      <c r="AL579" s="1153">
        <f t="shared" si="704"/>
        <v>0</v>
      </c>
      <c r="AM579" s="1153">
        <f t="shared" si="704"/>
        <v>0</v>
      </c>
      <c r="AN579" s="1153">
        <f t="shared" si="704"/>
        <v>0</v>
      </c>
      <c r="AO579" s="1153">
        <f t="shared" si="704"/>
        <v>0</v>
      </c>
      <c r="AP579" s="1153">
        <f t="shared" si="704"/>
        <v>0</v>
      </c>
      <c r="AQ579" s="1153">
        <f t="shared" si="704"/>
        <v>0</v>
      </c>
      <c r="AR579" s="1153">
        <f t="shared" si="704"/>
        <v>0</v>
      </c>
      <c r="AS579" s="1153">
        <f t="shared" si="704"/>
        <v>0</v>
      </c>
      <c r="AT579" s="1153">
        <f t="shared" si="704"/>
        <v>0</v>
      </c>
      <c r="AU579" s="1153">
        <f t="shared" si="704"/>
        <v>0</v>
      </c>
      <c r="AV579" s="1153">
        <f t="shared" si="704"/>
        <v>0</v>
      </c>
      <c r="AW579" s="1153">
        <f t="shared" si="704"/>
        <v>0</v>
      </c>
      <c r="AX579" s="1153">
        <f t="shared" si="704"/>
        <v>0</v>
      </c>
      <c r="AY579" s="1153">
        <f t="shared" si="704"/>
        <v>0</v>
      </c>
      <c r="AZ579" s="1153">
        <f t="shared" si="704"/>
        <v>0</v>
      </c>
      <c r="BA579" s="1153">
        <f t="shared" si="704"/>
        <v>0</v>
      </c>
      <c r="BB579" s="1153">
        <f t="shared" si="704"/>
        <v>0</v>
      </c>
      <c r="BC579" s="1153">
        <f t="shared" si="704"/>
        <v>0</v>
      </c>
      <c r="BD579" s="1153">
        <f t="shared" si="704"/>
        <v>0</v>
      </c>
      <c r="BE579" s="1153">
        <f t="shared" si="704"/>
        <v>0</v>
      </c>
      <c r="BF579" s="1153">
        <f t="shared" si="704"/>
        <v>0</v>
      </c>
      <c r="BG579" s="1153">
        <f t="shared" si="704"/>
        <v>0</v>
      </c>
      <c r="BH579" s="1153">
        <f t="shared" si="704"/>
        <v>0</v>
      </c>
      <c r="BI579" s="1153">
        <f t="shared" si="704"/>
        <v>0</v>
      </c>
      <c r="BJ579" s="1153">
        <f t="shared" si="704"/>
        <v>0</v>
      </c>
      <c r="BK579" s="1153">
        <f t="shared" si="704"/>
        <v>0</v>
      </c>
      <c r="BL579" s="1153">
        <f t="shared" si="704"/>
        <v>0</v>
      </c>
      <c r="BM579" s="1153">
        <f t="shared" si="704"/>
        <v>0</v>
      </c>
      <c r="BN579" s="1153">
        <f t="shared" si="704"/>
        <v>0</v>
      </c>
      <c r="BO579" s="1153">
        <f t="shared" si="704"/>
        <v>0</v>
      </c>
      <c r="BP579" s="1153">
        <f t="shared" si="704"/>
        <v>0</v>
      </c>
      <c r="BQ579" s="1153">
        <f t="shared" si="704"/>
        <v>0</v>
      </c>
      <c r="BR579" s="1153">
        <f t="shared" si="704"/>
        <v>0</v>
      </c>
      <c r="BS579" s="1153">
        <f t="shared" si="704"/>
        <v>0</v>
      </c>
      <c r="BT579" s="1153">
        <f t="shared" si="704"/>
        <v>0</v>
      </c>
      <c r="BU579" s="1153">
        <f t="shared" si="704"/>
        <v>0</v>
      </c>
      <c r="BV579" s="1153">
        <f t="shared" si="704"/>
        <v>0</v>
      </c>
      <c r="BW579" s="1153">
        <f t="shared" ref="BW579:CD579" si="705">IF(AND(OR($G116&lt;&gt;0,$H116&lt;&gt;0),BW116&lt;&gt;""),1,0)</f>
        <v>0</v>
      </c>
      <c r="BX579" s="1153">
        <f t="shared" si="705"/>
        <v>0</v>
      </c>
      <c r="BY579" s="1153">
        <f t="shared" si="705"/>
        <v>0</v>
      </c>
      <c r="BZ579" s="1153">
        <f t="shared" si="705"/>
        <v>0</v>
      </c>
      <c r="CA579" s="1153">
        <f t="shared" si="705"/>
        <v>0</v>
      </c>
      <c r="CB579" s="1153">
        <f t="shared" si="705"/>
        <v>0</v>
      </c>
      <c r="CC579" s="1153">
        <f t="shared" si="705"/>
        <v>0</v>
      </c>
      <c r="CD579" s="1153">
        <f t="shared" si="705"/>
        <v>0</v>
      </c>
    </row>
    <row r="580" spans="1:82" x14ac:dyDescent="0.2">
      <c r="A580" s="1">
        <f>'5'!E53</f>
        <v>0</v>
      </c>
      <c r="K580" s="1153">
        <f t="shared" ref="K580:BV580" si="706">IF(AND(OR($G117&lt;&gt;0,$H117&lt;&gt;0),K117&lt;&gt;""),1,0)</f>
        <v>0</v>
      </c>
      <c r="L580" s="1153">
        <f t="shared" si="706"/>
        <v>0</v>
      </c>
      <c r="M580" s="1153">
        <f t="shared" si="706"/>
        <v>0</v>
      </c>
      <c r="N580" s="1153">
        <f t="shared" si="706"/>
        <v>0</v>
      </c>
      <c r="O580" s="1153">
        <f t="shared" si="706"/>
        <v>0</v>
      </c>
      <c r="P580" s="1153">
        <f t="shared" si="706"/>
        <v>0</v>
      </c>
      <c r="Q580" s="1153">
        <f t="shared" si="706"/>
        <v>0</v>
      </c>
      <c r="R580" s="1153">
        <f t="shared" si="706"/>
        <v>0</v>
      </c>
      <c r="S580" s="1153">
        <f t="shared" si="706"/>
        <v>0</v>
      </c>
      <c r="T580" s="1153">
        <f t="shared" si="706"/>
        <v>0</v>
      </c>
      <c r="U580" s="1153">
        <f t="shared" si="706"/>
        <v>0</v>
      </c>
      <c r="V580" s="1153">
        <f t="shared" si="706"/>
        <v>0</v>
      </c>
      <c r="W580" s="1153">
        <f t="shared" si="706"/>
        <v>0</v>
      </c>
      <c r="X580" s="1153">
        <f t="shared" si="706"/>
        <v>0</v>
      </c>
      <c r="Y580" s="1153">
        <f t="shared" si="706"/>
        <v>0</v>
      </c>
      <c r="Z580" s="1153">
        <f t="shared" si="706"/>
        <v>0</v>
      </c>
      <c r="AA580" s="1153">
        <f t="shared" si="706"/>
        <v>0</v>
      </c>
      <c r="AB580" s="1153">
        <f t="shared" si="706"/>
        <v>0</v>
      </c>
      <c r="AC580" s="1153">
        <f t="shared" si="706"/>
        <v>0</v>
      </c>
      <c r="AD580" s="1153">
        <f t="shared" si="706"/>
        <v>0</v>
      </c>
      <c r="AE580" s="1153">
        <f t="shared" si="706"/>
        <v>0</v>
      </c>
      <c r="AF580" s="1153">
        <f t="shared" si="706"/>
        <v>0</v>
      </c>
      <c r="AG580" s="1153">
        <f t="shared" si="706"/>
        <v>0</v>
      </c>
      <c r="AH580" s="1153">
        <f t="shared" si="706"/>
        <v>0</v>
      </c>
      <c r="AI580" s="1153">
        <f t="shared" si="706"/>
        <v>0</v>
      </c>
      <c r="AJ580" s="1153">
        <f t="shared" si="706"/>
        <v>0</v>
      </c>
      <c r="AK580" s="1153">
        <f t="shared" si="706"/>
        <v>0</v>
      </c>
      <c r="AL580" s="1153">
        <f t="shared" si="706"/>
        <v>0</v>
      </c>
      <c r="AM580" s="1153">
        <f t="shared" si="706"/>
        <v>0</v>
      </c>
      <c r="AN580" s="1153">
        <f t="shared" si="706"/>
        <v>0</v>
      </c>
      <c r="AO580" s="1153">
        <f t="shared" si="706"/>
        <v>0</v>
      </c>
      <c r="AP580" s="1153">
        <f t="shared" si="706"/>
        <v>0</v>
      </c>
      <c r="AQ580" s="1153">
        <f t="shared" si="706"/>
        <v>0</v>
      </c>
      <c r="AR580" s="1153">
        <f t="shared" si="706"/>
        <v>0</v>
      </c>
      <c r="AS580" s="1153">
        <f t="shared" si="706"/>
        <v>0</v>
      </c>
      <c r="AT580" s="1153">
        <f t="shared" si="706"/>
        <v>0</v>
      </c>
      <c r="AU580" s="1153">
        <f t="shared" si="706"/>
        <v>0</v>
      </c>
      <c r="AV580" s="1153">
        <f t="shared" si="706"/>
        <v>0</v>
      </c>
      <c r="AW580" s="1153">
        <f t="shared" si="706"/>
        <v>0</v>
      </c>
      <c r="AX580" s="1153">
        <f t="shared" si="706"/>
        <v>0</v>
      </c>
      <c r="AY580" s="1153">
        <f t="shared" si="706"/>
        <v>0</v>
      </c>
      <c r="AZ580" s="1153">
        <f t="shared" si="706"/>
        <v>0</v>
      </c>
      <c r="BA580" s="1153">
        <f t="shared" si="706"/>
        <v>0</v>
      </c>
      <c r="BB580" s="1153">
        <f t="shared" si="706"/>
        <v>0</v>
      </c>
      <c r="BC580" s="1153">
        <f t="shared" si="706"/>
        <v>0</v>
      </c>
      <c r="BD580" s="1153">
        <f t="shared" si="706"/>
        <v>0</v>
      </c>
      <c r="BE580" s="1153">
        <f t="shared" si="706"/>
        <v>0</v>
      </c>
      <c r="BF580" s="1153">
        <f t="shared" si="706"/>
        <v>0</v>
      </c>
      <c r="BG580" s="1153">
        <f t="shared" si="706"/>
        <v>0</v>
      </c>
      <c r="BH580" s="1153">
        <f t="shared" si="706"/>
        <v>0</v>
      </c>
      <c r="BI580" s="1153">
        <f t="shared" si="706"/>
        <v>0</v>
      </c>
      <c r="BJ580" s="1153">
        <f t="shared" si="706"/>
        <v>0</v>
      </c>
      <c r="BK580" s="1153">
        <f t="shared" si="706"/>
        <v>0</v>
      </c>
      <c r="BL580" s="1153">
        <f t="shared" si="706"/>
        <v>0</v>
      </c>
      <c r="BM580" s="1153">
        <f t="shared" si="706"/>
        <v>0</v>
      </c>
      <c r="BN580" s="1153">
        <f t="shared" si="706"/>
        <v>0</v>
      </c>
      <c r="BO580" s="1153">
        <f t="shared" si="706"/>
        <v>0</v>
      </c>
      <c r="BP580" s="1153">
        <f t="shared" si="706"/>
        <v>0</v>
      </c>
      <c r="BQ580" s="1153">
        <f t="shared" si="706"/>
        <v>0</v>
      </c>
      <c r="BR580" s="1153">
        <f t="shared" si="706"/>
        <v>0</v>
      </c>
      <c r="BS580" s="1153">
        <f t="shared" si="706"/>
        <v>0</v>
      </c>
      <c r="BT580" s="1153">
        <f t="shared" si="706"/>
        <v>0</v>
      </c>
      <c r="BU580" s="1153">
        <f t="shared" si="706"/>
        <v>0</v>
      </c>
      <c r="BV580" s="1153">
        <f t="shared" si="706"/>
        <v>0</v>
      </c>
      <c r="BW580" s="1153">
        <f t="shared" ref="BW580:CD580" si="707">IF(AND(OR($G117&lt;&gt;0,$H117&lt;&gt;0),BW117&lt;&gt;""),1,0)</f>
        <v>0</v>
      </c>
      <c r="BX580" s="1153">
        <f t="shared" si="707"/>
        <v>0</v>
      </c>
      <c r="BY580" s="1153">
        <f t="shared" si="707"/>
        <v>0</v>
      </c>
      <c r="BZ580" s="1153">
        <f t="shared" si="707"/>
        <v>0</v>
      </c>
      <c r="CA580" s="1153">
        <f t="shared" si="707"/>
        <v>0</v>
      </c>
      <c r="CB580" s="1153">
        <f t="shared" si="707"/>
        <v>0</v>
      </c>
      <c r="CC580" s="1153">
        <f t="shared" si="707"/>
        <v>0</v>
      </c>
      <c r="CD580" s="1153">
        <f t="shared" si="707"/>
        <v>0</v>
      </c>
    </row>
    <row r="581" spans="1:82" x14ac:dyDescent="0.2">
      <c r="A581" s="1">
        <f>'5'!E54</f>
        <v>0</v>
      </c>
      <c r="K581" s="1153">
        <f t="shared" ref="K581:BV581" si="708">IF(AND(OR($G118&lt;&gt;0,$H118&lt;&gt;0),K118&lt;&gt;""),1,0)</f>
        <v>0</v>
      </c>
      <c r="L581" s="1153">
        <f t="shared" si="708"/>
        <v>0</v>
      </c>
      <c r="M581" s="1153">
        <f t="shared" si="708"/>
        <v>0</v>
      </c>
      <c r="N581" s="1153">
        <f t="shared" si="708"/>
        <v>0</v>
      </c>
      <c r="O581" s="1153">
        <f t="shared" si="708"/>
        <v>0</v>
      </c>
      <c r="P581" s="1153">
        <f t="shared" si="708"/>
        <v>0</v>
      </c>
      <c r="Q581" s="1153">
        <f t="shared" si="708"/>
        <v>0</v>
      </c>
      <c r="R581" s="1153">
        <f t="shared" si="708"/>
        <v>0</v>
      </c>
      <c r="S581" s="1153">
        <f t="shared" si="708"/>
        <v>0</v>
      </c>
      <c r="T581" s="1153">
        <f t="shared" si="708"/>
        <v>0</v>
      </c>
      <c r="U581" s="1153">
        <f t="shared" si="708"/>
        <v>0</v>
      </c>
      <c r="V581" s="1153">
        <f t="shared" si="708"/>
        <v>0</v>
      </c>
      <c r="W581" s="1153">
        <f t="shared" si="708"/>
        <v>0</v>
      </c>
      <c r="X581" s="1153">
        <f t="shared" si="708"/>
        <v>0</v>
      </c>
      <c r="Y581" s="1153">
        <f t="shared" si="708"/>
        <v>0</v>
      </c>
      <c r="Z581" s="1153">
        <f t="shared" si="708"/>
        <v>0</v>
      </c>
      <c r="AA581" s="1153">
        <f t="shared" si="708"/>
        <v>0</v>
      </c>
      <c r="AB581" s="1153">
        <f t="shared" si="708"/>
        <v>0</v>
      </c>
      <c r="AC581" s="1153">
        <f t="shared" si="708"/>
        <v>0</v>
      </c>
      <c r="AD581" s="1153">
        <f t="shared" si="708"/>
        <v>0</v>
      </c>
      <c r="AE581" s="1153">
        <f t="shared" si="708"/>
        <v>0</v>
      </c>
      <c r="AF581" s="1153">
        <f t="shared" si="708"/>
        <v>0</v>
      </c>
      <c r="AG581" s="1153">
        <f t="shared" si="708"/>
        <v>0</v>
      </c>
      <c r="AH581" s="1153">
        <f t="shared" si="708"/>
        <v>0</v>
      </c>
      <c r="AI581" s="1153">
        <f t="shared" si="708"/>
        <v>0</v>
      </c>
      <c r="AJ581" s="1153">
        <f t="shared" si="708"/>
        <v>0</v>
      </c>
      <c r="AK581" s="1153">
        <f t="shared" si="708"/>
        <v>0</v>
      </c>
      <c r="AL581" s="1153">
        <f t="shared" si="708"/>
        <v>0</v>
      </c>
      <c r="AM581" s="1153">
        <f t="shared" si="708"/>
        <v>0</v>
      </c>
      <c r="AN581" s="1153">
        <f t="shared" si="708"/>
        <v>0</v>
      </c>
      <c r="AO581" s="1153">
        <f t="shared" si="708"/>
        <v>0</v>
      </c>
      <c r="AP581" s="1153">
        <f t="shared" si="708"/>
        <v>0</v>
      </c>
      <c r="AQ581" s="1153">
        <f t="shared" si="708"/>
        <v>0</v>
      </c>
      <c r="AR581" s="1153">
        <f t="shared" si="708"/>
        <v>0</v>
      </c>
      <c r="AS581" s="1153">
        <f t="shared" si="708"/>
        <v>0</v>
      </c>
      <c r="AT581" s="1153">
        <f t="shared" si="708"/>
        <v>0</v>
      </c>
      <c r="AU581" s="1153">
        <f t="shared" si="708"/>
        <v>0</v>
      </c>
      <c r="AV581" s="1153">
        <f t="shared" si="708"/>
        <v>0</v>
      </c>
      <c r="AW581" s="1153">
        <f t="shared" si="708"/>
        <v>0</v>
      </c>
      <c r="AX581" s="1153">
        <f t="shared" si="708"/>
        <v>0</v>
      </c>
      <c r="AY581" s="1153">
        <f t="shared" si="708"/>
        <v>0</v>
      </c>
      <c r="AZ581" s="1153">
        <f t="shared" si="708"/>
        <v>0</v>
      </c>
      <c r="BA581" s="1153">
        <f t="shared" si="708"/>
        <v>0</v>
      </c>
      <c r="BB581" s="1153">
        <f t="shared" si="708"/>
        <v>0</v>
      </c>
      <c r="BC581" s="1153">
        <f t="shared" si="708"/>
        <v>0</v>
      </c>
      <c r="BD581" s="1153">
        <f t="shared" si="708"/>
        <v>0</v>
      </c>
      <c r="BE581" s="1153">
        <f t="shared" si="708"/>
        <v>0</v>
      </c>
      <c r="BF581" s="1153">
        <f t="shared" si="708"/>
        <v>0</v>
      </c>
      <c r="BG581" s="1153">
        <f t="shared" si="708"/>
        <v>0</v>
      </c>
      <c r="BH581" s="1153">
        <f t="shared" si="708"/>
        <v>0</v>
      </c>
      <c r="BI581" s="1153">
        <f t="shared" si="708"/>
        <v>0</v>
      </c>
      <c r="BJ581" s="1153">
        <f t="shared" si="708"/>
        <v>0</v>
      </c>
      <c r="BK581" s="1153">
        <f t="shared" si="708"/>
        <v>0</v>
      </c>
      <c r="BL581" s="1153">
        <f t="shared" si="708"/>
        <v>0</v>
      </c>
      <c r="BM581" s="1153">
        <f t="shared" si="708"/>
        <v>0</v>
      </c>
      <c r="BN581" s="1153">
        <f t="shared" si="708"/>
        <v>0</v>
      </c>
      <c r="BO581" s="1153">
        <f t="shared" si="708"/>
        <v>0</v>
      </c>
      <c r="BP581" s="1153">
        <f t="shared" si="708"/>
        <v>0</v>
      </c>
      <c r="BQ581" s="1153">
        <f t="shared" si="708"/>
        <v>0</v>
      </c>
      <c r="BR581" s="1153">
        <f t="shared" si="708"/>
        <v>0</v>
      </c>
      <c r="BS581" s="1153">
        <f t="shared" si="708"/>
        <v>0</v>
      </c>
      <c r="BT581" s="1153">
        <f t="shared" si="708"/>
        <v>0</v>
      </c>
      <c r="BU581" s="1153">
        <f t="shared" si="708"/>
        <v>0</v>
      </c>
      <c r="BV581" s="1153">
        <f t="shared" si="708"/>
        <v>0</v>
      </c>
      <c r="BW581" s="1153">
        <f t="shared" ref="BW581:CD581" si="709">IF(AND(OR($G118&lt;&gt;0,$H118&lt;&gt;0),BW118&lt;&gt;""),1,0)</f>
        <v>0</v>
      </c>
      <c r="BX581" s="1153">
        <f t="shared" si="709"/>
        <v>0</v>
      </c>
      <c r="BY581" s="1153">
        <f t="shared" si="709"/>
        <v>0</v>
      </c>
      <c r="BZ581" s="1153">
        <f t="shared" si="709"/>
        <v>0</v>
      </c>
      <c r="CA581" s="1153">
        <f t="shared" si="709"/>
        <v>0</v>
      </c>
      <c r="CB581" s="1153">
        <f t="shared" si="709"/>
        <v>0</v>
      </c>
      <c r="CC581" s="1153">
        <f t="shared" si="709"/>
        <v>0</v>
      </c>
      <c r="CD581" s="1153">
        <f t="shared" si="709"/>
        <v>0</v>
      </c>
    </row>
    <row r="582" spans="1:82" x14ac:dyDescent="0.2">
      <c r="A582" s="1">
        <f>'5'!E55</f>
        <v>0</v>
      </c>
      <c r="K582" s="1153">
        <f t="shared" ref="K582:BV582" si="710">IF(AND(OR($G119&lt;&gt;0,$H119&lt;&gt;0),K119&lt;&gt;""),1,0)</f>
        <v>0</v>
      </c>
      <c r="L582" s="1153">
        <f t="shared" si="710"/>
        <v>0</v>
      </c>
      <c r="M582" s="1153">
        <f t="shared" si="710"/>
        <v>0</v>
      </c>
      <c r="N582" s="1153">
        <f t="shared" si="710"/>
        <v>0</v>
      </c>
      <c r="O582" s="1153">
        <f t="shared" si="710"/>
        <v>0</v>
      </c>
      <c r="P582" s="1153">
        <f t="shared" si="710"/>
        <v>0</v>
      </c>
      <c r="Q582" s="1153">
        <f t="shared" si="710"/>
        <v>0</v>
      </c>
      <c r="R582" s="1153">
        <f t="shared" si="710"/>
        <v>0</v>
      </c>
      <c r="S582" s="1153">
        <f t="shared" si="710"/>
        <v>0</v>
      </c>
      <c r="T582" s="1153">
        <f t="shared" si="710"/>
        <v>0</v>
      </c>
      <c r="U582" s="1153">
        <f t="shared" si="710"/>
        <v>0</v>
      </c>
      <c r="V582" s="1153">
        <f t="shared" si="710"/>
        <v>0</v>
      </c>
      <c r="W582" s="1153">
        <f t="shared" si="710"/>
        <v>0</v>
      </c>
      <c r="X582" s="1153">
        <f t="shared" si="710"/>
        <v>0</v>
      </c>
      <c r="Y582" s="1153">
        <f t="shared" si="710"/>
        <v>0</v>
      </c>
      <c r="Z582" s="1153">
        <f t="shared" si="710"/>
        <v>0</v>
      </c>
      <c r="AA582" s="1153">
        <f t="shared" si="710"/>
        <v>0</v>
      </c>
      <c r="AB582" s="1153">
        <f t="shared" si="710"/>
        <v>0</v>
      </c>
      <c r="AC582" s="1153">
        <f t="shared" si="710"/>
        <v>0</v>
      </c>
      <c r="AD582" s="1153">
        <f t="shared" si="710"/>
        <v>0</v>
      </c>
      <c r="AE582" s="1153">
        <f t="shared" si="710"/>
        <v>0</v>
      </c>
      <c r="AF582" s="1153">
        <f t="shared" si="710"/>
        <v>0</v>
      </c>
      <c r="AG582" s="1153">
        <f t="shared" si="710"/>
        <v>0</v>
      </c>
      <c r="AH582" s="1153">
        <f t="shared" si="710"/>
        <v>0</v>
      </c>
      <c r="AI582" s="1153">
        <f t="shared" si="710"/>
        <v>0</v>
      </c>
      <c r="AJ582" s="1153">
        <f t="shared" si="710"/>
        <v>0</v>
      </c>
      <c r="AK582" s="1153">
        <f t="shared" si="710"/>
        <v>0</v>
      </c>
      <c r="AL582" s="1153">
        <f t="shared" si="710"/>
        <v>0</v>
      </c>
      <c r="AM582" s="1153">
        <f t="shared" si="710"/>
        <v>0</v>
      </c>
      <c r="AN582" s="1153">
        <f t="shared" si="710"/>
        <v>0</v>
      </c>
      <c r="AO582" s="1153">
        <f t="shared" si="710"/>
        <v>0</v>
      </c>
      <c r="AP582" s="1153">
        <f t="shared" si="710"/>
        <v>0</v>
      </c>
      <c r="AQ582" s="1153">
        <f t="shared" si="710"/>
        <v>0</v>
      </c>
      <c r="AR582" s="1153">
        <f t="shared" si="710"/>
        <v>0</v>
      </c>
      <c r="AS582" s="1153">
        <f t="shared" si="710"/>
        <v>0</v>
      </c>
      <c r="AT582" s="1153">
        <f t="shared" si="710"/>
        <v>0</v>
      </c>
      <c r="AU582" s="1153">
        <f t="shared" si="710"/>
        <v>0</v>
      </c>
      <c r="AV582" s="1153">
        <f t="shared" si="710"/>
        <v>0</v>
      </c>
      <c r="AW582" s="1153">
        <f t="shared" si="710"/>
        <v>0</v>
      </c>
      <c r="AX582" s="1153">
        <f t="shared" si="710"/>
        <v>0</v>
      </c>
      <c r="AY582" s="1153">
        <f t="shared" si="710"/>
        <v>0</v>
      </c>
      <c r="AZ582" s="1153">
        <f t="shared" si="710"/>
        <v>0</v>
      </c>
      <c r="BA582" s="1153">
        <f t="shared" si="710"/>
        <v>0</v>
      </c>
      <c r="BB582" s="1153">
        <f t="shared" si="710"/>
        <v>0</v>
      </c>
      <c r="BC582" s="1153">
        <f t="shared" si="710"/>
        <v>0</v>
      </c>
      <c r="BD582" s="1153">
        <f t="shared" si="710"/>
        <v>0</v>
      </c>
      <c r="BE582" s="1153">
        <f t="shared" si="710"/>
        <v>0</v>
      </c>
      <c r="BF582" s="1153">
        <f t="shared" si="710"/>
        <v>0</v>
      </c>
      <c r="BG582" s="1153">
        <f t="shared" si="710"/>
        <v>0</v>
      </c>
      <c r="BH582" s="1153">
        <f t="shared" si="710"/>
        <v>0</v>
      </c>
      <c r="BI582" s="1153">
        <f t="shared" si="710"/>
        <v>0</v>
      </c>
      <c r="BJ582" s="1153">
        <f t="shared" si="710"/>
        <v>0</v>
      </c>
      <c r="BK582" s="1153">
        <f t="shared" si="710"/>
        <v>0</v>
      </c>
      <c r="BL582" s="1153">
        <f t="shared" si="710"/>
        <v>0</v>
      </c>
      <c r="BM582" s="1153">
        <f t="shared" si="710"/>
        <v>0</v>
      </c>
      <c r="BN582" s="1153">
        <f t="shared" si="710"/>
        <v>0</v>
      </c>
      <c r="BO582" s="1153">
        <f t="shared" si="710"/>
        <v>0</v>
      </c>
      <c r="BP582" s="1153">
        <f t="shared" si="710"/>
        <v>0</v>
      </c>
      <c r="BQ582" s="1153">
        <f t="shared" si="710"/>
        <v>0</v>
      </c>
      <c r="BR582" s="1153">
        <f t="shared" si="710"/>
        <v>0</v>
      </c>
      <c r="BS582" s="1153">
        <f t="shared" si="710"/>
        <v>0</v>
      </c>
      <c r="BT582" s="1153">
        <f t="shared" si="710"/>
        <v>0</v>
      </c>
      <c r="BU582" s="1153">
        <f t="shared" si="710"/>
        <v>0</v>
      </c>
      <c r="BV582" s="1153">
        <f t="shared" si="710"/>
        <v>0</v>
      </c>
      <c r="BW582" s="1153">
        <f t="shared" ref="BW582:CD582" si="711">IF(AND(OR($G119&lt;&gt;0,$H119&lt;&gt;0),BW119&lt;&gt;""),1,0)</f>
        <v>0</v>
      </c>
      <c r="BX582" s="1153">
        <f t="shared" si="711"/>
        <v>0</v>
      </c>
      <c r="BY582" s="1153">
        <f t="shared" si="711"/>
        <v>0</v>
      </c>
      <c r="BZ582" s="1153">
        <f t="shared" si="711"/>
        <v>0</v>
      </c>
      <c r="CA582" s="1153">
        <f t="shared" si="711"/>
        <v>0</v>
      </c>
      <c r="CB582" s="1153">
        <f t="shared" si="711"/>
        <v>0</v>
      </c>
      <c r="CC582" s="1153">
        <f t="shared" si="711"/>
        <v>0</v>
      </c>
      <c r="CD582" s="1153">
        <f t="shared" si="711"/>
        <v>0</v>
      </c>
    </row>
    <row r="583" spans="1:82" x14ac:dyDescent="0.2">
      <c r="A583" s="1">
        <f>'5'!E56</f>
        <v>0</v>
      </c>
      <c r="K583" s="1153">
        <f t="shared" ref="K583:BV583" si="712">IF(AND(OR($G120&lt;&gt;0,$H120&lt;&gt;0),K120&lt;&gt;""),1,0)</f>
        <v>0</v>
      </c>
      <c r="L583" s="1153">
        <f t="shared" si="712"/>
        <v>0</v>
      </c>
      <c r="M583" s="1153">
        <f t="shared" si="712"/>
        <v>0</v>
      </c>
      <c r="N583" s="1153">
        <f t="shared" si="712"/>
        <v>0</v>
      </c>
      <c r="O583" s="1153">
        <f t="shared" si="712"/>
        <v>0</v>
      </c>
      <c r="P583" s="1153">
        <f t="shared" si="712"/>
        <v>0</v>
      </c>
      <c r="Q583" s="1153">
        <f t="shared" si="712"/>
        <v>0</v>
      </c>
      <c r="R583" s="1153">
        <f t="shared" si="712"/>
        <v>0</v>
      </c>
      <c r="S583" s="1153">
        <f t="shared" si="712"/>
        <v>0</v>
      </c>
      <c r="T583" s="1153">
        <f t="shared" si="712"/>
        <v>0</v>
      </c>
      <c r="U583" s="1153">
        <f t="shared" si="712"/>
        <v>0</v>
      </c>
      <c r="V583" s="1153">
        <f t="shared" si="712"/>
        <v>0</v>
      </c>
      <c r="W583" s="1153">
        <f t="shared" si="712"/>
        <v>0</v>
      </c>
      <c r="X583" s="1153">
        <f t="shared" si="712"/>
        <v>0</v>
      </c>
      <c r="Y583" s="1153">
        <f t="shared" si="712"/>
        <v>0</v>
      </c>
      <c r="Z583" s="1153">
        <f t="shared" si="712"/>
        <v>0</v>
      </c>
      <c r="AA583" s="1153">
        <f t="shared" si="712"/>
        <v>0</v>
      </c>
      <c r="AB583" s="1153">
        <f t="shared" si="712"/>
        <v>0</v>
      </c>
      <c r="AC583" s="1153">
        <f t="shared" si="712"/>
        <v>0</v>
      </c>
      <c r="AD583" s="1153">
        <f t="shared" si="712"/>
        <v>0</v>
      </c>
      <c r="AE583" s="1153">
        <f t="shared" si="712"/>
        <v>0</v>
      </c>
      <c r="AF583" s="1153">
        <f t="shared" si="712"/>
        <v>0</v>
      </c>
      <c r="AG583" s="1153">
        <f t="shared" si="712"/>
        <v>0</v>
      </c>
      <c r="AH583" s="1153">
        <f t="shared" si="712"/>
        <v>0</v>
      </c>
      <c r="AI583" s="1153">
        <f t="shared" si="712"/>
        <v>0</v>
      </c>
      <c r="AJ583" s="1153">
        <f t="shared" si="712"/>
        <v>0</v>
      </c>
      <c r="AK583" s="1153">
        <f t="shared" si="712"/>
        <v>0</v>
      </c>
      <c r="AL583" s="1153">
        <f t="shared" si="712"/>
        <v>0</v>
      </c>
      <c r="AM583" s="1153">
        <f t="shared" si="712"/>
        <v>0</v>
      </c>
      <c r="AN583" s="1153">
        <f t="shared" si="712"/>
        <v>0</v>
      </c>
      <c r="AO583" s="1153">
        <f t="shared" si="712"/>
        <v>0</v>
      </c>
      <c r="AP583" s="1153">
        <f t="shared" si="712"/>
        <v>0</v>
      </c>
      <c r="AQ583" s="1153">
        <f t="shared" si="712"/>
        <v>0</v>
      </c>
      <c r="AR583" s="1153">
        <f t="shared" si="712"/>
        <v>0</v>
      </c>
      <c r="AS583" s="1153">
        <f t="shared" si="712"/>
        <v>0</v>
      </c>
      <c r="AT583" s="1153">
        <f t="shared" si="712"/>
        <v>0</v>
      </c>
      <c r="AU583" s="1153">
        <f t="shared" si="712"/>
        <v>0</v>
      </c>
      <c r="AV583" s="1153">
        <f t="shared" si="712"/>
        <v>0</v>
      </c>
      <c r="AW583" s="1153">
        <f t="shared" si="712"/>
        <v>0</v>
      </c>
      <c r="AX583" s="1153">
        <f t="shared" si="712"/>
        <v>0</v>
      </c>
      <c r="AY583" s="1153">
        <f t="shared" si="712"/>
        <v>0</v>
      </c>
      <c r="AZ583" s="1153">
        <f t="shared" si="712"/>
        <v>0</v>
      </c>
      <c r="BA583" s="1153">
        <f t="shared" si="712"/>
        <v>0</v>
      </c>
      <c r="BB583" s="1153">
        <f t="shared" si="712"/>
        <v>0</v>
      </c>
      <c r="BC583" s="1153">
        <f t="shared" si="712"/>
        <v>0</v>
      </c>
      <c r="BD583" s="1153">
        <f t="shared" si="712"/>
        <v>0</v>
      </c>
      <c r="BE583" s="1153">
        <f t="shared" si="712"/>
        <v>0</v>
      </c>
      <c r="BF583" s="1153">
        <f t="shared" si="712"/>
        <v>0</v>
      </c>
      <c r="BG583" s="1153">
        <f t="shared" si="712"/>
        <v>0</v>
      </c>
      <c r="BH583" s="1153">
        <f t="shared" si="712"/>
        <v>0</v>
      </c>
      <c r="BI583" s="1153">
        <f t="shared" si="712"/>
        <v>0</v>
      </c>
      <c r="BJ583" s="1153">
        <f t="shared" si="712"/>
        <v>0</v>
      </c>
      <c r="BK583" s="1153">
        <f t="shared" si="712"/>
        <v>0</v>
      </c>
      <c r="BL583" s="1153">
        <f t="shared" si="712"/>
        <v>0</v>
      </c>
      <c r="BM583" s="1153">
        <f t="shared" si="712"/>
        <v>0</v>
      </c>
      <c r="BN583" s="1153">
        <f t="shared" si="712"/>
        <v>0</v>
      </c>
      <c r="BO583" s="1153">
        <f t="shared" si="712"/>
        <v>0</v>
      </c>
      <c r="BP583" s="1153">
        <f t="shared" si="712"/>
        <v>0</v>
      </c>
      <c r="BQ583" s="1153">
        <f t="shared" si="712"/>
        <v>0</v>
      </c>
      <c r="BR583" s="1153">
        <f t="shared" si="712"/>
        <v>0</v>
      </c>
      <c r="BS583" s="1153">
        <f t="shared" si="712"/>
        <v>0</v>
      </c>
      <c r="BT583" s="1153">
        <f t="shared" si="712"/>
        <v>0</v>
      </c>
      <c r="BU583" s="1153">
        <f t="shared" si="712"/>
        <v>0</v>
      </c>
      <c r="BV583" s="1153">
        <f t="shared" si="712"/>
        <v>0</v>
      </c>
      <c r="BW583" s="1153">
        <f t="shared" ref="BW583:CD583" si="713">IF(AND(OR($G120&lt;&gt;0,$H120&lt;&gt;0),BW120&lt;&gt;""),1,0)</f>
        <v>0</v>
      </c>
      <c r="BX583" s="1153">
        <f t="shared" si="713"/>
        <v>0</v>
      </c>
      <c r="BY583" s="1153">
        <f t="shared" si="713"/>
        <v>0</v>
      </c>
      <c r="BZ583" s="1153">
        <f t="shared" si="713"/>
        <v>0</v>
      </c>
      <c r="CA583" s="1153">
        <f t="shared" si="713"/>
        <v>0</v>
      </c>
      <c r="CB583" s="1153">
        <f t="shared" si="713"/>
        <v>0</v>
      </c>
      <c r="CC583" s="1153">
        <f t="shared" si="713"/>
        <v>0</v>
      </c>
      <c r="CD583" s="1153">
        <f t="shared" si="713"/>
        <v>0</v>
      </c>
    </row>
    <row r="584" spans="1:82" x14ac:dyDescent="0.2">
      <c r="A584" s="1">
        <f>'5'!E57</f>
        <v>0</v>
      </c>
      <c r="K584" s="1153">
        <f t="shared" ref="K584:BV584" si="714">IF(AND(OR($G121&lt;&gt;0,$H121&lt;&gt;0),K121&lt;&gt;""),1,0)</f>
        <v>0</v>
      </c>
      <c r="L584" s="1153">
        <f t="shared" si="714"/>
        <v>0</v>
      </c>
      <c r="M584" s="1153">
        <f t="shared" si="714"/>
        <v>0</v>
      </c>
      <c r="N584" s="1153">
        <f t="shared" si="714"/>
        <v>0</v>
      </c>
      <c r="O584" s="1153">
        <f t="shared" si="714"/>
        <v>0</v>
      </c>
      <c r="P584" s="1153">
        <f t="shared" si="714"/>
        <v>0</v>
      </c>
      <c r="Q584" s="1153">
        <f t="shared" si="714"/>
        <v>0</v>
      </c>
      <c r="R584" s="1153">
        <f t="shared" si="714"/>
        <v>0</v>
      </c>
      <c r="S584" s="1153">
        <f t="shared" si="714"/>
        <v>0</v>
      </c>
      <c r="T584" s="1153">
        <f t="shared" si="714"/>
        <v>0</v>
      </c>
      <c r="U584" s="1153">
        <f t="shared" si="714"/>
        <v>0</v>
      </c>
      <c r="V584" s="1153">
        <f t="shared" si="714"/>
        <v>0</v>
      </c>
      <c r="W584" s="1153">
        <f t="shared" si="714"/>
        <v>0</v>
      </c>
      <c r="X584" s="1153">
        <f t="shared" si="714"/>
        <v>0</v>
      </c>
      <c r="Y584" s="1153">
        <f t="shared" si="714"/>
        <v>0</v>
      </c>
      <c r="Z584" s="1153">
        <f t="shared" si="714"/>
        <v>0</v>
      </c>
      <c r="AA584" s="1153">
        <f t="shared" si="714"/>
        <v>0</v>
      </c>
      <c r="AB584" s="1153">
        <f t="shared" si="714"/>
        <v>0</v>
      </c>
      <c r="AC584" s="1153">
        <f t="shared" si="714"/>
        <v>0</v>
      </c>
      <c r="AD584" s="1153">
        <f t="shared" si="714"/>
        <v>0</v>
      </c>
      <c r="AE584" s="1153">
        <f t="shared" si="714"/>
        <v>0</v>
      </c>
      <c r="AF584" s="1153">
        <f t="shared" si="714"/>
        <v>0</v>
      </c>
      <c r="AG584" s="1153">
        <f t="shared" si="714"/>
        <v>0</v>
      </c>
      <c r="AH584" s="1153">
        <f t="shared" si="714"/>
        <v>0</v>
      </c>
      <c r="AI584" s="1153">
        <f t="shared" si="714"/>
        <v>0</v>
      </c>
      <c r="AJ584" s="1153">
        <f t="shared" si="714"/>
        <v>0</v>
      </c>
      <c r="AK584" s="1153">
        <f t="shared" si="714"/>
        <v>0</v>
      </c>
      <c r="AL584" s="1153">
        <f t="shared" si="714"/>
        <v>0</v>
      </c>
      <c r="AM584" s="1153">
        <f t="shared" si="714"/>
        <v>0</v>
      </c>
      <c r="AN584" s="1153">
        <f t="shared" si="714"/>
        <v>0</v>
      </c>
      <c r="AO584" s="1153">
        <f t="shared" si="714"/>
        <v>0</v>
      </c>
      <c r="AP584" s="1153">
        <f t="shared" si="714"/>
        <v>0</v>
      </c>
      <c r="AQ584" s="1153">
        <f t="shared" si="714"/>
        <v>0</v>
      </c>
      <c r="AR584" s="1153">
        <f t="shared" si="714"/>
        <v>0</v>
      </c>
      <c r="AS584" s="1153">
        <f t="shared" si="714"/>
        <v>0</v>
      </c>
      <c r="AT584" s="1153">
        <f t="shared" si="714"/>
        <v>0</v>
      </c>
      <c r="AU584" s="1153">
        <f t="shared" si="714"/>
        <v>0</v>
      </c>
      <c r="AV584" s="1153">
        <f t="shared" si="714"/>
        <v>0</v>
      </c>
      <c r="AW584" s="1153">
        <f t="shared" si="714"/>
        <v>0</v>
      </c>
      <c r="AX584" s="1153">
        <f t="shared" si="714"/>
        <v>0</v>
      </c>
      <c r="AY584" s="1153">
        <f t="shared" si="714"/>
        <v>0</v>
      </c>
      <c r="AZ584" s="1153">
        <f t="shared" si="714"/>
        <v>0</v>
      </c>
      <c r="BA584" s="1153">
        <f t="shared" si="714"/>
        <v>0</v>
      </c>
      <c r="BB584" s="1153">
        <f t="shared" si="714"/>
        <v>0</v>
      </c>
      <c r="BC584" s="1153">
        <f t="shared" si="714"/>
        <v>0</v>
      </c>
      <c r="BD584" s="1153">
        <f t="shared" si="714"/>
        <v>0</v>
      </c>
      <c r="BE584" s="1153">
        <f t="shared" si="714"/>
        <v>0</v>
      </c>
      <c r="BF584" s="1153">
        <f t="shared" si="714"/>
        <v>0</v>
      </c>
      <c r="BG584" s="1153">
        <f t="shared" si="714"/>
        <v>0</v>
      </c>
      <c r="BH584" s="1153">
        <f t="shared" si="714"/>
        <v>0</v>
      </c>
      <c r="BI584" s="1153">
        <f t="shared" si="714"/>
        <v>0</v>
      </c>
      <c r="BJ584" s="1153">
        <f t="shared" si="714"/>
        <v>0</v>
      </c>
      <c r="BK584" s="1153">
        <f t="shared" si="714"/>
        <v>0</v>
      </c>
      <c r="BL584" s="1153">
        <f t="shared" si="714"/>
        <v>0</v>
      </c>
      <c r="BM584" s="1153">
        <f t="shared" si="714"/>
        <v>0</v>
      </c>
      <c r="BN584" s="1153">
        <f t="shared" si="714"/>
        <v>0</v>
      </c>
      <c r="BO584" s="1153">
        <f t="shared" si="714"/>
        <v>0</v>
      </c>
      <c r="BP584" s="1153">
        <f t="shared" si="714"/>
        <v>0</v>
      </c>
      <c r="BQ584" s="1153">
        <f t="shared" si="714"/>
        <v>0</v>
      </c>
      <c r="BR584" s="1153">
        <f t="shared" si="714"/>
        <v>0</v>
      </c>
      <c r="BS584" s="1153">
        <f t="shared" si="714"/>
        <v>0</v>
      </c>
      <c r="BT584" s="1153">
        <f t="shared" si="714"/>
        <v>0</v>
      </c>
      <c r="BU584" s="1153">
        <f t="shared" si="714"/>
        <v>0</v>
      </c>
      <c r="BV584" s="1153">
        <f t="shared" si="714"/>
        <v>0</v>
      </c>
      <c r="BW584" s="1153">
        <f t="shared" ref="BW584:CD584" si="715">IF(AND(OR($G121&lt;&gt;0,$H121&lt;&gt;0),BW121&lt;&gt;""),1,0)</f>
        <v>0</v>
      </c>
      <c r="BX584" s="1153">
        <f t="shared" si="715"/>
        <v>0</v>
      </c>
      <c r="BY584" s="1153">
        <f t="shared" si="715"/>
        <v>0</v>
      </c>
      <c r="BZ584" s="1153">
        <f t="shared" si="715"/>
        <v>0</v>
      </c>
      <c r="CA584" s="1153">
        <f t="shared" si="715"/>
        <v>0</v>
      </c>
      <c r="CB584" s="1153">
        <f t="shared" si="715"/>
        <v>0</v>
      </c>
      <c r="CC584" s="1153">
        <f t="shared" si="715"/>
        <v>0</v>
      </c>
      <c r="CD584" s="1153">
        <f t="shared" si="715"/>
        <v>0</v>
      </c>
    </row>
    <row r="585" spans="1:82" x14ac:dyDescent="0.2">
      <c r="A585" s="1">
        <f>'5'!E58</f>
        <v>0</v>
      </c>
      <c r="K585" s="1153">
        <f t="shared" ref="K585:BV585" si="716">IF(AND(OR($G122&lt;&gt;0,$H122&lt;&gt;0),K122&lt;&gt;""),1,0)</f>
        <v>0</v>
      </c>
      <c r="L585" s="1153">
        <f t="shared" si="716"/>
        <v>0</v>
      </c>
      <c r="M585" s="1153">
        <f t="shared" si="716"/>
        <v>0</v>
      </c>
      <c r="N585" s="1153">
        <f t="shared" si="716"/>
        <v>0</v>
      </c>
      <c r="O585" s="1153">
        <f t="shared" si="716"/>
        <v>0</v>
      </c>
      <c r="P585" s="1153">
        <f t="shared" si="716"/>
        <v>0</v>
      </c>
      <c r="Q585" s="1153">
        <f t="shared" si="716"/>
        <v>0</v>
      </c>
      <c r="R585" s="1153">
        <f t="shared" si="716"/>
        <v>0</v>
      </c>
      <c r="S585" s="1153">
        <f t="shared" si="716"/>
        <v>0</v>
      </c>
      <c r="T585" s="1153">
        <f t="shared" si="716"/>
        <v>0</v>
      </c>
      <c r="U585" s="1153">
        <f t="shared" si="716"/>
        <v>0</v>
      </c>
      <c r="V585" s="1153">
        <f t="shared" si="716"/>
        <v>0</v>
      </c>
      <c r="W585" s="1153">
        <f t="shared" si="716"/>
        <v>0</v>
      </c>
      <c r="X585" s="1153">
        <f t="shared" si="716"/>
        <v>0</v>
      </c>
      <c r="Y585" s="1153">
        <f t="shared" si="716"/>
        <v>0</v>
      </c>
      <c r="Z585" s="1153">
        <f t="shared" si="716"/>
        <v>0</v>
      </c>
      <c r="AA585" s="1153">
        <f t="shared" si="716"/>
        <v>0</v>
      </c>
      <c r="AB585" s="1153">
        <f t="shared" si="716"/>
        <v>0</v>
      </c>
      <c r="AC585" s="1153">
        <f t="shared" si="716"/>
        <v>0</v>
      </c>
      <c r="AD585" s="1153">
        <f t="shared" si="716"/>
        <v>0</v>
      </c>
      <c r="AE585" s="1153">
        <f t="shared" si="716"/>
        <v>0</v>
      </c>
      <c r="AF585" s="1153">
        <f t="shared" si="716"/>
        <v>0</v>
      </c>
      <c r="AG585" s="1153">
        <f t="shared" si="716"/>
        <v>0</v>
      </c>
      <c r="AH585" s="1153">
        <f t="shared" si="716"/>
        <v>0</v>
      </c>
      <c r="AI585" s="1153">
        <f t="shared" si="716"/>
        <v>0</v>
      </c>
      <c r="AJ585" s="1153">
        <f t="shared" si="716"/>
        <v>0</v>
      </c>
      <c r="AK585" s="1153">
        <f t="shared" si="716"/>
        <v>0</v>
      </c>
      <c r="AL585" s="1153">
        <f t="shared" si="716"/>
        <v>0</v>
      </c>
      <c r="AM585" s="1153">
        <f t="shared" si="716"/>
        <v>0</v>
      </c>
      <c r="AN585" s="1153">
        <f t="shared" si="716"/>
        <v>0</v>
      </c>
      <c r="AO585" s="1153">
        <f t="shared" si="716"/>
        <v>0</v>
      </c>
      <c r="AP585" s="1153">
        <f t="shared" si="716"/>
        <v>0</v>
      </c>
      <c r="AQ585" s="1153">
        <f t="shared" si="716"/>
        <v>0</v>
      </c>
      <c r="AR585" s="1153">
        <f t="shared" si="716"/>
        <v>0</v>
      </c>
      <c r="AS585" s="1153">
        <f t="shared" si="716"/>
        <v>0</v>
      </c>
      <c r="AT585" s="1153">
        <f t="shared" si="716"/>
        <v>0</v>
      </c>
      <c r="AU585" s="1153">
        <f t="shared" si="716"/>
        <v>0</v>
      </c>
      <c r="AV585" s="1153">
        <f t="shared" si="716"/>
        <v>0</v>
      </c>
      <c r="AW585" s="1153">
        <f t="shared" si="716"/>
        <v>0</v>
      </c>
      <c r="AX585" s="1153">
        <f t="shared" si="716"/>
        <v>0</v>
      </c>
      <c r="AY585" s="1153">
        <f t="shared" si="716"/>
        <v>0</v>
      </c>
      <c r="AZ585" s="1153">
        <f t="shared" si="716"/>
        <v>0</v>
      </c>
      <c r="BA585" s="1153">
        <f t="shared" si="716"/>
        <v>0</v>
      </c>
      <c r="BB585" s="1153">
        <f t="shared" si="716"/>
        <v>0</v>
      </c>
      <c r="BC585" s="1153">
        <f t="shared" si="716"/>
        <v>0</v>
      </c>
      <c r="BD585" s="1153">
        <f t="shared" si="716"/>
        <v>0</v>
      </c>
      <c r="BE585" s="1153">
        <f t="shared" si="716"/>
        <v>0</v>
      </c>
      <c r="BF585" s="1153">
        <f t="shared" si="716"/>
        <v>0</v>
      </c>
      <c r="BG585" s="1153">
        <f t="shared" si="716"/>
        <v>0</v>
      </c>
      <c r="BH585" s="1153">
        <f t="shared" si="716"/>
        <v>0</v>
      </c>
      <c r="BI585" s="1153">
        <f t="shared" si="716"/>
        <v>0</v>
      </c>
      <c r="BJ585" s="1153">
        <f t="shared" si="716"/>
        <v>0</v>
      </c>
      <c r="BK585" s="1153">
        <f t="shared" si="716"/>
        <v>0</v>
      </c>
      <c r="BL585" s="1153">
        <f t="shared" si="716"/>
        <v>0</v>
      </c>
      <c r="BM585" s="1153">
        <f t="shared" si="716"/>
        <v>0</v>
      </c>
      <c r="BN585" s="1153">
        <f t="shared" si="716"/>
        <v>0</v>
      </c>
      <c r="BO585" s="1153">
        <f t="shared" si="716"/>
        <v>0</v>
      </c>
      <c r="BP585" s="1153">
        <f t="shared" si="716"/>
        <v>0</v>
      </c>
      <c r="BQ585" s="1153">
        <f t="shared" si="716"/>
        <v>0</v>
      </c>
      <c r="BR585" s="1153">
        <f t="shared" si="716"/>
        <v>0</v>
      </c>
      <c r="BS585" s="1153">
        <f t="shared" si="716"/>
        <v>0</v>
      </c>
      <c r="BT585" s="1153">
        <f t="shared" si="716"/>
        <v>0</v>
      </c>
      <c r="BU585" s="1153">
        <f t="shared" si="716"/>
        <v>0</v>
      </c>
      <c r="BV585" s="1153">
        <f t="shared" si="716"/>
        <v>0</v>
      </c>
      <c r="BW585" s="1153">
        <f t="shared" ref="BW585:CD585" si="717">IF(AND(OR($G122&lt;&gt;0,$H122&lt;&gt;0),BW122&lt;&gt;""),1,0)</f>
        <v>0</v>
      </c>
      <c r="BX585" s="1153">
        <f t="shared" si="717"/>
        <v>0</v>
      </c>
      <c r="BY585" s="1153">
        <f t="shared" si="717"/>
        <v>0</v>
      </c>
      <c r="BZ585" s="1153">
        <f t="shared" si="717"/>
        <v>0</v>
      </c>
      <c r="CA585" s="1153">
        <f t="shared" si="717"/>
        <v>0</v>
      </c>
      <c r="CB585" s="1153">
        <f t="shared" si="717"/>
        <v>0</v>
      </c>
      <c r="CC585" s="1153">
        <f t="shared" si="717"/>
        <v>0</v>
      </c>
      <c r="CD585" s="1153">
        <f t="shared" si="717"/>
        <v>0</v>
      </c>
    </row>
    <row r="586" spans="1:82" x14ac:dyDescent="0.2">
      <c r="A586" s="1">
        <f>'5'!E59</f>
        <v>0</v>
      </c>
      <c r="K586" s="1153">
        <f t="shared" ref="K586:BV586" si="718">IF(AND(OR($G123&lt;&gt;0,$H123&lt;&gt;0),K123&lt;&gt;""),1,0)</f>
        <v>0</v>
      </c>
      <c r="L586" s="1153">
        <f t="shared" si="718"/>
        <v>0</v>
      </c>
      <c r="M586" s="1153">
        <f t="shared" si="718"/>
        <v>0</v>
      </c>
      <c r="N586" s="1153">
        <f t="shared" si="718"/>
        <v>0</v>
      </c>
      <c r="O586" s="1153">
        <f t="shared" si="718"/>
        <v>0</v>
      </c>
      <c r="P586" s="1153">
        <f t="shared" si="718"/>
        <v>0</v>
      </c>
      <c r="Q586" s="1153">
        <f t="shared" si="718"/>
        <v>0</v>
      </c>
      <c r="R586" s="1153">
        <f t="shared" si="718"/>
        <v>0</v>
      </c>
      <c r="S586" s="1153">
        <f t="shared" si="718"/>
        <v>0</v>
      </c>
      <c r="T586" s="1153">
        <f t="shared" si="718"/>
        <v>0</v>
      </c>
      <c r="U586" s="1153">
        <f t="shared" si="718"/>
        <v>0</v>
      </c>
      <c r="V586" s="1153">
        <f t="shared" si="718"/>
        <v>0</v>
      </c>
      <c r="W586" s="1153">
        <f t="shared" si="718"/>
        <v>0</v>
      </c>
      <c r="X586" s="1153">
        <f t="shared" si="718"/>
        <v>0</v>
      </c>
      <c r="Y586" s="1153">
        <f t="shared" si="718"/>
        <v>0</v>
      </c>
      <c r="Z586" s="1153">
        <f t="shared" si="718"/>
        <v>0</v>
      </c>
      <c r="AA586" s="1153">
        <f t="shared" si="718"/>
        <v>0</v>
      </c>
      <c r="AB586" s="1153">
        <f t="shared" si="718"/>
        <v>0</v>
      </c>
      <c r="AC586" s="1153">
        <f t="shared" si="718"/>
        <v>0</v>
      </c>
      <c r="AD586" s="1153">
        <f t="shared" si="718"/>
        <v>0</v>
      </c>
      <c r="AE586" s="1153">
        <f t="shared" si="718"/>
        <v>0</v>
      </c>
      <c r="AF586" s="1153">
        <f t="shared" si="718"/>
        <v>0</v>
      </c>
      <c r="AG586" s="1153">
        <f t="shared" si="718"/>
        <v>0</v>
      </c>
      <c r="AH586" s="1153">
        <f t="shared" si="718"/>
        <v>0</v>
      </c>
      <c r="AI586" s="1153">
        <f t="shared" si="718"/>
        <v>0</v>
      </c>
      <c r="AJ586" s="1153">
        <f t="shared" si="718"/>
        <v>0</v>
      </c>
      <c r="AK586" s="1153">
        <f t="shared" si="718"/>
        <v>0</v>
      </c>
      <c r="AL586" s="1153">
        <f t="shared" si="718"/>
        <v>0</v>
      </c>
      <c r="AM586" s="1153">
        <f t="shared" si="718"/>
        <v>0</v>
      </c>
      <c r="AN586" s="1153">
        <f t="shared" si="718"/>
        <v>0</v>
      </c>
      <c r="AO586" s="1153">
        <f t="shared" si="718"/>
        <v>0</v>
      </c>
      <c r="AP586" s="1153">
        <f t="shared" si="718"/>
        <v>0</v>
      </c>
      <c r="AQ586" s="1153">
        <f t="shared" si="718"/>
        <v>0</v>
      </c>
      <c r="AR586" s="1153">
        <f t="shared" si="718"/>
        <v>0</v>
      </c>
      <c r="AS586" s="1153">
        <f t="shared" si="718"/>
        <v>0</v>
      </c>
      <c r="AT586" s="1153">
        <f t="shared" si="718"/>
        <v>0</v>
      </c>
      <c r="AU586" s="1153">
        <f t="shared" si="718"/>
        <v>0</v>
      </c>
      <c r="AV586" s="1153">
        <f t="shared" si="718"/>
        <v>0</v>
      </c>
      <c r="AW586" s="1153">
        <f t="shared" si="718"/>
        <v>0</v>
      </c>
      <c r="AX586" s="1153">
        <f t="shared" si="718"/>
        <v>0</v>
      </c>
      <c r="AY586" s="1153">
        <f t="shared" si="718"/>
        <v>0</v>
      </c>
      <c r="AZ586" s="1153">
        <f t="shared" si="718"/>
        <v>0</v>
      </c>
      <c r="BA586" s="1153">
        <f t="shared" si="718"/>
        <v>0</v>
      </c>
      <c r="BB586" s="1153">
        <f t="shared" si="718"/>
        <v>0</v>
      </c>
      <c r="BC586" s="1153">
        <f t="shared" si="718"/>
        <v>0</v>
      </c>
      <c r="BD586" s="1153">
        <f t="shared" si="718"/>
        <v>0</v>
      </c>
      <c r="BE586" s="1153">
        <f t="shared" si="718"/>
        <v>0</v>
      </c>
      <c r="BF586" s="1153">
        <f t="shared" si="718"/>
        <v>0</v>
      </c>
      <c r="BG586" s="1153">
        <f t="shared" si="718"/>
        <v>0</v>
      </c>
      <c r="BH586" s="1153">
        <f t="shared" si="718"/>
        <v>0</v>
      </c>
      <c r="BI586" s="1153">
        <f t="shared" si="718"/>
        <v>0</v>
      </c>
      <c r="BJ586" s="1153">
        <f t="shared" si="718"/>
        <v>0</v>
      </c>
      <c r="BK586" s="1153">
        <f t="shared" si="718"/>
        <v>0</v>
      </c>
      <c r="BL586" s="1153">
        <f t="shared" si="718"/>
        <v>0</v>
      </c>
      <c r="BM586" s="1153">
        <f t="shared" si="718"/>
        <v>0</v>
      </c>
      <c r="BN586" s="1153">
        <f t="shared" si="718"/>
        <v>0</v>
      </c>
      <c r="BO586" s="1153">
        <f t="shared" si="718"/>
        <v>0</v>
      </c>
      <c r="BP586" s="1153">
        <f t="shared" si="718"/>
        <v>0</v>
      </c>
      <c r="BQ586" s="1153">
        <f t="shared" si="718"/>
        <v>0</v>
      </c>
      <c r="BR586" s="1153">
        <f t="shared" si="718"/>
        <v>0</v>
      </c>
      <c r="BS586" s="1153">
        <f t="shared" si="718"/>
        <v>0</v>
      </c>
      <c r="BT586" s="1153">
        <f t="shared" si="718"/>
        <v>0</v>
      </c>
      <c r="BU586" s="1153">
        <f t="shared" si="718"/>
        <v>0</v>
      </c>
      <c r="BV586" s="1153">
        <f t="shared" si="718"/>
        <v>0</v>
      </c>
      <c r="BW586" s="1153">
        <f t="shared" ref="BW586:CD586" si="719">IF(AND(OR($G123&lt;&gt;0,$H123&lt;&gt;0),BW123&lt;&gt;""),1,0)</f>
        <v>0</v>
      </c>
      <c r="BX586" s="1153">
        <f t="shared" si="719"/>
        <v>0</v>
      </c>
      <c r="BY586" s="1153">
        <f t="shared" si="719"/>
        <v>0</v>
      </c>
      <c r="BZ586" s="1153">
        <f t="shared" si="719"/>
        <v>0</v>
      </c>
      <c r="CA586" s="1153">
        <f t="shared" si="719"/>
        <v>0</v>
      </c>
      <c r="CB586" s="1153">
        <f t="shared" si="719"/>
        <v>0</v>
      </c>
      <c r="CC586" s="1153">
        <f t="shared" si="719"/>
        <v>0</v>
      </c>
      <c r="CD586" s="1153">
        <f t="shared" si="719"/>
        <v>0</v>
      </c>
    </row>
    <row r="587" spans="1:82" x14ac:dyDescent="0.2">
      <c r="A587" s="1">
        <f>'5'!E60</f>
        <v>0</v>
      </c>
      <c r="K587" s="1153">
        <f t="shared" ref="K587:BV587" si="720">IF(AND(OR($G124&lt;&gt;0,$H124&lt;&gt;0),K124&lt;&gt;""),1,0)</f>
        <v>0</v>
      </c>
      <c r="L587" s="1153">
        <f t="shared" si="720"/>
        <v>0</v>
      </c>
      <c r="M587" s="1153">
        <f t="shared" si="720"/>
        <v>0</v>
      </c>
      <c r="N587" s="1153">
        <f t="shared" si="720"/>
        <v>0</v>
      </c>
      <c r="O587" s="1153">
        <f t="shared" si="720"/>
        <v>0</v>
      </c>
      <c r="P587" s="1153">
        <f t="shared" si="720"/>
        <v>0</v>
      </c>
      <c r="Q587" s="1153">
        <f t="shared" si="720"/>
        <v>0</v>
      </c>
      <c r="R587" s="1153">
        <f t="shared" si="720"/>
        <v>0</v>
      </c>
      <c r="S587" s="1153">
        <f t="shared" si="720"/>
        <v>0</v>
      </c>
      <c r="T587" s="1153">
        <f t="shared" si="720"/>
        <v>0</v>
      </c>
      <c r="U587" s="1153">
        <f t="shared" si="720"/>
        <v>0</v>
      </c>
      <c r="V587" s="1153">
        <f t="shared" si="720"/>
        <v>0</v>
      </c>
      <c r="W587" s="1153">
        <f t="shared" si="720"/>
        <v>0</v>
      </c>
      <c r="X587" s="1153">
        <f t="shared" si="720"/>
        <v>0</v>
      </c>
      <c r="Y587" s="1153">
        <f t="shared" si="720"/>
        <v>0</v>
      </c>
      <c r="Z587" s="1153">
        <f t="shared" si="720"/>
        <v>0</v>
      </c>
      <c r="AA587" s="1153">
        <f t="shared" si="720"/>
        <v>0</v>
      </c>
      <c r="AB587" s="1153">
        <f t="shared" si="720"/>
        <v>0</v>
      </c>
      <c r="AC587" s="1153">
        <f t="shared" si="720"/>
        <v>0</v>
      </c>
      <c r="AD587" s="1153">
        <f t="shared" si="720"/>
        <v>0</v>
      </c>
      <c r="AE587" s="1153">
        <f t="shared" si="720"/>
        <v>0</v>
      </c>
      <c r="AF587" s="1153">
        <f t="shared" si="720"/>
        <v>0</v>
      </c>
      <c r="AG587" s="1153">
        <f t="shared" si="720"/>
        <v>0</v>
      </c>
      <c r="AH587" s="1153">
        <f t="shared" si="720"/>
        <v>0</v>
      </c>
      <c r="AI587" s="1153">
        <f t="shared" si="720"/>
        <v>0</v>
      </c>
      <c r="AJ587" s="1153">
        <f t="shared" si="720"/>
        <v>0</v>
      </c>
      <c r="AK587" s="1153">
        <f t="shared" si="720"/>
        <v>0</v>
      </c>
      <c r="AL587" s="1153">
        <f t="shared" si="720"/>
        <v>0</v>
      </c>
      <c r="AM587" s="1153">
        <f t="shared" si="720"/>
        <v>0</v>
      </c>
      <c r="AN587" s="1153">
        <f t="shared" si="720"/>
        <v>0</v>
      </c>
      <c r="AO587" s="1153">
        <f t="shared" si="720"/>
        <v>0</v>
      </c>
      <c r="AP587" s="1153">
        <f t="shared" si="720"/>
        <v>0</v>
      </c>
      <c r="AQ587" s="1153">
        <f t="shared" si="720"/>
        <v>0</v>
      </c>
      <c r="AR587" s="1153">
        <f t="shared" si="720"/>
        <v>0</v>
      </c>
      <c r="AS587" s="1153">
        <f t="shared" si="720"/>
        <v>0</v>
      </c>
      <c r="AT587" s="1153">
        <f t="shared" si="720"/>
        <v>0</v>
      </c>
      <c r="AU587" s="1153">
        <f t="shared" si="720"/>
        <v>0</v>
      </c>
      <c r="AV587" s="1153">
        <f t="shared" si="720"/>
        <v>0</v>
      </c>
      <c r="AW587" s="1153">
        <f t="shared" si="720"/>
        <v>0</v>
      </c>
      <c r="AX587" s="1153">
        <f t="shared" si="720"/>
        <v>0</v>
      </c>
      <c r="AY587" s="1153">
        <f t="shared" si="720"/>
        <v>0</v>
      </c>
      <c r="AZ587" s="1153">
        <f t="shared" si="720"/>
        <v>0</v>
      </c>
      <c r="BA587" s="1153">
        <f t="shared" si="720"/>
        <v>0</v>
      </c>
      <c r="BB587" s="1153">
        <f t="shared" si="720"/>
        <v>0</v>
      </c>
      <c r="BC587" s="1153">
        <f t="shared" si="720"/>
        <v>0</v>
      </c>
      <c r="BD587" s="1153">
        <f t="shared" si="720"/>
        <v>0</v>
      </c>
      <c r="BE587" s="1153">
        <f t="shared" si="720"/>
        <v>0</v>
      </c>
      <c r="BF587" s="1153">
        <f t="shared" si="720"/>
        <v>0</v>
      </c>
      <c r="BG587" s="1153">
        <f t="shared" si="720"/>
        <v>0</v>
      </c>
      <c r="BH587" s="1153">
        <f t="shared" si="720"/>
        <v>0</v>
      </c>
      <c r="BI587" s="1153">
        <f t="shared" si="720"/>
        <v>0</v>
      </c>
      <c r="BJ587" s="1153">
        <f t="shared" si="720"/>
        <v>0</v>
      </c>
      <c r="BK587" s="1153">
        <f t="shared" si="720"/>
        <v>0</v>
      </c>
      <c r="BL587" s="1153">
        <f t="shared" si="720"/>
        <v>0</v>
      </c>
      <c r="BM587" s="1153">
        <f t="shared" si="720"/>
        <v>0</v>
      </c>
      <c r="BN587" s="1153">
        <f t="shared" si="720"/>
        <v>0</v>
      </c>
      <c r="BO587" s="1153">
        <f t="shared" si="720"/>
        <v>0</v>
      </c>
      <c r="BP587" s="1153">
        <f t="shared" si="720"/>
        <v>0</v>
      </c>
      <c r="BQ587" s="1153">
        <f t="shared" si="720"/>
        <v>0</v>
      </c>
      <c r="BR587" s="1153">
        <f t="shared" si="720"/>
        <v>0</v>
      </c>
      <c r="BS587" s="1153">
        <f t="shared" si="720"/>
        <v>0</v>
      </c>
      <c r="BT587" s="1153">
        <f t="shared" si="720"/>
        <v>0</v>
      </c>
      <c r="BU587" s="1153">
        <f t="shared" si="720"/>
        <v>0</v>
      </c>
      <c r="BV587" s="1153">
        <f t="shared" si="720"/>
        <v>0</v>
      </c>
      <c r="BW587" s="1153">
        <f t="shared" ref="BW587:CD587" si="721">IF(AND(OR($G124&lt;&gt;0,$H124&lt;&gt;0),BW124&lt;&gt;""),1,0)</f>
        <v>0</v>
      </c>
      <c r="BX587" s="1153">
        <f t="shared" si="721"/>
        <v>0</v>
      </c>
      <c r="BY587" s="1153">
        <f t="shared" si="721"/>
        <v>0</v>
      </c>
      <c r="BZ587" s="1153">
        <f t="shared" si="721"/>
        <v>0</v>
      </c>
      <c r="CA587" s="1153">
        <f t="shared" si="721"/>
        <v>0</v>
      </c>
      <c r="CB587" s="1153">
        <f t="shared" si="721"/>
        <v>0</v>
      </c>
      <c r="CC587" s="1153">
        <f t="shared" si="721"/>
        <v>0</v>
      </c>
      <c r="CD587" s="1153">
        <f t="shared" si="721"/>
        <v>0</v>
      </c>
    </row>
    <row r="588" spans="1:82" x14ac:dyDescent="0.2">
      <c r="A588" s="1">
        <f>'5'!E61</f>
        <v>0</v>
      </c>
      <c r="K588" s="1153">
        <f t="shared" ref="K588:BV588" si="722">IF(AND(OR($G125&lt;&gt;0,$H125&lt;&gt;0),K125&lt;&gt;""),1,0)</f>
        <v>0</v>
      </c>
      <c r="L588" s="1153">
        <f t="shared" si="722"/>
        <v>0</v>
      </c>
      <c r="M588" s="1153">
        <f t="shared" si="722"/>
        <v>0</v>
      </c>
      <c r="N588" s="1153">
        <f t="shared" si="722"/>
        <v>0</v>
      </c>
      <c r="O588" s="1153">
        <f t="shared" si="722"/>
        <v>0</v>
      </c>
      <c r="P588" s="1153">
        <f t="shared" si="722"/>
        <v>0</v>
      </c>
      <c r="Q588" s="1153">
        <f t="shared" si="722"/>
        <v>0</v>
      </c>
      <c r="R588" s="1153">
        <f t="shared" si="722"/>
        <v>0</v>
      </c>
      <c r="S588" s="1153">
        <f t="shared" si="722"/>
        <v>0</v>
      </c>
      <c r="T588" s="1153">
        <f t="shared" si="722"/>
        <v>0</v>
      </c>
      <c r="U588" s="1153">
        <f t="shared" si="722"/>
        <v>0</v>
      </c>
      <c r="V588" s="1153">
        <f t="shared" si="722"/>
        <v>0</v>
      </c>
      <c r="W588" s="1153">
        <f t="shared" si="722"/>
        <v>0</v>
      </c>
      <c r="X588" s="1153">
        <f t="shared" si="722"/>
        <v>0</v>
      </c>
      <c r="Y588" s="1153">
        <f t="shared" si="722"/>
        <v>0</v>
      </c>
      <c r="Z588" s="1153">
        <f t="shared" si="722"/>
        <v>0</v>
      </c>
      <c r="AA588" s="1153">
        <f t="shared" si="722"/>
        <v>0</v>
      </c>
      <c r="AB588" s="1153">
        <f t="shared" si="722"/>
        <v>0</v>
      </c>
      <c r="AC588" s="1153">
        <f t="shared" si="722"/>
        <v>0</v>
      </c>
      <c r="AD588" s="1153">
        <f t="shared" si="722"/>
        <v>0</v>
      </c>
      <c r="AE588" s="1153">
        <f t="shared" si="722"/>
        <v>0</v>
      </c>
      <c r="AF588" s="1153">
        <f t="shared" si="722"/>
        <v>0</v>
      </c>
      <c r="AG588" s="1153">
        <f t="shared" si="722"/>
        <v>0</v>
      </c>
      <c r="AH588" s="1153">
        <f t="shared" si="722"/>
        <v>0</v>
      </c>
      <c r="AI588" s="1153">
        <f t="shared" si="722"/>
        <v>0</v>
      </c>
      <c r="AJ588" s="1153">
        <f t="shared" si="722"/>
        <v>0</v>
      </c>
      <c r="AK588" s="1153">
        <f t="shared" si="722"/>
        <v>0</v>
      </c>
      <c r="AL588" s="1153">
        <f t="shared" si="722"/>
        <v>0</v>
      </c>
      <c r="AM588" s="1153">
        <f t="shared" si="722"/>
        <v>0</v>
      </c>
      <c r="AN588" s="1153">
        <f t="shared" si="722"/>
        <v>0</v>
      </c>
      <c r="AO588" s="1153">
        <f t="shared" si="722"/>
        <v>0</v>
      </c>
      <c r="AP588" s="1153">
        <f t="shared" si="722"/>
        <v>0</v>
      </c>
      <c r="AQ588" s="1153">
        <f t="shared" si="722"/>
        <v>0</v>
      </c>
      <c r="AR588" s="1153">
        <f t="shared" si="722"/>
        <v>0</v>
      </c>
      <c r="AS588" s="1153">
        <f t="shared" si="722"/>
        <v>0</v>
      </c>
      <c r="AT588" s="1153">
        <f t="shared" si="722"/>
        <v>0</v>
      </c>
      <c r="AU588" s="1153">
        <f t="shared" si="722"/>
        <v>0</v>
      </c>
      <c r="AV588" s="1153">
        <f t="shared" si="722"/>
        <v>0</v>
      </c>
      <c r="AW588" s="1153">
        <f t="shared" si="722"/>
        <v>0</v>
      </c>
      <c r="AX588" s="1153">
        <f t="shared" si="722"/>
        <v>0</v>
      </c>
      <c r="AY588" s="1153">
        <f t="shared" si="722"/>
        <v>0</v>
      </c>
      <c r="AZ588" s="1153">
        <f t="shared" si="722"/>
        <v>0</v>
      </c>
      <c r="BA588" s="1153">
        <f t="shared" si="722"/>
        <v>0</v>
      </c>
      <c r="BB588" s="1153">
        <f t="shared" si="722"/>
        <v>0</v>
      </c>
      <c r="BC588" s="1153">
        <f t="shared" si="722"/>
        <v>0</v>
      </c>
      <c r="BD588" s="1153">
        <f t="shared" si="722"/>
        <v>0</v>
      </c>
      <c r="BE588" s="1153">
        <f t="shared" si="722"/>
        <v>0</v>
      </c>
      <c r="BF588" s="1153">
        <f t="shared" si="722"/>
        <v>0</v>
      </c>
      <c r="BG588" s="1153">
        <f t="shared" si="722"/>
        <v>0</v>
      </c>
      <c r="BH588" s="1153">
        <f t="shared" si="722"/>
        <v>0</v>
      </c>
      <c r="BI588" s="1153">
        <f t="shared" si="722"/>
        <v>0</v>
      </c>
      <c r="BJ588" s="1153">
        <f t="shared" si="722"/>
        <v>0</v>
      </c>
      <c r="BK588" s="1153">
        <f t="shared" si="722"/>
        <v>0</v>
      </c>
      <c r="BL588" s="1153">
        <f t="shared" si="722"/>
        <v>0</v>
      </c>
      <c r="BM588" s="1153">
        <f t="shared" si="722"/>
        <v>0</v>
      </c>
      <c r="BN588" s="1153">
        <f t="shared" si="722"/>
        <v>0</v>
      </c>
      <c r="BO588" s="1153">
        <f t="shared" si="722"/>
        <v>0</v>
      </c>
      <c r="BP588" s="1153">
        <f t="shared" si="722"/>
        <v>0</v>
      </c>
      <c r="BQ588" s="1153">
        <f t="shared" si="722"/>
        <v>0</v>
      </c>
      <c r="BR588" s="1153">
        <f t="shared" si="722"/>
        <v>0</v>
      </c>
      <c r="BS588" s="1153">
        <f t="shared" si="722"/>
        <v>0</v>
      </c>
      <c r="BT588" s="1153">
        <f t="shared" si="722"/>
        <v>0</v>
      </c>
      <c r="BU588" s="1153">
        <f t="shared" si="722"/>
        <v>0</v>
      </c>
      <c r="BV588" s="1153">
        <f t="shared" si="722"/>
        <v>0</v>
      </c>
      <c r="BW588" s="1153">
        <f t="shared" ref="BW588:CD588" si="723">IF(AND(OR($G125&lt;&gt;0,$H125&lt;&gt;0),BW125&lt;&gt;""),1,0)</f>
        <v>0</v>
      </c>
      <c r="BX588" s="1153">
        <f t="shared" si="723"/>
        <v>0</v>
      </c>
      <c r="BY588" s="1153">
        <f t="shared" si="723"/>
        <v>0</v>
      </c>
      <c r="BZ588" s="1153">
        <f t="shared" si="723"/>
        <v>0</v>
      </c>
      <c r="CA588" s="1153">
        <f t="shared" si="723"/>
        <v>0</v>
      </c>
      <c r="CB588" s="1153">
        <f t="shared" si="723"/>
        <v>0</v>
      </c>
      <c r="CC588" s="1153">
        <f t="shared" si="723"/>
        <v>0</v>
      </c>
      <c r="CD588" s="1153">
        <f t="shared" si="723"/>
        <v>0</v>
      </c>
    </row>
    <row r="589" spans="1:82" x14ac:dyDescent="0.2">
      <c r="A589" s="1">
        <f>'5'!E62</f>
        <v>0</v>
      </c>
      <c r="K589" s="1153">
        <f t="shared" ref="K589:BV589" si="724">IF(AND(OR($G126&lt;&gt;0,$H126&lt;&gt;0),K126&lt;&gt;""),1,0)</f>
        <v>0</v>
      </c>
      <c r="L589" s="1153">
        <f t="shared" si="724"/>
        <v>0</v>
      </c>
      <c r="M589" s="1153">
        <f t="shared" si="724"/>
        <v>0</v>
      </c>
      <c r="N589" s="1153">
        <f t="shared" si="724"/>
        <v>0</v>
      </c>
      <c r="O589" s="1153">
        <f t="shared" si="724"/>
        <v>0</v>
      </c>
      <c r="P589" s="1153">
        <f t="shared" si="724"/>
        <v>0</v>
      </c>
      <c r="Q589" s="1153">
        <f t="shared" si="724"/>
        <v>0</v>
      </c>
      <c r="R589" s="1153">
        <f t="shared" si="724"/>
        <v>0</v>
      </c>
      <c r="S589" s="1153">
        <f t="shared" si="724"/>
        <v>0</v>
      </c>
      <c r="T589" s="1153">
        <f t="shared" si="724"/>
        <v>0</v>
      </c>
      <c r="U589" s="1153">
        <f t="shared" si="724"/>
        <v>0</v>
      </c>
      <c r="V589" s="1153">
        <f t="shared" si="724"/>
        <v>0</v>
      </c>
      <c r="W589" s="1153">
        <f t="shared" si="724"/>
        <v>0</v>
      </c>
      <c r="X589" s="1153">
        <f t="shared" si="724"/>
        <v>0</v>
      </c>
      <c r="Y589" s="1153">
        <f t="shared" si="724"/>
        <v>0</v>
      </c>
      <c r="Z589" s="1153">
        <f t="shared" si="724"/>
        <v>0</v>
      </c>
      <c r="AA589" s="1153">
        <f t="shared" si="724"/>
        <v>0</v>
      </c>
      <c r="AB589" s="1153">
        <f t="shared" si="724"/>
        <v>0</v>
      </c>
      <c r="AC589" s="1153">
        <f t="shared" si="724"/>
        <v>0</v>
      </c>
      <c r="AD589" s="1153">
        <f t="shared" si="724"/>
        <v>0</v>
      </c>
      <c r="AE589" s="1153">
        <f t="shared" si="724"/>
        <v>0</v>
      </c>
      <c r="AF589" s="1153">
        <f t="shared" si="724"/>
        <v>0</v>
      </c>
      <c r="AG589" s="1153">
        <f t="shared" si="724"/>
        <v>0</v>
      </c>
      <c r="AH589" s="1153">
        <f t="shared" si="724"/>
        <v>0</v>
      </c>
      <c r="AI589" s="1153">
        <f t="shared" si="724"/>
        <v>0</v>
      </c>
      <c r="AJ589" s="1153">
        <f t="shared" si="724"/>
        <v>0</v>
      </c>
      <c r="AK589" s="1153">
        <f t="shared" si="724"/>
        <v>0</v>
      </c>
      <c r="AL589" s="1153">
        <f t="shared" si="724"/>
        <v>0</v>
      </c>
      <c r="AM589" s="1153">
        <f t="shared" si="724"/>
        <v>0</v>
      </c>
      <c r="AN589" s="1153">
        <f t="shared" si="724"/>
        <v>0</v>
      </c>
      <c r="AO589" s="1153">
        <f t="shared" si="724"/>
        <v>0</v>
      </c>
      <c r="AP589" s="1153">
        <f t="shared" si="724"/>
        <v>0</v>
      </c>
      <c r="AQ589" s="1153">
        <f t="shared" si="724"/>
        <v>0</v>
      </c>
      <c r="AR589" s="1153">
        <f t="shared" si="724"/>
        <v>0</v>
      </c>
      <c r="AS589" s="1153">
        <f t="shared" si="724"/>
        <v>0</v>
      </c>
      <c r="AT589" s="1153">
        <f t="shared" si="724"/>
        <v>0</v>
      </c>
      <c r="AU589" s="1153">
        <f t="shared" si="724"/>
        <v>0</v>
      </c>
      <c r="AV589" s="1153">
        <f t="shared" si="724"/>
        <v>0</v>
      </c>
      <c r="AW589" s="1153">
        <f t="shared" si="724"/>
        <v>0</v>
      </c>
      <c r="AX589" s="1153">
        <f t="shared" si="724"/>
        <v>0</v>
      </c>
      <c r="AY589" s="1153">
        <f t="shared" si="724"/>
        <v>0</v>
      </c>
      <c r="AZ589" s="1153">
        <f t="shared" si="724"/>
        <v>0</v>
      </c>
      <c r="BA589" s="1153">
        <f t="shared" si="724"/>
        <v>0</v>
      </c>
      <c r="BB589" s="1153">
        <f t="shared" si="724"/>
        <v>0</v>
      </c>
      <c r="BC589" s="1153">
        <f t="shared" si="724"/>
        <v>0</v>
      </c>
      <c r="BD589" s="1153">
        <f t="shared" si="724"/>
        <v>0</v>
      </c>
      <c r="BE589" s="1153">
        <f t="shared" si="724"/>
        <v>0</v>
      </c>
      <c r="BF589" s="1153">
        <f t="shared" si="724"/>
        <v>0</v>
      </c>
      <c r="BG589" s="1153">
        <f t="shared" si="724"/>
        <v>0</v>
      </c>
      <c r="BH589" s="1153">
        <f t="shared" si="724"/>
        <v>0</v>
      </c>
      <c r="BI589" s="1153">
        <f t="shared" si="724"/>
        <v>0</v>
      </c>
      <c r="BJ589" s="1153">
        <f t="shared" si="724"/>
        <v>0</v>
      </c>
      <c r="BK589" s="1153">
        <f t="shared" si="724"/>
        <v>0</v>
      </c>
      <c r="BL589" s="1153">
        <f t="shared" si="724"/>
        <v>0</v>
      </c>
      <c r="BM589" s="1153">
        <f t="shared" si="724"/>
        <v>0</v>
      </c>
      <c r="BN589" s="1153">
        <f t="shared" si="724"/>
        <v>0</v>
      </c>
      <c r="BO589" s="1153">
        <f t="shared" si="724"/>
        <v>0</v>
      </c>
      <c r="BP589" s="1153">
        <f t="shared" si="724"/>
        <v>0</v>
      </c>
      <c r="BQ589" s="1153">
        <f t="shared" si="724"/>
        <v>0</v>
      </c>
      <c r="BR589" s="1153">
        <f t="shared" si="724"/>
        <v>0</v>
      </c>
      <c r="BS589" s="1153">
        <f t="shared" si="724"/>
        <v>0</v>
      </c>
      <c r="BT589" s="1153">
        <f t="shared" si="724"/>
        <v>0</v>
      </c>
      <c r="BU589" s="1153">
        <f t="shared" si="724"/>
        <v>0</v>
      </c>
      <c r="BV589" s="1153">
        <f t="shared" si="724"/>
        <v>0</v>
      </c>
      <c r="BW589" s="1153">
        <f t="shared" ref="BW589:CD589" si="725">IF(AND(OR($G126&lt;&gt;0,$H126&lt;&gt;0),BW126&lt;&gt;""),1,0)</f>
        <v>0</v>
      </c>
      <c r="BX589" s="1153">
        <f t="shared" si="725"/>
        <v>0</v>
      </c>
      <c r="BY589" s="1153">
        <f t="shared" si="725"/>
        <v>0</v>
      </c>
      <c r="BZ589" s="1153">
        <f t="shared" si="725"/>
        <v>0</v>
      </c>
      <c r="CA589" s="1153">
        <f t="shared" si="725"/>
        <v>0</v>
      </c>
      <c r="CB589" s="1153">
        <f t="shared" si="725"/>
        <v>0</v>
      </c>
      <c r="CC589" s="1153">
        <f t="shared" si="725"/>
        <v>0</v>
      </c>
      <c r="CD589" s="1153">
        <f t="shared" si="725"/>
        <v>0</v>
      </c>
    </row>
    <row r="590" spans="1:82" x14ac:dyDescent="0.2">
      <c r="A590" s="1">
        <f>'5'!E63</f>
        <v>0</v>
      </c>
      <c r="K590" s="1153">
        <f t="shared" ref="K590:BV590" si="726">IF(AND(OR($G127&lt;&gt;0,$H127&lt;&gt;0),K127&lt;&gt;""),1,0)</f>
        <v>0</v>
      </c>
      <c r="L590" s="1153">
        <f t="shared" si="726"/>
        <v>0</v>
      </c>
      <c r="M590" s="1153">
        <f t="shared" si="726"/>
        <v>0</v>
      </c>
      <c r="N590" s="1153">
        <f t="shared" si="726"/>
        <v>0</v>
      </c>
      <c r="O590" s="1153">
        <f t="shared" si="726"/>
        <v>0</v>
      </c>
      <c r="P590" s="1153">
        <f t="shared" si="726"/>
        <v>0</v>
      </c>
      <c r="Q590" s="1153">
        <f t="shared" si="726"/>
        <v>0</v>
      </c>
      <c r="R590" s="1153">
        <f t="shared" si="726"/>
        <v>0</v>
      </c>
      <c r="S590" s="1153">
        <f t="shared" si="726"/>
        <v>0</v>
      </c>
      <c r="T590" s="1153">
        <f t="shared" si="726"/>
        <v>0</v>
      </c>
      <c r="U590" s="1153">
        <f t="shared" si="726"/>
        <v>0</v>
      </c>
      <c r="V590" s="1153">
        <f t="shared" si="726"/>
        <v>0</v>
      </c>
      <c r="W590" s="1153">
        <f t="shared" si="726"/>
        <v>0</v>
      </c>
      <c r="X590" s="1153">
        <f t="shared" si="726"/>
        <v>0</v>
      </c>
      <c r="Y590" s="1153">
        <f t="shared" si="726"/>
        <v>0</v>
      </c>
      <c r="Z590" s="1153">
        <f t="shared" si="726"/>
        <v>0</v>
      </c>
      <c r="AA590" s="1153">
        <f t="shared" si="726"/>
        <v>0</v>
      </c>
      <c r="AB590" s="1153">
        <f t="shared" si="726"/>
        <v>0</v>
      </c>
      <c r="AC590" s="1153">
        <f t="shared" si="726"/>
        <v>0</v>
      </c>
      <c r="AD590" s="1153">
        <f t="shared" si="726"/>
        <v>0</v>
      </c>
      <c r="AE590" s="1153">
        <f t="shared" si="726"/>
        <v>0</v>
      </c>
      <c r="AF590" s="1153">
        <f t="shared" si="726"/>
        <v>0</v>
      </c>
      <c r="AG590" s="1153">
        <f t="shared" si="726"/>
        <v>0</v>
      </c>
      <c r="AH590" s="1153">
        <f t="shared" si="726"/>
        <v>0</v>
      </c>
      <c r="AI590" s="1153">
        <f t="shared" si="726"/>
        <v>0</v>
      </c>
      <c r="AJ590" s="1153">
        <f t="shared" si="726"/>
        <v>0</v>
      </c>
      <c r="AK590" s="1153">
        <f t="shared" si="726"/>
        <v>0</v>
      </c>
      <c r="AL590" s="1153">
        <f t="shared" si="726"/>
        <v>0</v>
      </c>
      <c r="AM590" s="1153">
        <f t="shared" si="726"/>
        <v>0</v>
      </c>
      <c r="AN590" s="1153">
        <f t="shared" si="726"/>
        <v>0</v>
      </c>
      <c r="AO590" s="1153">
        <f t="shared" si="726"/>
        <v>0</v>
      </c>
      <c r="AP590" s="1153">
        <f t="shared" si="726"/>
        <v>0</v>
      </c>
      <c r="AQ590" s="1153">
        <f t="shared" si="726"/>
        <v>0</v>
      </c>
      <c r="AR590" s="1153">
        <f t="shared" si="726"/>
        <v>0</v>
      </c>
      <c r="AS590" s="1153">
        <f t="shared" si="726"/>
        <v>0</v>
      </c>
      <c r="AT590" s="1153">
        <f t="shared" si="726"/>
        <v>0</v>
      </c>
      <c r="AU590" s="1153">
        <f t="shared" si="726"/>
        <v>0</v>
      </c>
      <c r="AV590" s="1153">
        <f t="shared" si="726"/>
        <v>0</v>
      </c>
      <c r="AW590" s="1153">
        <f t="shared" si="726"/>
        <v>0</v>
      </c>
      <c r="AX590" s="1153">
        <f t="shared" si="726"/>
        <v>0</v>
      </c>
      <c r="AY590" s="1153">
        <f t="shared" si="726"/>
        <v>0</v>
      </c>
      <c r="AZ590" s="1153">
        <f t="shared" si="726"/>
        <v>0</v>
      </c>
      <c r="BA590" s="1153">
        <f t="shared" si="726"/>
        <v>0</v>
      </c>
      <c r="BB590" s="1153">
        <f t="shared" si="726"/>
        <v>0</v>
      </c>
      <c r="BC590" s="1153">
        <f t="shared" si="726"/>
        <v>0</v>
      </c>
      <c r="BD590" s="1153">
        <f t="shared" si="726"/>
        <v>0</v>
      </c>
      <c r="BE590" s="1153">
        <f t="shared" si="726"/>
        <v>0</v>
      </c>
      <c r="BF590" s="1153">
        <f t="shared" si="726"/>
        <v>0</v>
      </c>
      <c r="BG590" s="1153">
        <f t="shared" si="726"/>
        <v>0</v>
      </c>
      <c r="BH590" s="1153">
        <f t="shared" si="726"/>
        <v>0</v>
      </c>
      <c r="BI590" s="1153">
        <f t="shared" si="726"/>
        <v>0</v>
      </c>
      <c r="BJ590" s="1153">
        <f t="shared" si="726"/>
        <v>0</v>
      </c>
      <c r="BK590" s="1153">
        <f t="shared" si="726"/>
        <v>0</v>
      </c>
      <c r="BL590" s="1153">
        <f t="shared" si="726"/>
        <v>0</v>
      </c>
      <c r="BM590" s="1153">
        <f t="shared" si="726"/>
        <v>0</v>
      </c>
      <c r="BN590" s="1153">
        <f t="shared" si="726"/>
        <v>0</v>
      </c>
      <c r="BO590" s="1153">
        <f t="shared" si="726"/>
        <v>0</v>
      </c>
      <c r="BP590" s="1153">
        <f t="shared" si="726"/>
        <v>0</v>
      </c>
      <c r="BQ590" s="1153">
        <f t="shared" si="726"/>
        <v>0</v>
      </c>
      <c r="BR590" s="1153">
        <f t="shared" si="726"/>
        <v>0</v>
      </c>
      <c r="BS590" s="1153">
        <f t="shared" si="726"/>
        <v>0</v>
      </c>
      <c r="BT590" s="1153">
        <f t="shared" si="726"/>
        <v>0</v>
      </c>
      <c r="BU590" s="1153">
        <f t="shared" si="726"/>
        <v>0</v>
      </c>
      <c r="BV590" s="1153">
        <f t="shared" si="726"/>
        <v>0</v>
      </c>
      <c r="BW590" s="1153">
        <f t="shared" ref="BW590:CD590" si="727">IF(AND(OR($G127&lt;&gt;0,$H127&lt;&gt;0),BW127&lt;&gt;""),1,0)</f>
        <v>0</v>
      </c>
      <c r="BX590" s="1153">
        <f t="shared" si="727"/>
        <v>0</v>
      </c>
      <c r="BY590" s="1153">
        <f t="shared" si="727"/>
        <v>0</v>
      </c>
      <c r="BZ590" s="1153">
        <f t="shared" si="727"/>
        <v>0</v>
      </c>
      <c r="CA590" s="1153">
        <f t="shared" si="727"/>
        <v>0</v>
      </c>
      <c r="CB590" s="1153">
        <f t="shared" si="727"/>
        <v>0</v>
      </c>
      <c r="CC590" s="1153">
        <f t="shared" si="727"/>
        <v>0</v>
      </c>
      <c r="CD590" s="1153">
        <f t="shared" si="727"/>
        <v>0</v>
      </c>
    </row>
    <row r="591" spans="1:82" x14ac:dyDescent="0.2">
      <c r="A591" s="1">
        <f>'5'!E64</f>
        <v>0</v>
      </c>
      <c r="K591" s="1153">
        <f t="shared" ref="K591:BV591" si="728">IF(AND(OR($G128&lt;&gt;0,$H128&lt;&gt;0),K128&lt;&gt;""),1,0)</f>
        <v>0</v>
      </c>
      <c r="L591" s="1153">
        <f t="shared" si="728"/>
        <v>0</v>
      </c>
      <c r="M591" s="1153">
        <f t="shared" si="728"/>
        <v>0</v>
      </c>
      <c r="N591" s="1153">
        <f t="shared" si="728"/>
        <v>0</v>
      </c>
      <c r="O591" s="1153">
        <f t="shared" si="728"/>
        <v>0</v>
      </c>
      <c r="P591" s="1153">
        <f t="shared" si="728"/>
        <v>0</v>
      </c>
      <c r="Q591" s="1153">
        <f t="shared" si="728"/>
        <v>0</v>
      </c>
      <c r="R591" s="1153">
        <f t="shared" si="728"/>
        <v>0</v>
      </c>
      <c r="S591" s="1153">
        <f t="shared" si="728"/>
        <v>0</v>
      </c>
      <c r="T591" s="1153">
        <f t="shared" si="728"/>
        <v>0</v>
      </c>
      <c r="U591" s="1153">
        <f t="shared" si="728"/>
        <v>0</v>
      </c>
      <c r="V591" s="1153">
        <f t="shared" si="728"/>
        <v>0</v>
      </c>
      <c r="W591" s="1153">
        <f t="shared" si="728"/>
        <v>0</v>
      </c>
      <c r="X591" s="1153">
        <f t="shared" si="728"/>
        <v>0</v>
      </c>
      <c r="Y591" s="1153">
        <f t="shared" si="728"/>
        <v>0</v>
      </c>
      <c r="Z591" s="1153">
        <f t="shared" si="728"/>
        <v>0</v>
      </c>
      <c r="AA591" s="1153">
        <f t="shared" si="728"/>
        <v>0</v>
      </c>
      <c r="AB591" s="1153">
        <f t="shared" si="728"/>
        <v>0</v>
      </c>
      <c r="AC591" s="1153">
        <f t="shared" si="728"/>
        <v>0</v>
      </c>
      <c r="AD591" s="1153">
        <f t="shared" si="728"/>
        <v>0</v>
      </c>
      <c r="AE591" s="1153">
        <f t="shared" si="728"/>
        <v>0</v>
      </c>
      <c r="AF591" s="1153">
        <f t="shared" si="728"/>
        <v>0</v>
      </c>
      <c r="AG591" s="1153">
        <f t="shared" si="728"/>
        <v>0</v>
      </c>
      <c r="AH591" s="1153">
        <f t="shared" si="728"/>
        <v>0</v>
      </c>
      <c r="AI591" s="1153">
        <f t="shared" si="728"/>
        <v>0</v>
      </c>
      <c r="AJ591" s="1153">
        <f t="shared" si="728"/>
        <v>0</v>
      </c>
      <c r="AK591" s="1153">
        <f t="shared" si="728"/>
        <v>0</v>
      </c>
      <c r="AL591" s="1153">
        <f t="shared" si="728"/>
        <v>0</v>
      </c>
      <c r="AM591" s="1153">
        <f t="shared" si="728"/>
        <v>0</v>
      </c>
      <c r="AN591" s="1153">
        <f t="shared" si="728"/>
        <v>0</v>
      </c>
      <c r="AO591" s="1153">
        <f t="shared" si="728"/>
        <v>0</v>
      </c>
      <c r="AP591" s="1153">
        <f t="shared" si="728"/>
        <v>0</v>
      </c>
      <c r="AQ591" s="1153">
        <f t="shared" si="728"/>
        <v>0</v>
      </c>
      <c r="AR591" s="1153">
        <f t="shared" si="728"/>
        <v>0</v>
      </c>
      <c r="AS591" s="1153">
        <f t="shared" si="728"/>
        <v>0</v>
      </c>
      <c r="AT591" s="1153">
        <f t="shared" si="728"/>
        <v>0</v>
      </c>
      <c r="AU591" s="1153">
        <f t="shared" si="728"/>
        <v>0</v>
      </c>
      <c r="AV591" s="1153">
        <f t="shared" si="728"/>
        <v>0</v>
      </c>
      <c r="AW591" s="1153">
        <f t="shared" si="728"/>
        <v>0</v>
      </c>
      <c r="AX591" s="1153">
        <f t="shared" si="728"/>
        <v>0</v>
      </c>
      <c r="AY591" s="1153">
        <f t="shared" si="728"/>
        <v>0</v>
      </c>
      <c r="AZ591" s="1153">
        <f t="shared" si="728"/>
        <v>0</v>
      </c>
      <c r="BA591" s="1153">
        <f t="shared" si="728"/>
        <v>0</v>
      </c>
      <c r="BB591" s="1153">
        <f t="shared" si="728"/>
        <v>0</v>
      </c>
      <c r="BC591" s="1153">
        <f t="shared" si="728"/>
        <v>0</v>
      </c>
      <c r="BD591" s="1153">
        <f t="shared" si="728"/>
        <v>0</v>
      </c>
      <c r="BE591" s="1153">
        <f t="shared" si="728"/>
        <v>0</v>
      </c>
      <c r="BF591" s="1153">
        <f t="shared" si="728"/>
        <v>0</v>
      </c>
      <c r="BG591" s="1153">
        <f t="shared" si="728"/>
        <v>0</v>
      </c>
      <c r="BH591" s="1153">
        <f t="shared" si="728"/>
        <v>0</v>
      </c>
      <c r="BI591" s="1153">
        <f t="shared" si="728"/>
        <v>0</v>
      </c>
      <c r="BJ591" s="1153">
        <f t="shared" si="728"/>
        <v>0</v>
      </c>
      <c r="BK591" s="1153">
        <f t="shared" si="728"/>
        <v>0</v>
      </c>
      <c r="BL591" s="1153">
        <f t="shared" si="728"/>
        <v>0</v>
      </c>
      <c r="BM591" s="1153">
        <f t="shared" si="728"/>
        <v>0</v>
      </c>
      <c r="BN591" s="1153">
        <f t="shared" si="728"/>
        <v>0</v>
      </c>
      <c r="BO591" s="1153">
        <f t="shared" si="728"/>
        <v>0</v>
      </c>
      <c r="BP591" s="1153">
        <f t="shared" si="728"/>
        <v>0</v>
      </c>
      <c r="BQ591" s="1153">
        <f t="shared" si="728"/>
        <v>0</v>
      </c>
      <c r="BR591" s="1153">
        <f t="shared" si="728"/>
        <v>0</v>
      </c>
      <c r="BS591" s="1153">
        <f t="shared" si="728"/>
        <v>0</v>
      </c>
      <c r="BT591" s="1153">
        <f t="shared" si="728"/>
        <v>0</v>
      </c>
      <c r="BU591" s="1153">
        <f t="shared" si="728"/>
        <v>0</v>
      </c>
      <c r="BV591" s="1153">
        <f t="shared" si="728"/>
        <v>0</v>
      </c>
      <c r="BW591" s="1153">
        <f t="shared" ref="BW591:CD591" si="729">IF(AND(OR($G128&lt;&gt;0,$H128&lt;&gt;0),BW128&lt;&gt;""),1,0)</f>
        <v>0</v>
      </c>
      <c r="BX591" s="1153">
        <f t="shared" si="729"/>
        <v>0</v>
      </c>
      <c r="BY591" s="1153">
        <f t="shared" si="729"/>
        <v>0</v>
      </c>
      <c r="BZ591" s="1153">
        <f t="shared" si="729"/>
        <v>0</v>
      </c>
      <c r="CA591" s="1153">
        <f t="shared" si="729"/>
        <v>0</v>
      </c>
      <c r="CB591" s="1153">
        <f t="shared" si="729"/>
        <v>0</v>
      </c>
      <c r="CC591" s="1153">
        <f t="shared" si="729"/>
        <v>0</v>
      </c>
      <c r="CD591" s="1153">
        <f t="shared" si="729"/>
        <v>0</v>
      </c>
    </row>
    <row r="592" spans="1:82" x14ac:dyDescent="0.2">
      <c r="A592" s="1">
        <f>'5'!E65</f>
        <v>0</v>
      </c>
      <c r="K592" s="1153">
        <f t="shared" ref="K592:BV592" si="730">IF(AND(OR($G129&lt;&gt;0,$H129&lt;&gt;0),K129&lt;&gt;""),1,0)</f>
        <v>0</v>
      </c>
      <c r="L592" s="1153">
        <f t="shared" si="730"/>
        <v>0</v>
      </c>
      <c r="M592" s="1153">
        <f t="shared" si="730"/>
        <v>0</v>
      </c>
      <c r="N592" s="1153">
        <f t="shared" si="730"/>
        <v>0</v>
      </c>
      <c r="O592" s="1153">
        <f t="shared" si="730"/>
        <v>0</v>
      </c>
      <c r="P592" s="1153">
        <f t="shared" si="730"/>
        <v>0</v>
      </c>
      <c r="Q592" s="1153">
        <f t="shared" si="730"/>
        <v>0</v>
      </c>
      <c r="R592" s="1153">
        <f t="shared" si="730"/>
        <v>0</v>
      </c>
      <c r="S592" s="1153">
        <f t="shared" si="730"/>
        <v>0</v>
      </c>
      <c r="T592" s="1153">
        <f t="shared" si="730"/>
        <v>0</v>
      </c>
      <c r="U592" s="1153">
        <f t="shared" si="730"/>
        <v>0</v>
      </c>
      <c r="V592" s="1153">
        <f t="shared" si="730"/>
        <v>0</v>
      </c>
      <c r="W592" s="1153">
        <f t="shared" si="730"/>
        <v>0</v>
      </c>
      <c r="X592" s="1153">
        <f t="shared" si="730"/>
        <v>0</v>
      </c>
      <c r="Y592" s="1153">
        <f t="shared" si="730"/>
        <v>0</v>
      </c>
      <c r="Z592" s="1153">
        <f t="shared" si="730"/>
        <v>0</v>
      </c>
      <c r="AA592" s="1153">
        <f t="shared" si="730"/>
        <v>0</v>
      </c>
      <c r="AB592" s="1153">
        <f t="shared" si="730"/>
        <v>0</v>
      </c>
      <c r="AC592" s="1153">
        <f t="shared" si="730"/>
        <v>0</v>
      </c>
      <c r="AD592" s="1153">
        <f t="shared" si="730"/>
        <v>0</v>
      </c>
      <c r="AE592" s="1153">
        <f t="shared" si="730"/>
        <v>0</v>
      </c>
      <c r="AF592" s="1153">
        <f t="shared" si="730"/>
        <v>0</v>
      </c>
      <c r="AG592" s="1153">
        <f t="shared" si="730"/>
        <v>0</v>
      </c>
      <c r="AH592" s="1153">
        <f t="shared" si="730"/>
        <v>0</v>
      </c>
      <c r="AI592" s="1153">
        <f t="shared" si="730"/>
        <v>0</v>
      </c>
      <c r="AJ592" s="1153">
        <f t="shared" si="730"/>
        <v>0</v>
      </c>
      <c r="AK592" s="1153">
        <f t="shared" si="730"/>
        <v>0</v>
      </c>
      <c r="AL592" s="1153">
        <f t="shared" si="730"/>
        <v>0</v>
      </c>
      <c r="AM592" s="1153">
        <f t="shared" si="730"/>
        <v>0</v>
      </c>
      <c r="AN592" s="1153">
        <f t="shared" si="730"/>
        <v>0</v>
      </c>
      <c r="AO592" s="1153">
        <f t="shared" si="730"/>
        <v>0</v>
      </c>
      <c r="AP592" s="1153">
        <f t="shared" si="730"/>
        <v>0</v>
      </c>
      <c r="AQ592" s="1153">
        <f t="shared" si="730"/>
        <v>0</v>
      </c>
      <c r="AR592" s="1153">
        <f t="shared" si="730"/>
        <v>0</v>
      </c>
      <c r="AS592" s="1153">
        <f t="shared" si="730"/>
        <v>0</v>
      </c>
      <c r="AT592" s="1153">
        <f t="shared" si="730"/>
        <v>0</v>
      </c>
      <c r="AU592" s="1153">
        <f t="shared" si="730"/>
        <v>0</v>
      </c>
      <c r="AV592" s="1153">
        <f t="shared" si="730"/>
        <v>0</v>
      </c>
      <c r="AW592" s="1153">
        <f t="shared" si="730"/>
        <v>0</v>
      </c>
      <c r="AX592" s="1153">
        <f t="shared" si="730"/>
        <v>0</v>
      </c>
      <c r="AY592" s="1153">
        <f t="shared" si="730"/>
        <v>0</v>
      </c>
      <c r="AZ592" s="1153">
        <f t="shared" si="730"/>
        <v>0</v>
      </c>
      <c r="BA592" s="1153">
        <f t="shared" si="730"/>
        <v>0</v>
      </c>
      <c r="BB592" s="1153">
        <f t="shared" si="730"/>
        <v>0</v>
      </c>
      <c r="BC592" s="1153">
        <f t="shared" si="730"/>
        <v>0</v>
      </c>
      <c r="BD592" s="1153">
        <f t="shared" si="730"/>
        <v>0</v>
      </c>
      <c r="BE592" s="1153">
        <f t="shared" si="730"/>
        <v>0</v>
      </c>
      <c r="BF592" s="1153">
        <f t="shared" si="730"/>
        <v>0</v>
      </c>
      <c r="BG592" s="1153">
        <f t="shared" si="730"/>
        <v>0</v>
      </c>
      <c r="BH592" s="1153">
        <f t="shared" si="730"/>
        <v>0</v>
      </c>
      <c r="BI592" s="1153">
        <f t="shared" si="730"/>
        <v>0</v>
      </c>
      <c r="BJ592" s="1153">
        <f t="shared" si="730"/>
        <v>0</v>
      </c>
      <c r="BK592" s="1153">
        <f t="shared" si="730"/>
        <v>0</v>
      </c>
      <c r="BL592" s="1153">
        <f t="shared" si="730"/>
        <v>0</v>
      </c>
      <c r="BM592" s="1153">
        <f t="shared" si="730"/>
        <v>0</v>
      </c>
      <c r="BN592" s="1153">
        <f t="shared" si="730"/>
        <v>0</v>
      </c>
      <c r="BO592" s="1153">
        <f t="shared" si="730"/>
        <v>0</v>
      </c>
      <c r="BP592" s="1153">
        <f t="shared" si="730"/>
        <v>0</v>
      </c>
      <c r="BQ592" s="1153">
        <f t="shared" si="730"/>
        <v>0</v>
      </c>
      <c r="BR592" s="1153">
        <f t="shared" si="730"/>
        <v>0</v>
      </c>
      <c r="BS592" s="1153">
        <f t="shared" si="730"/>
        <v>0</v>
      </c>
      <c r="BT592" s="1153">
        <f t="shared" si="730"/>
        <v>0</v>
      </c>
      <c r="BU592" s="1153">
        <f t="shared" si="730"/>
        <v>0</v>
      </c>
      <c r="BV592" s="1153">
        <f t="shared" si="730"/>
        <v>0</v>
      </c>
      <c r="BW592" s="1153">
        <f t="shared" ref="BW592:CD592" si="731">IF(AND(OR($G129&lt;&gt;0,$H129&lt;&gt;0),BW129&lt;&gt;""),1,0)</f>
        <v>0</v>
      </c>
      <c r="BX592" s="1153">
        <f t="shared" si="731"/>
        <v>0</v>
      </c>
      <c r="BY592" s="1153">
        <f t="shared" si="731"/>
        <v>0</v>
      </c>
      <c r="BZ592" s="1153">
        <f t="shared" si="731"/>
        <v>0</v>
      </c>
      <c r="CA592" s="1153">
        <f t="shared" si="731"/>
        <v>0</v>
      </c>
      <c r="CB592" s="1153">
        <f t="shared" si="731"/>
        <v>0</v>
      </c>
      <c r="CC592" s="1153">
        <f t="shared" si="731"/>
        <v>0</v>
      </c>
      <c r="CD592" s="1153">
        <f t="shared" si="731"/>
        <v>0</v>
      </c>
    </row>
    <row r="593" spans="1:82" x14ac:dyDescent="0.2">
      <c r="A593" s="1">
        <f>'5'!E66</f>
        <v>0</v>
      </c>
      <c r="K593" s="1153">
        <f t="shared" ref="K593:BV593" si="732">IF(AND(OR($G130&lt;&gt;0,$H130&lt;&gt;0),K130&lt;&gt;""),1,0)</f>
        <v>0</v>
      </c>
      <c r="L593" s="1153">
        <f t="shared" si="732"/>
        <v>0</v>
      </c>
      <c r="M593" s="1153">
        <f t="shared" si="732"/>
        <v>0</v>
      </c>
      <c r="N593" s="1153">
        <f t="shared" si="732"/>
        <v>0</v>
      </c>
      <c r="O593" s="1153">
        <f t="shared" si="732"/>
        <v>0</v>
      </c>
      <c r="P593" s="1153">
        <f t="shared" si="732"/>
        <v>0</v>
      </c>
      <c r="Q593" s="1153">
        <f t="shared" si="732"/>
        <v>0</v>
      </c>
      <c r="R593" s="1153">
        <f t="shared" si="732"/>
        <v>0</v>
      </c>
      <c r="S593" s="1153">
        <f t="shared" si="732"/>
        <v>0</v>
      </c>
      <c r="T593" s="1153">
        <f t="shared" si="732"/>
        <v>0</v>
      </c>
      <c r="U593" s="1153">
        <f t="shared" si="732"/>
        <v>0</v>
      </c>
      <c r="V593" s="1153">
        <f t="shared" si="732"/>
        <v>0</v>
      </c>
      <c r="W593" s="1153">
        <f t="shared" si="732"/>
        <v>0</v>
      </c>
      <c r="X593" s="1153">
        <f t="shared" si="732"/>
        <v>0</v>
      </c>
      <c r="Y593" s="1153">
        <f t="shared" si="732"/>
        <v>0</v>
      </c>
      <c r="Z593" s="1153">
        <f t="shared" si="732"/>
        <v>0</v>
      </c>
      <c r="AA593" s="1153">
        <f t="shared" si="732"/>
        <v>0</v>
      </c>
      <c r="AB593" s="1153">
        <f t="shared" si="732"/>
        <v>0</v>
      </c>
      <c r="AC593" s="1153">
        <f t="shared" si="732"/>
        <v>0</v>
      </c>
      <c r="AD593" s="1153">
        <f t="shared" si="732"/>
        <v>0</v>
      </c>
      <c r="AE593" s="1153">
        <f t="shared" si="732"/>
        <v>0</v>
      </c>
      <c r="AF593" s="1153">
        <f t="shared" si="732"/>
        <v>0</v>
      </c>
      <c r="AG593" s="1153">
        <f t="shared" si="732"/>
        <v>0</v>
      </c>
      <c r="AH593" s="1153">
        <f t="shared" si="732"/>
        <v>0</v>
      </c>
      <c r="AI593" s="1153">
        <f t="shared" si="732"/>
        <v>0</v>
      </c>
      <c r="AJ593" s="1153">
        <f t="shared" si="732"/>
        <v>0</v>
      </c>
      <c r="AK593" s="1153">
        <f t="shared" si="732"/>
        <v>0</v>
      </c>
      <c r="AL593" s="1153">
        <f t="shared" si="732"/>
        <v>0</v>
      </c>
      <c r="AM593" s="1153">
        <f t="shared" si="732"/>
        <v>0</v>
      </c>
      <c r="AN593" s="1153">
        <f t="shared" si="732"/>
        <v>0</v>
      </c>
      <c r="AO593" s="1153">
        <f t="shared" si="732"/>
        <v>0</v>
      </c>
      <c r="AP593" s="1153">
        <f t="shared" si="732"/>
        <v>0</v>
      </c>
      <c r="AQ593" s="1153">
        <f t="shared" si="732"/>
        <v>0</v>
      </c>
      <c r="AR593" s="1153">
        <f t="shared" si="732"/>
        <v>0</v>
      </c>
      <c r="AS593" s="1153">
        <f t="shared" si="732"/>
        <v>0</v>
      </c>
      <c r="AT593" s="1153">
        <f t="shared" si="732"/>
        <v>0</v>
      </c>
      <c r="AU593" s="1153">
        <f t="shared" si="732"/>
        <v>0</v>
      </c>
      <c r="AV593" s="1153">
        <f t="shared" si="732"/>
        <v>0</v>
      </c>
      <c r="AW593" s="1153">
        <f t="shared" si="732"/>
        <v>0</v>
      </c>
      <c r="AX593" s="1153">
        <f t="shared" si="732"/>
        <v>0</v>
      </c>
      <c r="AY593" s="1153">
        <f t="shared" si="732"/>
        <v>0</v>
      </c>
      <c r="AZ593" s="1153">
        <f t="shared" si="732"/>
        <v>0</v>
      </c>
      <c r="BA593" s="1153">
        <f t="shared" si="732"/>
        <v>0</v>
      </c>
      <c r="BB593" s="1153">
        <f t="shared" si="732"/>
        <v>0</v>
      </c>
      <c r="BC593" s="1153">
        <f t="shared" si="732"/>
        <v>0</v>
      </c>
      <c r="BD593" s="1153">
        <f t="shared" si="732"/>
        <v>0</v>
      </c>
      <c r="BE593" s="1153">
        <f t="shared" si="732"/>
        <v>0</v>
      </c>
      <c r="BF593" s="1153">
        <f t="shared" si="732"/>
        <v>0</v>
      </c>
      <c r="BG593" s="1153">
        <f t="shared" si="732"/>
        <v>0</v>
      </c>
      <c r="BH593" s="1153">
        <f t="shared" si="732"/>
        <v>0</v>
      </c>
      <c r="BI593" s="1153">
        <f t="shared" si="732"/>
        <v>0</v>
      </c>
      <c r="BJ593" s="1153">
        <f t="shared" si="732"/>
        <v>0</v>
      </c>
      <c r="BK593" s="1153">
        <f t="shared" si="732"/>
        <v>0</v>
      </c>
      <c r="BL593" s="1153">
        <f t="shared" si="732"/>
        <v>0</v>
      </c>
      <c r="BM593" s="1153">
        <f t="shared" si="732"/>
        <v>0</v>
      </c>
      <c r="BN593" s="1153">
        <f t="shared" si="732"/>
        <v>0</v>
      </c>
      <c r="BO593" s="1153">
        <f t="shared" si="732"/>
        <v>0</v>
      </c>
      <c r="BP593" s="1153">
        <f t="shared" si="732"/>
        <v>0</v>
      </c>
      <c r="BQ593" s="1153">
        <f t="shared" si="732"/>
        <v>0</v>
      </c>
      <c r="BR593" s="1153">
        <f t="shared" si="732"/>
        <v>0</v>
      </c>
      <c r="BS593" s="1153">
        <f t="shared" si="732"/>
        <v>0</v>
      </c>
      <c r="BT593" s="1153">
        <f t="shared" si="732"/>
        <v>0</v>
      </c>
      <c r="BU593" s="1153">
        <f t="shared" si="732"/>
        <v>0</v>
      </c>
      <c r="BV593" s="1153">
        <f t="shared" si="732"/>
        <v>0</v>
      </c>
      <c r="BW593" s="1153">
        <f t="shared" ref="BW593:CD593" si="733">IF(AND(OR($G130&lt;&gt;0,$H130&lt;&gt;0),BW130&lt;&gt;""),1,0)</f>
        <v>0</v>
      </c>
      <c r="BX593" s="1153">
        <f t="shared" si="733"/>
        <v>0</v>
      </c>
      <c r="BY593" s="1153">
        <f t="shared" si="733"/>
        <v>0</v>
      </c>
      <c r="BZ593" s="1153">
        <f t="shared" si="733"/>
        <v>0</v>
      </c>
      <c r="CA593" s="1153">
        <f t="shared" si="733"/>
        <v>0</v>
      </c>
      <c r="CB593" s="1153">
        <f t="shared" si="733"/>
        <v>0</v>
      </c>
      <c r="CC593" s="1153">
        <f t="shared" si="733"/>
        <v>0</v>
      </c>
      <c r="CD593" s="1153">
        <f t="shared" si="733"/>
        <v>0</v>
      </c>
    </row>
    <row r="594" spans="1:82" x14ac:dyDescent="0.2">
      <c r="A594" s="1">
        <f>'5'!E67</f>
        <v>0</v>
      </c>
      <c r="K594" s="1153">
        <f t="shared" ref="K594:BV594" si="734">IF(AND(OR($G131&lt;&gt;0,$H131&lt;&gt;0),K131&lt;&gt;""),1,0)</f>
        <v>0</v>
      </c>
      <c r="L594" s="1153">
        <f t="shared" si="734"/>
        <v>0</v>
      </c>
      <c r="M594" s="1153">
        <f t="shared" si="734"/>
        <v>0</v>
      </c>
      <c r="N594" s="1153">
        <f t="shared" si="734"/>
        <v>0</v>
      </c>
      <c r="O594" s="1153">
        <f t="shared" si="734"/>
        <v>0</v>
      </c>
      <c r="P594" s="1153">
        <f t="shared" si="734"/>
        <v>0</v>
      </c>
      <c r="Q594" s="1153">
        <f t="shared" si="734"/>
        <v>0</v>
      </c>
      <c r="R594" s="1153">
        <f t="shared" si="734"/>
        <v>0</v>
      </c>
      <c r="S594" s="1153">
        <f t="shared" si="734"/>
        <v>0</v>
      </c>
      <c r="T594" s="1153">
        <f t="shared" si="734"/>
        <v>0</v>
      </c>
      <c r="U594" s="1153">
        <f t="shared" si="734"/>
        <v>0</v>
      </c>
      <c r="V594" s="1153">
        <f t="shared" si="734"/>
        <v>0</v>
      </c>
      <c r="W594" s="1153">
        <f t="shared" si="734"/>
        <v>0</v>
      </c>
      <c r="X594" s="1153">
        <f t="shared" si="734"/>
        <v>0</v>
      </c>
      <c r="Y594" s="1153">
        <f t="shared" si="734"/>
        <v>0</v>
      </c>
      <c r="Z594" s="1153">
        <f t="shared" si="734"/>
        <v>0</v>
      </c>
      <c r="AA594" s="1153">
        <f t="shared" si="734"/>
        <v>0</v>
      </c>
      <c r="AB594" s="1153">
        <f t="shared" si="734"/>
        <v>0</v>
      </c>
      <c r="AC594" s="1153">
        <f t="shared" si="734"/>
        <v>0</v>
      </c>
      <c r="AD594" s="1153">
        <f t="shared" si="734"/>
        <v>0</v>
      </c>
      <c r="AE594" s="1153">
        <f t="shared" si="734"/>
        <v>0</v>
      </c>
      <c r="AF594" s="1153">
        <f t="shared" si="734"/>
        <v>0</v>
      </c>
      <c r="AG594" s="1153">
        <f t="shared" si="734"/>
        <v>0</v>
      </c>
      <c r="AH594" s="1153">
        <f t="shared" si="734"/>
        <v>0</v>
      </c>
      <c r="AI594" s="1153">
        <f t="shared" si="734"/>
        <v>0</v>
      </c>
      <c r="AJ594" s="1153">
        <f t="shared" si="734"/>
        <v>0</v>
      </c>
      <c r="AK594" s="1153">
        <f t="shared" si="734"/>
        <v>0</v>
      </c>
      <c r="AL594" s="1153">
        <f t="shared" si="734"/>
        <v>0</v>
      </c>
      <c r="AM594" s="1153">
        <f t="shared" si="734"/>
        <v>0</v>
      </c>
      <c r="AN594" s="1153">
        <f t="shared" si="734"/>
        <v>0</v>
      </c>
      <c r="AO594" s="1153">
        <f t="shared" si="734"/>
        <v>0</v>
      </c>
      <c r="AP594" s="1153">
        <f t="shared" si="734"/>
        <v>0</v>
      </c>
      <c r="AQ594" s="1153">
        <f t="shared" si="734"/>
        <v>0</v>
      </c>
      <c r="AR594" s="1153">
        <f t="shared" si="734"/>
        <v>0</v>
      </c>
      <c r="AS594" s="1153">
        <f t="shared" si="734"/>
        <v>0</v>
      </c>
      <c r="AT594" s="1153">
        <f t="shared" si="734"/>
        <v>0</v>
      </c>
      <c r="AU594" s="1153">
        <f t="shared" si="734"/>
        <v>0</v>
      </c>
      <c r="AV594" s="1153">
        <f t="shared" si="734"/>
        <v>0</v>
      </c>
      <c r="AW594" s="1153">
        <f t="shared" si="734"/>
        <v>0</v>
      </c>
      <c r="AX594" s="1153">
        <f t="shared" si="734"/>
        <v>0</v>
      </c>
      <c r="AY594" s="1153">
        <f t="shared" si="734"/>
        <v>0</v>
      </c>
      <c r="AZ594" s="1153">
        <f t="shared" si="734"/>
        <v>0</v>
      </c>
      <c r="BA594" s="1153">
        <f t="shared" si="734"/>
        <v>0</v>
      </c>
      <c r="BB594" s="1153">
        <f t="shared" si="734"/>
        <v>0</v>
      </c>
      <c r="BC594" s="1153">
        <f t="shared" si="734"/>
        <v>0</v>
      </c>
      <c r="BD594" s="1153">
        <f t="shared" si="734"/>
        <v>0</v>
      </c>
      <c r="BE594" s="1153">
        <f t="shared" si="734"/>
        <v>0</v>
      </c>
      <c r="BF594" s="1153">
        <f t="shared" si="734"/>
        <v>0</v>
      </c>
      <c r="BG594" s="1153">
        <f t="shared" si="734"/>
        <v>0</v>
      </c>
      <c r="BH594" s="1153">
        <f t="shared" si="734"/>
        <v>0</v>
      </c>
      <c r="BI594" s="1153">
        <f t="shared" si="734"/>
        <v>0</v>
      </c>
      <c r="BJ594" s="1153">
        <f t="shared" si="734"/>
        <v>0</v>
      </c>
      <c r="BK594" s="1153">
        <f t="shared" si="734"/>
        <v>0</v>
      </c>
      <c r="BL594" s="1153">
        <f t="shared" si="734"/>
        <v>0</v>
      </c>
      <c r="BM594" s="1153">
        <f t="shared" si="734"/>
        <v>0</v>
      </c>
      <c r="BN594" s="1153">
        <f t="shared" si="734"/>
        <v>0</v>
      </c>
      <c r="BO594" s="1153">
        <f t="shared" si="734"/>
        <v>0</v>
      </c>
      <c r="BP594" s="1153">
        <f t="shared" si="734"/>
        <v>0</v>
      </c>
      <c r="BQ594" s="1153">
        <f t="shared" si="734"/>
        <v>0</v>
      </c>
      <c r="BR594" s="1153">
        <f t="shared" si="734"/>
        <v>0</v>
      </c>
      <c r="BS594" s="1153">
        <f t="shared" si="734"/>
        <v>0</v>
      </c>
      <c r="BT594" s="1153">
        <f t="shared" si="734"/>
        <v>0</v>
      </c>
      <c r="BU594" s="1153">
        <f t="shared" si="734"/>
        <v>0</v>
      </c>
      <c r="BV594" s="1153">
        <f t="shared" si="734"/>
        <v>0</v>
      </c>
      <c r="BW594" s="1153">
        <f t="shared" ref="BW594:CD594" si="735">IF(AND(OR($G131&lt;&gt;0,$H131&lt;&gt;0),BW131&lt;&gt;""),1,0)</f>
        <v>0</v>
      </c>
      <c r="BX594" s="1153">
        <f t="shared" si="735"/>
        <v>0</v>
      </c>
      <c r="BY594" s="1153">
        <f t="shared" si="735"/>
        <v>0</v>
      </c>
      <c r="BZ594" s="1153">
        <f t="shared" si="735"/>
        <v>0</v>
      </c>
      <c r="CA594" s="1153">
        <f t="shared" si="735"/>
        <v>0</v>
      </c>
      <c r="CB594" s="1153">
        <f t="shared" si="735"/>
        <v>0</v>
      </c>
      <c r="CC594" s="1153">
        <f t="shared" si="735"/>
        <v>0</v>
      </c>
      <c r="CD594" s="1153">
        <f t="shared" si="735"/>
        <v>0</v>
      </c>
    </row>
    <row r="595" spans="1:82" x14ac:dyDescent="0.2">
      <c r="A595" s="1">
        <f>'5'!E68</f>
        <v>0</v>
      </c>
      <c r="K595" s="1153">
        <f t="shared" ref="K595:BV595" si="736">IF(AND(OR($G132&lt;&gt;0,$H132&lt;&gt;0),K132&lt;&gt;""),1,0)</f>
        <v>0</v>
      </c>
      <c r="L595" s="1153">
        <f t="shared" si="736"/>
        <v>0</v>
      </c>
      <c r="M595" s="1153">
        <f t="shared" si="736"/>
        <v>0</v>
      </c>
      <c r="N595" s="1153">
        <f t="shared" si="736"/>
        <v>0</v>
      </c>
      <c r="O595" s="1153">
        <f t="shared" si="736"/>
        <v>0</v>
      </c>
      <c r="P595" s="1153">
        <f t="shared" si="736"/>
        <v>0</v>
      </c>
      <c r="Q595" s="1153">
        <f t="shared" si="736"/>
        <v>0</v>
      </c>
      <c r="R595" s="1153">
        <f t="shared" si="736"/>
        <v>0</v>
      </c>
      <c r="S595" s="1153">
        <f t="shared" si="736"/>
        <v>0</v>
      </c>
      <c r="T595" s="1153">
        <f t="shared" si="736"/>
        <v>0</v>
      </c>
      <c r="U595" s="1153">
        <f t="shared" si="736"/>
        <v>0</v>
      </c>
      <c r="V595" s="1153">
        <f t="shared" si="736"/>
        <v>0</v>
      </c>
      <c r="W595" s="1153">
        <f t="shared" si="736"/>
        <v>0</v>
      </c>
      <c r="X595" s="1153">
        <f t="shared" si="736"/>
        <v>0</v>
      </c>
      <c r="Y595" s="1153">
        <f t="shared" si="736"/>
        <v>0</v>
      </c>
      <c r="Z595" s="1153">
        <f t="shared" si="736"/>
        <v>0</v>
      </c>
      <c r="AA595" s="1153">
        <f t="shared" si="736"/>
        <v>0</v>
      </c>
      <c r="AB595" s="1153">
        <f t="shared" si="736"/>
        <v>0</v>
      </c>
      <c r="AC595" s="1153">
        <f t="shared" si="736"/>
        <v>0</v>
      </c>
      <c r="AD595" s="1153">
        <f t="shared" si="736"/>
        <v>0</v>
      </c>
      <c r="AE595" s="1153">
        <f t="shared" si="736"/>
        <v>0</v>
      </c>
      <c r="AF595" s="1153">
        <f t="shared" si="736"/>
        <v>0</v>
      </c>
      <c r="AG595" s="1153">
        <f t="shared" si="736"/>
        <v>0</v>
      </c>
      <c r="AH595" s="1153">
        <f t="shared" si="736"/>
        <v>0</v>
      </c>
      <c r="AI595" s="1153">
        <f t="shared" si="736"/>
        <v>0</v>
      </c>
      <c r="AJ595" s="1153">
        <f t="shared" si="736"/>
        <v>0</v>
      </c>
      <c r="AK595" s="1153">
        <f t="shared" si="736"/>
        <v>0</v>
      </c>
      <c r="AL595" s="1153">
        <f t="shared" si="736"/>
        <v>0</v>
      </c>
      <c r="AM595" s="1153">
        <f t="shared" si="736"/>
        <v>0</v>
      </c>
      <c r="AN595" s="1153">
        <f t="shared" si="736"/>
        <v>0</v>
      </c>
      <c r="AO595" s="1153">
        <f t="shared" si="736"/>
        <v>0</v>
      </c>
      <c r="AP595" s="1153">
        <f t="shared" si="736"/>
        <v>0</v>
      </c>
      <c r="AQ595" s="1153">
        <f t="shared" si="736"/>
        <v>0</v>
      </c>
      <c r="AR595" s="1153">
        <f t="shared" si="736"/>
        <v>0</v>
      </c>
      <c r="AS595" s="1153">
        <f t="shared" si="736"/>
        <v>0</v>
      </c>
      <c r="AT595" s="1153">
        <f t="shared" si="736"/>
        <v>0</v>
      </c>
      <c r="AU595" s="1153">
        <f t="shared" si="736"/>
        <v>0</v>
      </c>
      <c r="AV595" s="1153">
        <f t="shared" si="736"/>
        <v>0</v>
      </c>
      <c r="AW595" s="1153">
        <f t="shared" si="736"/>
        <v>0</v>
      </c>
      <c r="AX595" s="1153">
        <f t="shared" si="736"/>
        <v>0</v>
      </c>
      <c r="AY595" s="1153">
        <f t="shared" si="736"/>
        <v>0</v>
      </c>
      <c r="AZ595" s="1153">
        <f t="shared" si="736"/>
        <v>0</v>
      </c>
      <c r="BA595" s="1153">
        <f t="shared" si="736"/>
        <v>0</v>
      </c>
      <c r="BB595" s="1153">
        <f t="shared" si="736"/>
        <v>0</v>
      </c>
      <c r="BC595" s="1153">
        <f t="shared" si="736"/>
        <v>0</v>
      </c>
      <c r="BD595" s="1153">
        <f t="shared" si="736"/>
        <v>0</v>
      </c>
      <c r="BE595" s="1153">
        <f t="shared" si="736"/>
        <v>0</v>
      </c>
      <c r="BF595" s="1153">
        <f t="shared" si="736"/>
        <v>0</v>
      </c>
      <c r="BG595" s="1153">
        <f t="shared" si="736"/>
        <v>0</v>
      </c>
      <c r="BH595" s="1153">
        <f t="shared" si="736"/>
        <v>0</v>
      </c>
      <c r="BI595" s="1153">
        <f t="shared" si="736"/>
        <v>0</v>
      </c>
      <c r="BJ595" s="1153">
        <f t="shared" si="736"/>
        <v>0</v>
      </c>
      <c r="BK595" s="1153">
        <f t="shared" si="736"/>
        <v>0</v>
      </c>
      <c r="BL595" s="1153">
        <f t="shared" si="736"/>
        <v>0</v>
      </c>
      <c r="BM595" s="1153">
        <f t="shared" si="736"/>
        <v>0</v>
      </c>
      <c r="BN595" s="1153">
        <f t="shared" si="736"/>
        <v>0</v>
      </c>
      <c r="BO595" s="1153">
        <f t="shared" si="736"/>
        <v>0</v>
      </c>
      <c r="BP595" s="1153">
        <f t="shared" si="736"/>
        <v>0</v>
      </c>
      <c r="BQ595" s="1153">
        <f t="shared" si="736"/>
        <v>0</v>
      </c>
      <c r="BR595" s="1153">
        <f t="shared" si="736"/>
        <v>0</v>
      </c>
      <c r="BS595" s="1153">
        <f t="shared" si="736"/>
        <v>0</v>
      </c>
      <c r="BT595" s="1153">
        <f t="shared" si="736"/>
        <v>0</v>
      </c>
      <c r="BU595" s="1153">
        <f t="shared" si="736"/>
        <v>0</v>
      </c>
      <c r="BV595" s="1153">
        <f t="shared" si="736"/>
        <v>0</v>
      </c>
      <c r="BW595" s="1153">
        <f t="shared" ref="BW595:CD595" si="737">IF(AND(OR($G132&lt;&gt;0,$H132&lt;&gt;0),BW132&lt;&gt;""),1,0)</f>
        <v>0</v>
      </c>
      <c r="BX595" s="1153">
        <f t="shared" si="737"/>
        <v>0</v>
      </c>
      <c r="BY595" s="1153">
        <f t="shared" si="737"/>
        <v>0</v>
      </c>
      <c r="BZ595" s="1153">
        <f t="shared" si="737"/>
        <v>0</v>
      </c>
      <c r="CA595" s="1153">
        <f t="shared" si="737"/>
        <v>0</v>
      </c>
      <c r="CB595" s="1153">
        <f t="shared" si="737"/>
        <v>0</v>
      </c>
      <c r="CC595" s="1153">
        <f t="shared" si="737"/>
        <v>0</v>
      </c>
      <c r="CD595" s="1153">
        <f t="shared" si="737"/>
        <v>0</v>
      </c>
    </row>
    <row r="596" spans="1:82" x14ac:dyDescent="0.2">
      <c r="A596" s="1">
        <f>'5'!E69</f>
        <v>0</v>
      </c>
      <c r="K596" s="1153">
        <f t="shared" ref="K596:BV596" si="738">IF(AND(OR($G133&lt;&gt;0,$H133&lt;&gt;0),K133&lt;&gt;""),1,0)</f>
        <v>0</v>
      </c>
      <c r="L596" s="1153">
        <f t="shared" si="738"/>
        <v>0</v>
      </c>
      <c r="M596" s="1153">
        <f t="shared" si="738"/>
        <v>0</v>
      </c>
      <c r="N596" s="1153">
        <f t="shared" si="738"/>
        <v>0</v>
      </c>
      <c r="O596" s="1153">
        <f t="shared" si="738"/>
        <v>0</v>
      </c>
      <c r="P596" s="1153">
        <f t="shared" si="738"/>
        <v>0</v>
      </c>
      <c r="Q596" s="1153">
        <f t="shared" si="738"/>
        <v>0</v>
      </c>
      <c r="R596" s="1153">
        <f t="shared" si="738"/>
        <v>0</v>
      </c>
      <c r="S596" s="1153">
        <f t="shared" si="738"/>
        <v>0</v>
      </c>
      <c r="T596" s="1153">
        <f t="shared" si="738"/>
        <v>0</v>
      </c>
      <c r="U596" s="1153">
        <f t="shared" si="738"/>
        <v>0</v>
      </c>
      <c r="V596" s="1153">
        <f t="shared" si="738"/>
        <v>0</v>
      </c>
      <c r="W596" s="1153">
        <f t="shared" si="738"/>
        <v>0</v>
      </c>
      <c r="X596" s="1153">
        <f t="shared" si="738"/>
        <v>0</v>
      </c>
      <c r="Y596" s="1153">
        <f t="shared" si="738"/>
        <v>0</v>
      </c>
      <c r="Z596" s="1153">
        <f t="shared" si="738"/>
        <v>0</v>
      </c>
      <c r="AA596" s="1153">
        <f t="shared" si="738"/>
        <v>0</v>
      </c>
      <c r="AB596" s="1153">
        <f t="shared" si="738"/>
        <v>0</v>
      </c>
      <c r="AC596" s="1153">
        <f t="shared" si="738"/>
        <v>0</v>
      </c>
      <c r="AD596" s="1153">
        <f t="shared" si="738"/>
        <v>0</v>
      </c>
      <c r="AE596" s="1153">
        <f t="shared" si="738"/>
        <v>0</v>
      </c>
      <c r="AF596" s="1153">
        <f t="shared" si="738"/>
        <v>0</v>
      </c>
      <c r="AG596" s="1153">
        <f t="shared" si="738"/>
        <v>0</v>
      </c>
      <c r="AH596" s="1153">
        <f t="shared" si="738"/>
        <v>0</v>
      </c>
      <c r="AI596" s="1153">
        <f t="shared" si="738"/>
        <v>0</v>
      </c>
      <c r="AJ596" s="1153">
        <f t="shared" si="738"/>
        <v>0</v>
      </c>
      <c r="AK596" s="1153">
        <f t="shared" si="738"/>
        <v>0</v>
      </c>
      <c r="AL596" s="1153">
        <f t="shared" si="738"/>
        <v>0</v>
      </c>
      <c r="AM596" s="1153">
        <f t="shared" si="738"/>
        <v>0</v>
      </c>
      <c r="AN596" s="1153">
        <f t="shared" si="738"/>
        <v>0</v>
      </c>
      <c r="AO596" s="1153">
        <f t="shared" si="738"/>
        <v>0</v>
      </c>
      <c r="AP596" s="1153">
        <f t="shared" si="738"/>
        <v>0</v>
      </c>
      <c r="AQ596" s="1153">
        <f t="shared" si="738"/>
        <v>0</v>
      </c>
      <c r="AR596" s="1153">
        <f t="shared" si="738"/>
        <v>0</v>
      </c>
      <c r="AS596" s="1153">
        <f t="shared" si="738"/>
        <v>0</v>
      </c>
      <c r="AT596" s="1153">
        <f t="shared" si="738"/>
        <v>0</v>
      </c>
      <c r="AU596" s="1153">
        <f t="shared" si="738"/>
        <v>0</v>
      </c>
      <c r="AV596" s="1153">
        <f t="shared" si="738"/>
        <v>0</v>
      </c>
      <c r="AW596" s="1153">
        <f t="shared" si="738"/>
        <v>0</v>
      </c>
      <c r="AX596" s="1153">
        <f t="shared" si="738"/>
        <v>0</v>
      </c>
      <c r="AY596" s="1153">
        <f t="shared" si="738"/>
        <v>0</v>
      </c>
      <c r="AZ596" s="1153">
        <f t="shared" si="738"/>
        <v>0</v>
      </c>
      <c r="BA596" s="1153">
        <f t="shared" si="738"/>
        <v>0</v>
      </c>
      <c r="BB596" s="1153">
        <f t="shared" si="738"/>
        <v>0</v>
      </c>
      <c r="BC596" s="1153">
        <f t="shared" si="738"/>
        <v>0</v>
      </c>
      <c r="BD596" s="1153">
        <f t="shared" si="738"/>
        <v>0</v>
      </c>
      <c r="BE596" s="1153">
        <f t="shared" si="738"/>
        <v>0</v>
      </c>
      <c r="BF596" s="1153">
        <f t="shared" si="738"/>
        <v>0</v>
      </c>
      <c r="BG596" s="1153">
        <f t="shared" si="738"/>
        <v>0</v>
      </c>
      <c r="BH596" s="1153">
        <f t="shared" si="738"/>
        <v>0</v>
      </c>
      <c r="BI596" s="1153">
        <f t="shared" si="738"/>
        <v>0</v>
      </c>
      <c r="BJ596" s="1153">
        <f t="shared" si="738"/>
        <v>0</v>
      </c>
      <c r="BK596" s="1153">
        <f t="shared" si="738"/>
        <v>0</v>
      </c>
      <c r="BL596" s="1153">
        <f t="shared" si="738"/>
        <v>0</v>
      </c>
      <c r="BM596" s="1153">
        <f t="shared" si="738"/>
        <v>0</v>
      </c>
      <c r="BN596" s="1153">
        <f t="shared" si="738"/>
        <v>0</v>
      </c>
      <c r="BO596" s="1153">
        <f t="shared" si="738"/>
        <v>0</v>
      </c>
      <c r="BP596" s="1153">
        <f t="shared" si="738"/>
        <v>0</v>
      </c>
      <c r="BQ596" s="1153">
        <f t="shared" si="738"/>
        <v>0</v>
      </c>
      <c r="BR596" s="1153">
        <f t="shared" si="738"/>
        <v>0</v>
      </c>
      <c r="BS596" s="1153">
        <f t="shared" si="738"/>
        <v>0</v>
      </c>
      <c r="BT596" s="1153">
        <f t="shared" si="738"/>
        <v>0</v>
      </c>
      <c r="BU596" s="1153">
        <f t="shared" si="738"/>
        <v>0</v>
      </c>
      <c r="BV596" s="1153">
        <f t="shared" si="738"/>
        <v>0</v>
      </c>
      <c r="BW596" s="1153">
        <f t="shared" ref="BW596:CD596" si="739">IF(AND(OR($G133&lt;&gt;0,$H133&lt;&gt;0),BW133&lt;&gt;""),1,0)</f>
        <v>0</v>
      </c>
      <c r="BX596" s="1153">
        <f t="shared" si="739"/>
        <v>0</v>
      </c>
      <c r="BY596" s="1153">
        <f t="shared" si="739"/>
        <v>0</v>
      </c>
      <c r="BZ596" s="1153">
        <f t="shared" si="739"/>
        <v>0</v>
      </c>
      <c r="CA596" s="1153">
        <f t="shared" si="739"/>
        <v>0</v>
      </c>
      <c r="CB596" s="1153">
        <f t="shared" si="739"/>
        <v>0</v>
      </c>
      <c r="CC596" s="1153">
        <f t="shared" si="739"/>
        <v>0</v>
      </c>
      <c r="CD596" s="1153">
        <f t="shared" si="739"/>
        <v>0</v>
      </c>
    </row>
    <row r="597" spans="1:82" x14ac:dyDescent="0.2">
      <c r="A597" s="1">
        <f>'5'!E70</f>
        <v>0</v>
      </c>
      <c r="K597" s="1153">
        <f t="shared" ref="K597:BV597" si="740">IF(AND(OR($G134&lt;&gt;0,$H134&lt;&gt;0),K134&lt;&gt;""),1,0)</f>
        <v>0</v>
      </c>
      <c r="L597" s="1153">
        <f t="shared" si="740"/>
        <v>0</v>
      </c>
      <c r="M597" s="1153">
        <f t="shared" si="740"/>
        <v>0</v>
      </c>
      <c r="N597" s="1153">
        <f t="shared" si="740"/>
        <v>0</v>
      </c>
      <c r="O597" s="1153">
        <f t="shared" si="740"/>
        <v>0</v>
      </c>
      <c r="P597" s="1153">
        <f t="shared" si="740"/>
        <v>0</v>
      </c>
      <c r="Q597" s="1153">
        <f t="shared" si="740"/>
        <v>0</v>
      </c>
      <c r="R597" s="1153">
        <f t="shared" si="740"/>
        <v>0</v>
      </c>
      <c r="S597" s="1153">
        <f t="shared" si="740"/>
        <v>0</v>
      </c>
      <c r="T597" s="1153">
        <f t="shared" si="740"/>
        <v>0</v>
      </c>
      <c r="U597" s="1153">
        <f t="shared" si="740"/>
        <v>0</v>
      </c>
      <c r="V597" s="1153">
        <f t="shared" si="740"/>
        <v>0</v>
      </c>
      <c r="W597" s="1153">
        <f t="shared" si="740"/>
        <v>0</v>
      </c>
      <c r="X597" s="1153">
        <f t="shared" si="740"/>
        <v>0</v>
      </c>
      <c r="Y597" s="1153">
        <f t="shared" si="740"/>
        <v>0</v>
      </c>
      <c r="Z597" s="1153">
        <f t="shared" si="740"/>
        <v>0</v>
      </c>
      <c r="AA597" s="1153">
        <f t="shared" si="740"/>
        <v>0</v>
      </c>
      <c r="AB597" s="1153">
        <f t="shared" si="740"/>
        <v>0</v>
      </c>
      <c r="AC597" s="1153">
        <f t="shared" si="740"/>
        <v>0</v>
      </c>
      <c r="AD597" s="1153">
        <f t="shared" si="740"/>
        <v>0</v>
      </c>
      <c r="AE597" s="1153">
        <f t="shared" si="740"/>
        <v>0</v>
      </c>
      <c r="AF597" s="1153">
        <f t="shared" si="740"/>
        <v>0</v>
      </c>
      <c r="AG597" s="1153">
        <f t="shared" si="740"/>
        <v>0</v>
      </c>
      <c r="AH597" s="1153">
        <f t="shared" si="740"/>
        <v>0</v>
      </c>
      <c r="AI597" s="1153">
        <f t="shared" si="740"/>
        <v>0</v>
      </c>
      <c r="AJ597" s="1153">
        <f t="shared" si="740"/>
        <v>0</v>
      </c>
      <c r="AK597" s="1153">
        <f t="shared" si="740"/>
        <v>0</v>
      </c>
      <c r="AL597" s="1153">
        <f t="shared" si="740"/>
        <v>0</v>
      </c>
      <c r="AM597" s="1153">
        <f t="shared" si="740"/>
        <v>0</v>
      </c>
      <c r="AN597" s="1153">
        <f t="shared" si="740"/>
        <v>0</v>
      </c>
      <c r="AO597" s="1153">
        <f t="shared" si="740"/>
        <v>0</v>
      </c>
      <c r="AP597" s="1153">
        <f t="shared" si="740"/>
        <v>0</v>
      </c>
      <c r="AQ597" s="1153">
        <f t="shared" si="740"/>
        <v>0</v>
      </c>
      <c r="AR597" s="1153">
        <f t="shared" si="740"/>
        <v>0</v>
      </c>
      <c r="AS597" s="1153">
        <f t="shared" si="740"/>
        <v>0</v>
      </c>
      <c r="AT597" s="1153">
        <f t="shared" si="740"/>
        <v>0</v>
      </c>
      <c r="AU597" s="1153">
        <f t="shared" si="740"/>
        <v>0</v>
      </c>
      <c r="AV597" s="1153">
        <f t="shared" si="740"/>
        <v>0</v>
      </c>
      <c r="AW597" s="1153">
        <f t="shared" si="740"/>
        <v>0</v>
      </c>
      <c r="AX597" s="1153">
        <f t="shared" si="740"/>
        <v>0</v>
      </c>
      <c r="AY597" s="1153">
        <f t="shared" si="740"/>
        <v>0</v>
      </c>
      <c r="AZ597" s="1153">
        <f t="shared" si="740"/>
        <v>0</v>
      </c>
      <c r="BA597" s="1153">
        <f t="shared" si="740"/>
        <v>0</v>
      </c>
      <c r="BB597" s="1153">
        <f t="shared" si="740"/>
        <v>0</v>
      </c>
      <c r="BC597" s="1153">
        <f t="shared" si="740"/>
        <v>0</v>
      </c>
      <c r="BD597" s="1153">
        <f t="shared" si="740"/>
        <v>0</v>
      </c>
      <c r="BE597" s="1153">
        <f t="shared" si="740"/>
        <v>0</v>
      </c>
      <c r="BF597" s="1153">
        <f t="shared" si="740"/>
        <v>0</v>
      </c>
      <c r="BG597" s="1153">
        <f t="shared" si="740"/>
        <v>0</v>
      </c>
      <c r="BH597" s="1153">
        <f t="shared" si="740"/>
        <v>0</v>
      </c>
      <c r="BI597" s="1153">
        <f t="shared" si="740"/>
        <v>0</v>
      </c>
      <c r="BJ597" s="1153">
        <f t="shared" si="740"/>
        <v>0</v>
      </c>
      <c r="BK597" s="1153">
        <f t="shared" si="740"/>
        <v>0</v>
      </c>
      <c r="BL597" s="1153">
        <f t="shared" si="740"/>
        <v>0</v>
      </c>
      <c r="BM597" s="1153">
        <f t="shared" si="740"/>
        <v>0</v>
      </c>
      <c r="BN597" s="1153">
        <f t="shared" si="740"/>
        <v>0</v>
      </c>
      <c r="BO597" s="1153">
        <f t="shared" si="740"/>
        <v>0</v>
      </c>
      <c r="BP597" s="1153">
        <f t="shared" si="740"/>
        <v>0</v>
      </c>
      <c r="BQ597" s="1153">
        <f t="shared" si="740"/>
        <v>0</v>
      </c>
      <c r="BR597" s="1153">
        <f t="shared" si="740"/>
        <v>0</v>
      </c>
      <c r="BS597" s="1153">
        <f t="shared" si="740"/>
        <v>0</v>
      </c>
      <c r="BT597" s="1153">
        <f t="shared" si="740"/>
        <v>0</v>
      </c>
      <c r="BU597" s="1153">
        <f t="shared" si="740"/>
        <v>0</v>
      </c>
      <c r="BV597" s="1153">
        <f t="shared" si="740"/>
        <v>0</v>
      </c>
      <c r="BW597" s="1153">
        <f t="shared" ref="BW597:CD597" si="741">IF(AND(OR($G134&lt;&gt;0,$H134&lt;&gt;0),BW134&lt;&gt;""),1,0)</f>
        <v>0</v>
      </c>
      <c r="BX597" s="1153">
        <f t="shared" si="741"/>
        <v>0</v>
      </c>
      <c r="BY597" s="1153">
        <f t="shared" si="741"/>
        <v>0</v>
      </c>
      <c r="BZ597" s="1153">
        <f t="shared" si="741"/>
        <v>0</v>
      </c>
      <c r="CA597" s="1153">
        <f t="shared" si="741"/>
        <v>0</v>
      </c>
      <c r="CB597" s="1153">
        <f t="shared" si="741"/>
        <v>0</v>
      </c>
      <c r="CC597" s="1153">
        <f t="shared" si="741"/>
        <v>0</v>
      </c>
      <c r="CD597" s="1153">
        <f t="shared" si="741"/>
        <v>0</v>
      </c>
    </row>
    <row r="598" spans="1:82" x14ac:dyDescent="0.2">
      <c r="A598" s="1">
        <f>'5'!E71</f>
        <v>0</v>
      </c>
      <c r="K598" s="1153">
        <f t="shared" ref="K598:BV598" si="742">IF(AND(OR($G135&lt;&gt;0,$H135&lt;&gt;0),K135&lt;&gt;""),1,0)</f>
        <v>0</v>
      </c>
      <c r="L598" s="1153">
        <f t="shared" si="742"/>
        <v>0</v>
      </c>
      <c r="M598" s="1153">
        <f t="shared" si="742"/>
        <v>0</v>
      </c>
      <c r="N598" s="1153">
        <f t="shared" si="742"/>
        <v>0</v>
      </c>
      <c r="O598" s="1153">
        <f t="shared" si="742"/>
        <v>0</v>
      </c>
      <c r="P598" s="1153">
        <f t="shared" si="742"/>
        <v>0</v>
      </c>
      <c r="Q598" s="1153">
        <f t="shared" si="742"/>
        <v>0</v>
      </c>
      <c r="R598" s="1153">
        <f t="shared" si="742"/>
        <v>0</v>
      </c>
      <c r="S598" s="1153">
        <f t="shared" si="742"/>
        <v>0</v>
      </c>
      <c r="T598" s="1153">
        <f t="shared" si="742"/>
        <v>0</v>
      </c>
      <c r="U598" s="1153">
        <f t="shared" si="742"/>
        <v>0</v>
      </c>
      <c r="V598" s="1153">
        <f t="shared" si="742"/>
        <v>0</v>
      </c>
      <c r="W598" s="1153">
        <f t="shared" si="742"/>
        <v>0</v>
      </c>
      <c r="X598" s="1153">
        <f t="shared" si="742"/>
        <v>0</v>
      </c>
      <c r="Y598" s="1153">
        <f t="shared" si="742"/>
        <v>0</v>
      </c>
      <c r="Z598" s="1153">
        <f t="shared" si="742"/>
        <v>0</v>
      </c>
      <c r="AA598" s="1153">
        <f t="shared" si="742"/>
        <v>0</v>
      </c>
      <c r="AB598" s="1153">
        <f t="shared" si="742"/>
        <v>0</v>
      </c>
      <c r="AC598" s="1153">
        <f t="shared" si="742"/>
        <v>0</v>
      </c>
      <c r="AD598" s="1153">
        <f t="shared" si="742"/>
        <v>0</v>
      </c>
      <c r="AE598" s="1153">
        <f t="shared" si="742"/>
        <v>0</v>
      </c>
      <c r="AF598" s="1153">
        <f t="shared" si="742"/>
        <v>0</v>
      </c>
      <c r="AG598" s="1153">
        <f t="shared" si="742"/>
        <v>0</v>
      </c>
      <c r="AH598" s="1153">
        <f t="shared" si="742"/>
        <v>0</v>
      </c>
      <c r="AI598" s="1153">
        <f t="shared" si="742"/>
        <v>0</v>
      </c>
      <c r="AJ598" s="1153">
        <f t="shared" si="742"/>
        <v>0</v>
      </c>
      <c r="AK598" s="1153">
        <f t="shared" si="742"/>
        <v>0</v>
      </c>
      <c r="AL598" s="1153">
        <f t="shared" si="742"/>
        <v>0</v>
      </c>
      <c r="AM598" s="1153">
        <f t="shared" si="742"/>
        <v>0</v>
      </c>
      <c r="AN598" s="1153">
        <f t="shared" si="742"/>
        <v>0</v>
      </c>
      <c r="AO598" s="1153">
        <f t="shared" si="742"/>
        <v>0</v>
      </c>
      <c r="AP598" s="1153">
        <f t="shared" si="742"/>
        <v>0</v>
      </c>
      <c r="AQ598" s="1153">
        <f t="shared" si="742"/>
        <v>0</v>
      </c>
      <c r="AR598" s="1153">
        <f t="shared" si="742"/>
        <v>0</v>
      </c>
      <c r="AS598" s="1153">
        <f t="shared" si="742"/>
        <v>0</v>
      </c>
      <c r="AT598" s="1153">
        <f t="shared" si="742"/>
        <v>0</v>
      </c>
      <c r="AU598" s="1153">
        <f t="shared" si="742"/>
        <v>0</v>
      </c>
      <c r="AV598" s="1153">
        <f t="shared" si="742"/>
        <v>0</v>
      </c>
      <c r="AW598" s="1153">
        <f t="shared" si="742"/>
        <v>0</v>
      </c>
      <c r="AX598" s="1153">
        <f t="shared" si="742"/>
        <v>0</v>
      </c>
      <c r="AY598" s="1153">
        <f t="shared" si="742"/>
        <v>0</v>
      </c>
      <c r="AZ598" s="1153">
        <f t="shared" si="742"/>
        <v>0</v>
      </c>
      <c r="BA598" s="1153">
        <f t="shared" si="742"/>
        <v>0</v>
      </c>
      <c r="BB598" s="1153">
        <f t="shared" si="742"/>
        <v>0</v>
      </c>
      <c r="BC598" s="1153">
        <f t="shared" si="742"/>
        <v>0</v>
      </c>
      <c r="BD598" s="1153">
        <f t="shared" si="742"/>
        <v>0</v>
      </c>
      <c r="BE598" s="1153">
        <f t="shared" si="742"/>
        <v>0</v>
      </c>
      <c r="BF598" s="1153">
        <f t="shared" si="742"/>
        <v>0</v>
      </c>
      <c r="BG598" s="1153">
        <f t="shared" si="742"/>
        <v>0</v>
      </c>
      <c r="BH598" s="1153">
        <f t="shared" si="742"/>
        <v>0</v>
      </c>
      <c r="BI598" s="1153">
        <f t="shared" si="742"/>
        <v>0</v>
      </c>
      <c r="BJ598" s="1153">
        <f t="shared" si="742"/>
        <v>0</v>
      </c>
      <c r="BK598" s="1153">
        <f t="shared" si="742"/>
        <v>0</v>
      </c>
      <c r="BL598" s="1153">
        <f t="shared" si="742"/>
        <v>0</v>
      </c>
      <c r="BM598" s="1153">
        <f t="shared" si="742"/>
        <v>0</v>
      </c>
      <c r="BN598" s="1153">
        <f t="shared" si="742"/>
        <v>0</v>
      </c>
      <c r="BO598" s="1153">
        <f t="shared" si="742"/>
        <v>0</v>
      </c>
      <c r="BP598" s="1153">
        <f t="shared" si="742"/>
        <v>0</v>
      </c>
      <c r="BQ598" s="1153">
        <f t="shared" si="742"/>
        <v>0</v>
      </c>
      <c r="BR598" s="1153">
        <f t="shared" si="742"/>
        <v>0</v>
      </c>
      <c r="BS598" s="1153">
        <f t="shared" si="742"/>
        <v>0</v>
      </c>
      <c r="BT598" s="1153">
        <f t="shared" si="742"/>
        <v>0</v>
      </c>
      <c r="BU598" s="1153">
        <f t="shared" si="742"/>
        <v>0</v>
      </c>
      <c r="BV598" s="1153">
        <f t="shared" si="742"/>
        <v>0</v>
      </c>
      <c r="BW598" s="1153">
        <f t="shared" ref="BW598:CD598" si="743">IF(AND(OR($G135&lt;&gt;0,$H135&lt;&gt;0),BW135&lt;&gt;""),1,0)</f>
        <v>0</v>
      </c>
      <c r="BX598" s="1153">
        <f t="shared" si="743"/>
        <v>0</v>
      </c>
      <c r="BY598" s="1153">
        <f t="shared" si="743"/>
        <v>0</v>
      </c>
      <c r="BZ598" s="1153">
        <f t="shared" si="743"/>
        <v>0</v>
      </c>
      <c r="CA598" s="1153">
        <f t="shared" si="743"/>
        <v>0</v>
      </c>
      <c r="CB598" s="1153">
        <f t="shared" si="743"/>
        <v>0</v>
      </c>
      <c r="CC598" s="1153">
        <f t="shared" si="743"/>
        <v>0</v>
      </c>
      <c r="CD598" s="1153">
        <f t="shared" si="743"/>
        <v>0</v>
      </c>
    </row>
    <row r="599" spans="1:82" x14ac:dyDescent="0.2">
      <c r="A599" s="1">
        <f>'5'!E72</f>
        <v>0</v>
      </c>
      <c r="K599" s="1153">
        <f t="shared" ref="K599:BV599" si="744">IF(AND(OR($G136&lt;&gt;0,$H136&lt;&gt;0),K136&lt;&gt;""),1,0)</f>
        <v>0</v>
      </c>
      <c r="L599" s="1153">
        <f t="shared" si="744"/>
        <v>0</v>
      </c>
      <c r="M599" s="1153">
        <f t="shared" si="744"/>
        <v>0</v>
      </c>
      <c r="N599" s="1153">
        <f t="shared" si="744"/>
        <v>0</v>
      </c>
      <c r="O599" s="1153">
        <f t="shared" si="744"/>
        <v>0</v>
      </c>
      <c r="P599" s="1153">
        <f t="shared" si="744"/>
        <v>0</v>
      </c>
      <c r="Q599" s="1153">
        <f t="shared" si="744"/>
        <v>0</v>
      </c>
      <c r="R599" s="1153">
        <f t="shared" si="744"/>
        <v>0</v>
      </c>
      <c r="S599" s="1153">
        <f t="shared" si="744"/>
        <v>0</v>
      </c>
      <c r="T599" s="1153">
        <f t="shared" si="744"/>
        <v>0</v>
      </c>
      <c r="U599" s="1153">
        <f t="shared" si="744"/>
        <v>0</v>
      </c>
      <c r="V599" s="1153">
        <f t="shared" si="744"/>
        <v>0</v>
      </c>
      <c r="W599" s="1153">
        <f t="shared" si="744"/>
        <v>0</v>
      </c>
      <c r="X599" s="1153">
        <f t="shared" si="744"/>
        <v>0</v>
      </c>
      <c r="Y599" s="1153">
        <f t="shared" si="744"/>
        <v>0</v>
      </c>
      <c r="Z599" s="1153">
        <f t="shared" si="744"/>
        <v>0</v>
      </c>
      <c r="AA599" s="1153">
        <f t="shared" si="744"/>
        <v>0</v>
      </c>
      <c r="AB599" s="1153">
        <f t="shared" si="744"/>
        <v>0</v>
      </c>
      <c r="AC599" s="1153">
        <f t="shared" si="744"/>
        <v>0</v>
      </c>
      <c r="AD599" s="1153">
        <f t="shared" si="744"/>
        <v>0</v>
      </c>
      <c r="AE599" s="1153">
        <f t="shared" si="744"/>
        <v>0</v>
      </c>
      <c r="AF599" s="1153">
        <f t="shared" si="744"/>
        <v>0</v>
      </c>
      <c r="AG599" s="1153">
        <f t="shared" si="744"/>
        <v>0</v>
      </c>
      <c r="AH599" s="1153">
        <f t="shared" si="744"/>
        <v>0</v>
      </c>
      <c r="AI599" s="1153">
        <f t="shared" si="744"/>
        <v>0</v>
      </c>
      <c r="AJ599" s="1153">
        <f t="shared" si="744"/>
        <v>0</v>
      </c>
      <c r="AK599" s="1153">
        <f t="shared" si="744"/>
        <v>0</v>
      </c>
      <c r="AL599" s="1153">
        <f t="shared" si="744"/>
        <v>0</v>
      </c>
      <c r="AM599" s="1153">
        <f t="shared" si="744"/>
        <v>0</v>
      </c>
      <c r="AN599" s="1153">
        <f t="shared" si="744"/>
        <v>0</v>
      </c>
      <c r="AO599" s="1153">
        <f t="shared" si="744"/>
        <v>0</v>
      </c>
      <c r="AP599" s="1153">
        <f t="shared" si="744"/>
        <v>0</v>
      </c>
      <c r="AQ599" s="1153">
        <f t="shared" si="744"/>
        <v>0</v>
      </c>
      <c r="AR599" s="1153">
        <f t="shared" si="744"/>
        <v>0</v>
      </c>
      <c r="AS599" s="1153">
        <f t="shared" si="744"/>
        <v>0</v>
      </c>
      <c r="AT599" s="1153">
        <f t="shared" si="744"/>
        <v>0</v>
      </c>
      <c r="AU599" s="1153">
        <f t="shared" si="744"/>
        <v>0</v>
      </c>
      <c r="AV599" s="1153">
        <f t="shared" si="744"/>
        <v>0</v>
      </c>
      <c r="AW599" s="1153">
        <f t="shared" si="744"/>
        <v>0</v>
      </c>
      <c r="AX599" s="1153">
        <f t="shared" si="744"/>
        <v>0</v>
      </c>
      <c r="AY599" s="1153">
        <f t="shared" si="744"/>
        <v>0</v>
      </c>
      <c r="AZ599" s="1153">
        <f t="shared" si="744"/>
        <v>0</v>
      </c>
      <c r="BA599" s="1153">
        <f t="shared" si="744"/>
        <v>0</v>
      </c>
      <c r="BB599" s="1153">
        <f t="shared" si="744"/>
        <v>0</v>
      </c>
      <c r="BC599" s="1153">
        <f t="shared" si="744"/>
        <v>0</v>
      </c>
      <c r="BD599" s="1153">
        <f t="shared" si="744"/>
        <v>0</v>
      </c>
      <c r="BE599" s="1153">
        <f t="shared" si="744"/>
        <v>0</v>
      </c>
      <c r="BF599" s="1153">
        <f t="shared" si="744"/>
        <v>0</v>
      </c>
      <c r="BG599" s="1153">
        <f t="shared" si="744"/>
        <v>0</v>
      </c>
      <c r="BH599" s="1153">
        <f t="shared" si="744"/>
        <v>0</v>
      </c>
      <c r="BI599" s="1153">
        <f t="shared" si="744"/>
        <v>0</v>
      </c>
      <c r="BJ599" s="1153">
        <f t="shared" si="744"/>
        <v>0</v>
      </c>
      <c r="BK599" s="1153">
        <f t="shared" si="744"/>
        <v>0</v>
      </c>
      <c r="BL599" s="1153">
        <f t="shared" si="744"/>
        <v>0</v>
      </c>
      <c r="BM599" s="1153">
        <f t="shared" si="744"/>
        <v>0</v>
      </c>
      <c r="BN599" s="1153">
        <f t="shared" si="744"/>
        <v>0</v>
      </c>
      <c r="BO599" s="1153">
        <f t="shared" si="744"/>
        <v>0</v>
      </c>
      <c r="BP599" s="1153">
        <f t="shared" si="744"/>
        <v>0</v>
      </c>
      <c r="BQ599" s="1153">
        <f t="shared" si="744"/>
        <v>0</v>
      </c>
      <c r="BR599" s="1153">
        <f t="shared" si="744"/>
        <v>0</v>
      </c>
      <c r="BS599" s="1153">
        <f t="shared" si="744"/>
        <v>0</v>
      </c>
      <c r="BT599" s="1153">
        <f t="shared" si="744"/>
        <v>0</v>
      </c>
      <c r="BU599" s="1153">
        <f t="shared" si="744"/>
        <v>0</v>
      </c>
      <c r="BV599" s="1153">
        <f t="shared" si="744"/>
        <v>0</v>
      </c>
      <c r="BW599" s="1153">
        <f t="shared" ref="BW599:CD599" si="745">IF(AND(OR($G136&lt;&gt;0,$H136&lt;&gt;0),BW136&lt;&gt;""),1,0)</f>
        <v>0</v>
      </c>
      <c r="BX599" s="1153">
        <f t="shared" si="745"/>
        <v>0</v>
      </c>
      <c r="BY599" s="1153">
        <f t="shared" si="745"/>
        <v>0</v>
      </c>
      <c r="BZ599" s="1153">
        <f t="shared" si="745"/>
        <v>0</v>
      </c>
      <c r="CA599" s="1153">
        <f t="shared" si="745"/>
        <v>0</v>
      </c>
      <c r="CB599" s="1153">
        <f t="shared" si="745"/>
        <v>0</v>
      </c>
      <c r="CC599" s="1153">
        <f t="shared" si="745"/>
        <v>0</v>
      </c>
      <c r="CD599" s="1153">
        <f t="shared" si="745"/>
        <v>0</v>
      </c>
    </row>
    <row r="600" spans="1:82" x14ac:dyDescent="0.2">
      <c r="A600" s="1">
        <f>'5'!E73</f>
        <v>0</v>
      </c>
      <c r="K600" s="1153">
        <f t="shared" ref="K600:BV600" si="746">IF(AND(OR($G137&lt;&gt;0,$H137&lt;&gt;0),K137&lt;&gt;""),1,0)</f>
        <v>0</v>
      </c>
      <c r="L600" s="1153">
        <f t="shared" si="746"/>
        <v>0</v>
      </c>
      <c r="M600" s="1153">
        <f t="shared" si="746"/>
        <v>0</v>
      </c>
      <c r="N600" s="1153">
        <f t="shared" si="746"/>
        <v>0</v>
      </c>
      <c r="O600" s="1153">
        <f t="shared" si="746"/>
        <v>0</v>
      </c>
      <c r="P600" s="1153">
        <f t="shared" si="746"/>
        <v>0</v>
      </c>
      <c r="Q600" s="1153">
        <f t="shared" si="746"/>
        <v>0</v>
      </c>
      <c r="R600" s="1153">
        <f t="shared" si="746"/>
        <v>0</v>
      </c>
      <c r="S600" s="1153">
        <f t="shared" si="746"/>
        <v>0</v>
      </c>
      <c r="T600" s="1153">
        <f t="shared" si="746"/>
        <v>0</v>
      </c>
      <c r="U600" s="1153">
        <f t="shared" si="746"/>
        <v>0</v>
      </c>
      <c r="V600" s="1153">
        <f t="shared" si="746"/>
        <v>0</v>
      </c>
      <c r="W600" s="1153">
        <f t="shared" si="746"/>
        <v>0</v>
      </c>
      <c r="X600" s="1153">
        <f t="shared" si="746"/>
        <v>0</v>
      </c>
      <c r="Y600" s="1153">
        <f t="shared" si="746"/>
        <v>0</v>
      </c>
      <c r="Z600" s="1153">
        <f t="shared" si="746"/>
        <v>0</v>
      </c>
      <c r="AA600" s="1153">
        <f t="shared" si="746"/>
        <v>0</v>
      </c>
      <c r="AB600" s="1153">
        <f t="shared" si="746"/>
        <v>0</v>
      </c>
      <c r="AC600" s="1153">
        <f t="shared" si="746"/>
        <v>0</v>
      </c>
      <c r="AD600" s="1153">
        <f t="shared" si="746"/>
        <v>0</v>
      </c>
      <c r="AE600" s="1153">
        <f t="shared" si="746"/>
        <v>0</v>
      </c>
      <c r="AF600" s="1153">
        <f t="shared" si="746"/>
        <v>0</v>
      </c>
      <c r="AG600" s="1153">
        <f t="shared" si="746"/>
        <v>0</v>
      </c>
      <c r="AH600" s="1153">
        <f t="shared" si="746"/>
        <v>0</v>
      </c>
      <c r="AI600" s="1153">
        <f t="shared" si="746"/>
        <v>0</v>
      </c>
      <c r="AJ600" s="1153">
        <f t="shared" si="746"/>
        <v>0</v>
      </c>
      <c r="AK600" s="1153">
        <f t="shared" si="746"/>
        <v>0</v>
      </c>
      <c r="AL600" s="1153">
        <f t="shared" si="746"/>
        <v>0</v>
      </c>
      <c r="AM600" s="1153">
        <f t="shared" si="746"/>
        <v>0</v>
      </c>
      <c r="AN600" s="1153">
        <f t="shared" si="746"/>
        <v>0</v>
      </c>
      <c r="AO600" s="1153">
        <f t="shared" si="746"/>
        <v>0</v>
      </c>
      <c r="AP600" s="1153">
        <f t="shared" si="746"/>
        <v>0</v>
      </c>
      <c r="AQ600" s="1153">
        <f t="shared" si="746"/>
        <v>0</v>
      </c>
      <c r="AR600" s="1153">
        <f t="shared" si="746"/>
        <v>0</v>
      </c>
      <c r="AS600" s="1153">
        <f t="shared" si="746"/>
        <v>0</v>
      </c>
      <c r="AT600" s="1153">
        <f t="shared" si="746"/>
        <v>0</v>
      </c>
      <c r="AU600" s="1153">
        <f t="shared" si="746"/>
        <v>0</v>
      </c>
      <c r="AV600" s="1153">
        <f t="shared" si="746"/>
        <v>0</v>
      </c>
      <c r="AW600" s="1153">
        <f t="shared" si="746"/>
        <v>0</v>
      </c>
      <c r="AX600" s="1153">
        <f t="shared" si="746"/>
        <v>0</v>
      </c>
      <c r="AY600" s="1153">
        <f t="shared" si="746"/>
        <v>0</v>
      </c>
      <c r="AZ600" s="1153">
        <f t="shared" si="746"/>
        <v>0</v>
      </c>
      <c r="BA600" s="1153">
        <f t="shared" si="746"/>
        <v>0</v>
      </c>
      <c r="BB600" s="1153">
        <f t="shared" si="746"/>
        <v>0</v>
      </c>
      <c r="BC600" s="1153">
        <f t="shared" si="746"/>
        <v>0</v>
      </c>
      <c r="BD600" s="1153">
        <f t="shared" si="746"/>
        <v>0</v>
      </c>
      <c r="BE600" s="1153">
        <f t="shared" si="746"/>
        <v>0</v>
      </c>
      <c r="BF600" s="1153">
        <f t="shared" si="746"/>
        <v>0</v>
      </c>
      <c r="BG600" s="1153">
        <f t="shared" si="746"/>
        <v>0</v>
      </c>
      <c r="BH600" s="1153">
        <f t="shared" si="746"/>
        <v>0</v>
      </c>
      <c r="BI600" s="1153">
        <f t="shared" si="746"/>
        <v>0</v>
      </c>
      <c r="BJ600" s="1153">
        <f t="shared" si="746"/>
        <v>0</v>
      </c>
      <c r="BK600" s="1153">
        <f t="shared" si="746"/>
        <v>0</v>
      </c>
      <c r="BL600" s="1153">
        <f t="shared" si="746"/>
        <v>0</v>
      </c>
      <c r="BM600" s="1153">
        <f t="shared" si="746"/>
        <v>0</v>
      </c>
      <c r="BN600" s="1153">
        <f t="shared" si="746"/>
        <v>0</v>
      </c>
      <c r="BO600" s="1153">
        <f t="shared" si="746"/>
        <v>0</v>
      </c>
      <c r="BP600" s="1153">
        <f t="shared" si="746"/>
        <v>0</v>
      </c>
      <c r="BQ600" s="1153">
        <f t="shared" si="746"/>
        <v>0</v>
      </c>
      <c r="BR600" s="1153">
        <f t="shared" si="746"/>
        <v>0</v>
      </c>
      <c r="BS600" s="1153">
        <f t="shared" si="746"/>
        <v>0</v>
      </c>
      <c r="BT600" s="1153">
        <f t="shared" si="746"/>
        <v>0</v>
      </c>
      <c r="BU600" s="1153">
        <f t="shared" si="746"/>
        <v>0</v>
      </c>
      <c r="BV600" s="1153">
        <f t="shared" si="746"/>
        <v>0</v>
      </c>
      <c r="BW600" s="1153">
        <f t="shared" ref="BW600:CD600" si="747">IF(AND(OR($G137&lt;&gt;0,$H137&lt;&gt;0),BW137&lt;&gt;""),1,0)</f>
        <v>0</v>
      </c>
      <c r="BX600" s="1153">
        <f t="shared" si="747"/>
        <v>0</v>
      </c>
      <c r="BY600" s="1153">
        <f t="shared" si="747"/>
        <v>0</v>
      </c>
      <c r="BZ600" s="1153">
        <f t="shared" si="747"/>
        <v>0</v>
      </c>
      <c r="CA600" s="1153">
        <f t="shared" si="747"/>
        <v>0</v>
      </c>
      <c r="CB600" s="1153">
        <f t="shared" si="747"/>
        <v>0</v>
      </c>
      <c r="CC600" s="1153">
        <f t="shared" si="747"/>
        <v>0</v>
      </c>
      <c r="CD600" s="1153">
        <f t="shared" si="747"/>
        <v>0</v>
      </c>
    </row>
    <row r="601" spans="1:82" x14ac:dyDescent="0.2">
      <c r="A601" s="1">
        <f>'5'!E74</f>
        <v>0</v>
      </c>
      <c r="K601" s="1153">
        <f t="shared" ref="K601:BV601" si="748">IF(AND(OR($G138&lt;&gt;0,$H138&lt;&gt;0),K138&lt;&gt;""),1,0)</f>
        <v>0</v>
      </c>
      <c r="L601" s="1153">
        <f t="shared" si="748"/>
        <v>0</v>
      </c>
      <c r="M601" s="1153">
        <f t="shared" si="748"/>
        <v>0</v>
      </c>
      <c r="N601" s="1153">
        <f t="shared" si="748"/>
        <v>0</v>
      </c>
      <c r="O601" s="1153">
        <f t="shared" si="748"/>
        <v>0</v>
      </c>
      <c r="P601" s="1153">
        <f t="shared" si="748"/>
        <v>0</v>
      </c>
      <c r="Q601" s="1153">
        <f t="shared" si="748"/>
        <v>0</v>
      </c>
      <c r="R601" s="1153">
        <f t="shared" si="748"/>
        <v>0</v>
      </c>
      <c r="S601" s="1153">
        <f t="shared" si="748"/>
        <v>0</v>
      </c>
      <c r="T601" s="1153">
        <f t="shared" si="748"/>
        <v>0</v>
      </c>
      <c r="U601" s="1153">
        <f t="shared" si="748"/>
        <v>0</v>
      </c>
      <c r="V601" s="1153">
        <f t="shared" si="748"/>
        <v>0</v>
      </c>
      <c r="W601" s="1153">
        <f t="shared" si="748"/>
        <v>0</v>
      </c>
      <c r="X601" s="1153">
        <f t="shared" si="748"/>
        <v>0</v>
      </c>
      <c r="Y601" s="1153">
        <f t="shared" si="748"/>
        <v>0</v>
      </c>
      <c r="Z601" s="1153">
        <f t="shared" si="748"/>
        <v>0</v>
      </c>
      <c r="AA601" s="1153">
        <f t="shared" si="748"/>
        <v>0</v>
      </c>
      <c r="AB601" s="1153">
        <f t="shared" si="748"/>
        <v>0</v>
      </c>
      <c r="AC601" s="1153">
        <f t="shared" si="748"/>
        <v>0</v>
      </c>
      <c r="AD601" s="1153">
        <f t="shared" si="748"/>
        <v>0</v>
      </c>
      <c r="AE601" s="1153">
        <f t="shared" si="748"/>
        <v>0</v>
      </c>
      <c r="AF601" s="1153">
        <f t="shared" si="748"/>
        <v>0</v>
      </c>
      <c r="AG601" s="1153">
        <f t="shared" si="748"/>
        <v>0</v>
      </c>
      <c r="AH601" s="1153">
        <f t="shared" si="748"/>
        <v>0</v>
      </c>
      <c r="AI601" s="1153">
        <f t="shared" si="748"/>
        <v>0</v>
      </c>
      <c r="AJ601" s="1153">
        <f t="shared" si="748"/>
        <v>0</v>
      </c>
      <c r="AK601" s="1153">
        <f t="shared" si="748"/>
        <v>0</v>
      </c>
      <c r="AL601" s="1153">
        <f t="shared" si="748"/>
        <v>0</v>
      </c>
      <c r="AM601" s="1153">
        <f t="shared" si="748"/>
        <v>0</v>
      </c>
      <c r="AN601" s="1153">
        <f t="shared" si="748"/>
        <v>0</v>
      </c>
      <c r="AO601" s="1153">
        <f t="shared" si="748"/>
        <v>0</v>
      </c>
      <c r="AP601" s="1153">
        <f t="shared" si="748"/>
        <v>0</v>
      </c>
      <c r="AQ601" s="1153">
        <f t="shared" si="748"/>
        <v>0</v>
      </c>
      <c r="AR601" s="1153">
        <f t="shared" si="748"/>
        <v>0</v>
      </c>
      <c r="AS601" s="1153">
        <f t="shared" si="748"/>
        <v>0</v>
      </c>
      <c r="AT601" s="1153">
        <f t="shared" si="748"/>
        <v>0</v>
      </c>
      <c r="AU601" s="1153">
        <f t="shared" si="748"/>
        <v>0</v>
      </c>
      <c r="AV601" s="1153">
        <f t="shared" si="748"/>
        <v>0</v>
      </c>
      <c r="AW601" s="1153">
        <f t="shared" si="748"/>
        <v>0</v>
      </c>
      <c r="AX601" s="1153">
        <f t="shared" si="748"/>
        <v>0</v>
      </c>
      <c r="AY601" s="1153">
        <f t="shared" si="748"/>
        <v>0</v>
      </c>
      <c r="AZ601" s="1153">
        <f t="shared" si="748"/>
        <v>0</v>
      </c>
      <c r="BA601" s="1153">
        <f t="shared" si="748"/>
        <v>0</v>
      </c>
      <c r="BB601" s="1153">
        <f t="shared" si="748"/>
        <v>0</v>
      </c>
      <c r="BC601" s="1153">
        <f t="shared" si="748"/>
        <v>0</v>
      </c>
      <c r="BD601" s="1153">
        <f t="shared" si="748"/>
        <v>0</v>
      </c>
      <c r="BE601" s="1153">
        <f t="shared" si="748"/>
        <v>0</v>
      </c>
      <c r="BF601" s="1153">
        <f t="shared" si="748"/>
        <v>0</v>
      </c>
      <c r="BG601" s="1153">
        <f t="shared" si="748"/>
        <v>0</v>
      </c>
      <c r="BH601" s="1153">
        <f t="shared" si="748"/>
        <v>0</v>
      </c>
      <c r="BI601" s="1153">
        <f t="shared" si="748"/>
        <v>0</v>
      </c>
      <c r="BJ601" s="1153">
        <f t="shared" si="748"/>
        <v>0</v>
      </c>
      <c r="BK601" s="1153">
        <f t="shared" si="748"/>
        <v>0</v>
      </c>
      <c r="BL601" s="1153">
        <f t="shared" si="748"/>
        <v>0</v>
      </c>
      <c r="BM601" s="1153">
        <f t="shared" si="748"/>
        <v>0</v>
      </c>
      <c r="BN601" s="1153">
        <f t="shared" si="748"/>
        <v>0</v>
      </c>
      <c r="BO601" s="1153">
        <f t="shared" si="748"/>
        <v>0</v>
      </c>
      <c r="BP601" s="1153">
        <f t="shared" si="748"/>
        <v>0</v>
      </c>
      <c r="BQ601" s="1153">
        <f t="shared" si="748"/>
        <v>0</v>
      </c>
      <c r="BR601" s="1153">
        <f t="shared" si="748"/>
        <v>0</v>
      </c>
      <c r="BS601" s="1153">
        <f t="shared" si="748"/>
        <v>0</v>
      </c>
      <c r="BT601" s="1153">
        <f t="shared" si="748"/>
        <v>0</v>
      </c>
      <c r="BU601" s="1153">
        <f t="shared" si="748"/>
        <v>0</v>
      </c>
      <c r="BV601" s="1153">
        <f t="shared" si="748"/>
        <v>0</v>
      </c>
      <c r="BW601" s="1153">
        <f t="shared" ref="BW601:CD601" si="749">IF(AND(OR($G138&lt;&gt;0,$H138&lt;&gt;0),BW138&lt;&gt;""),1,0)</f>
        <v>0</v>
      </c>
      <c r="BX601" s="1153">
        <f t="shared" si="749"/>
        <v>0</v>
      </c>
      <c r="BY601" s="1153">
        <f t="shared" si="749"/>
        <v>0</v>
      </c>
      <c r="BZ601" s="1153">
        <f t="shared" si="749"/>
        <v>0</v>
      </c>
      <c r="CA601" s="1153">
        <f t="shared" si="749"/>
        <v>0</v>
      </c>
      <c r="CB601" s="1153">
        <f t="shared" si="749"/>
        <v>0</v>
      </c>
      <c r="CC601" s="1153">
        <f t="shared" si="749"/>
        <v>0</v>
      </c>
      <c r="CD601" s="1153">
        <f t="shared" si="749"/>
        <v>0</v>
      </c>
    </row>
    <row r="602" spans="1:82" x14ac:dyDescent="0.2">
      <c r="A602" s="1">
        <f>'5'!E75</f>
        <v>0</v>
      </c>
      <c r="K602" s="1153">
        <f t="shared" ref="K602:BV602" si="750">IF(AND(OR($G139&lt;&gt;0,$H139&lt;&gt;0),K139&lt;&gt;""),1,0)</f>
        <v>0</v>
      </c>
      <c r="L602" s="1153">
        <f t="shared" si="750"/>
        <v>0</v>
      </c>
      <c r="M602" s="1153">
        <f t="shared" si="750"/>
        <v>0</v>
      </c>
      <c r="N602" s="1153">
        <f t="shared" si="750"/>
        <v>0</v>
      </c>
      <c r="O602" s="1153">
        <f t="shared" si="750"/>
        <v>0</v>
      </c>
      <c r="P602" s="1153">
        <f t="shared" si="750"/>
        <v>0</v>
      </c>
      <c r="Q602" s="1153">
        <f t="shared" si="750"/>
        <v>0</v>
      </c>
      <c r="R602" s="1153">
        <f t="shared" si="750"/>
        <v>0</v>
      </c>
      <c r="S602" s="1153">
        <f t="shared" si="750"/>
        <v>0</v>
      </c>
      <c r="T602" s="1153">
        <f t="shared" si="750"/>
        <v>0</v>
      </c>
      <c r="U602" s="1153">
        <f t="shared" si="750"/>
        <v>0</v>
      </c>
      <c r="V602" s="1153">
        <f t="shared" si="750"/>
        <v>0</v>
      </c>
      <c r="W602" s="1153">
        <f t="shared" si="750"/>
        <v>0</v>
      </c>
      <c r="X602" s="1153">
        <f t="shared" si="750"/>
        <v>0</v>
      </c>
      <c r="Y602" s="1153">
        <f t="shared" si="750"/>
        <v>0</v>
      </c>
      <c r="Z602" s="1153">
        <f t="shared" si="750"/>
        <v>0</v>
      </c>
      <c r="AA602" s="1153">
        <f t="shared" si="750"/>
        <v>0</v>
      </c>
      <c r="AB602" s="1153">
        <f t="shared" si="750"/>
        <v>0</v>
      </c>
      <c r="AC602" s="1153">
        <f t="shared" si="750"/>
        <v>0</v>
      </c>
      <c r="AD602" s="1153">
        <f t="shared" si="750"/>
        <v>0</v>
      </c>
      <c r="AE602" s="1153">
        <f t="shared" si="750"/>
        <v>0</v>
      </c>
      <c r="AF602" s="1153">
        <f t="shared" si="750"/>
        <v>0</v>
      </c>
      <c r="AG602" s="1153">
        <f t="shared" si="750"/>
        <v>0</v>
      </c>
      <c r="AH602" s="1153">
        <f t="shared" si="750"/>
        <v>0</v>
      </c>
      <c r="AI602" s="1153">
        <f t="shared" si="750"/>
        <v>0</v>
      </c>
      <c r="AJ602" s="1153">
        <f t="shared" si="750"/>
        <v>0</v>
      </c>
      <c r="AK602" s="1153">
        <f t="shared" si="750"/>
        <v>0</v>
      </c>
      <c r="AL602" s="1153">
        <f t="shared" si="750"/>
        <v>0</v>
      </c>
      <c r="AM602" s="1153">
        <f t="shared" si="750"/>
        <v>0</v>
      </c>
      <c r="AN602" s="1153">
        <f t="shared" si="750"/>
        <v>0</v>
      </c>
      <c r="AO602" s="1153">
        <f t="shared" si="750"/>
        <v>0</v>
      </c>
      <c r="AP602" s="1153">
        <f t="shared" si="750"/>
        <v>0</v>
      </c>
      <c r="AQ602" s="1153">
        <f t="shared" si="750"/>
        <v>0</v>
      </c>
      <c r="AR602" s="1153">
        <f t="shared" si="750"/>
        <v>0</v>
      </c>
      <c r="AS602" s="1153">
        <f t="shared" si="750"/>
        <v>0</v>
      </c>
      <c r="AT602" s="1153">
        <f t="shared" si="750"/>
        <v>0</v>
      </c>
      <c r="AU602" s="1153">
        <f t="shared" si="750"/>
        <v>0</v>
      </c>
      <c r="AV602" s="1153">
        <f t="shared" si="750"/>
        <v>0</v>
      </c>
      <c r="AW602" s="1153">
        <f t="shared" si="750"/>
        <v>0</v>
      </c>
      <c r="AX602" s="1153">
        <f t="shared" si="750"/>
        <v>0</v>
      </c>
      <c r="AY602" s="1153">
        <f t="shared" si="750"/>
        <v>0</v>
      </c>
      <c r="AZ602" s="1153">
        <f t="shared" si="750"/>
        <v>0</v>
      </c>
      <c r="BA602" s="1153">
        <f t="shared" si="750"/>
        <v>0</v>
      </c>
      <c r="BB602" s="1153">
        <f t="shared" si="750"/>
        <v>0</v>
      </c>
      <c r="BC602" s="1153">
        <f t="shared" si="750"/>
        <v>0</v>
      </c>
      <c r="BD602" s="1153">
        <f t="shared" si="750"/>
        <v>0</v>
      </c>
      <c r="BE602" s="1153">
        <f t="shared" si="750"/>
        <v>0</v>
      </c>
      <c r="BF602" s="1153">
        <f t="shared" si="750"/>
        <v>0</v>
      </c>
      <c r="BG602" s="1153">
        <f t="shared" si="750"/>
        <v>0</v>
      </c>
      <c r="BH602" s="1153">
        <f t="shared" si="750"/>
        <v>0</v>
      </c>
      <c r="BI602" s="1153">
        <f t="shared" si="750"/>
        <v>0</v>
      </c>
      <c r="BJ602" s="1153">
        <f t="shared" si="750"/>
        <v>0</v>
      </c>
      <c r="BK602" s="1153">
        <f t="shared" si="750"/>
        <v>0</v>
      </c>
      <c r="BL602" s="1153">
        <f t="shared" si="750"/>
        <v>0</v>
      </c>
      <c r="BM602" s="1153">
        <f t="shared" si="750"/>
        <v>0</v>
      </c>
      <c r="BN602" s="1153">
        <f t="shared" si="750"/>
        <v>0</v>
      </c>
      <c r="BO602" s="1153">
        <f t="shared" si="750"/>
        <v>0</v>
      </c>
      <c r="BP602" s="1153">
        <f t="shared" si="750"/>
        <v>0</v>
      </c>
      <c r="BQ602" s="1153">
        <f t="shared" si="750"/>
        <v>0</v>
      </c>
      <c r="BR602" s="1153">
        <f t="shared" si="750"/>
        <v>0</v>
      </c>
      <c r="BS602" s="1153">
        <f t="shared" si="750"/>
        <v>0</v>
      </c>
      <c r="BT602" s="1153">
        <f t="shared" si="750"/>
        <v>0</v>
      </c>
      <c r="BU602" s="1153">
        <f t="shared" si="750"/>
        <v>0</v>
      </c>
      <c r="BV602" s="1153">
        <f t="shared" si="750"/>
        <v>0</v>
      </c>
      <c r="BW602" s="1153">
        <f t="shared" ref="BW602:CD602" si="751">IF(AND(OR($G139&lt;&gt;0,$H139&lt;&gt;0),BW139&lt;&gt;""),1,0)</f>
        <v>0</v>
      </c>
      <c r="BX602" s="1153">
        <f t="shared" si="751"/>
        <v>0</v>
      </c>
      <c r="BY602" s="1153">
        <f t="shared" si="751"/>
        <v>0</v>
      </c>
      <c r="BZ602" s="1153">
        <f t="shared" si="751"/>
        <v>0</v>
      </c>
      <c r="CA602" s="1153">
        <f t="shared" si="751"/>
        <v>0</v>
      </c>
      <c r="CB602" s="1153">
        <f t="shared" si="751"/>
        <v>0</v>
      </c>
      <c r="CC602" s="1153">
        <f t="shared" si="751"/>
        <v>0</v>
      </c>
      <c r="CD602" s="1153">
        <f t="shared" si="751"/>
        <v>0</v>
      </c>
    </row>
    <row r="603" spans="1:82" x14ac:dyDescent="0.2">
      <c r="A603" s="1">
        <f>'5'!E76</f>
        <v>0</v>
      </c>
      <c r="K603" s="1153">
        <f t="shared" ref="K603:BV603" si="752">IF(AND(OR($G140&lt;&gt;0,$H140&lt;&gt;0),K140&lt;&gt;""),1,0)</f>
        <v>0</v>
      </c>
      <c r="L603" s="1153">
        <f t="shared" si="752"/>
        <v>0</v>
      </c>
      <c r="M603" s="1153">
        <f t="shared" si="752"/>
        <v>0</v>
      </c>
      <c r="N603" s="1153">
        <f t="shared" si="752"/>
        <v>0</v>
      </c>
      <c r="O603" s="1153">
        <f t="shared" si="752"/>
        <v>0</v>
      </c>
      <c r="P603" s="1153">
        <f t="shared" si="752"/>
        <v>0</v>
      </c>
      <c r="Q603" s="1153">
        <f t="shared" si="752"/>
        <v>0</v>
      </c>
      <c r="R603" s="1153">
        <f t="shared" si="752"/>
        <v>0</v>
      </c>
      <c r="S603" s="1153">
        <f t="shared" si="752"/>
        <v>0</v>
      </c>
      <c r="T603" s="1153">
        <f t="shared" si="752"/>
        <v>0</v>
      </c>
      <c r="U603" s="1153">
        <f t="shared" si="752"/>
        <v>0</v>
      </c>
      <c r="V603" s="1153">
        <f t="shared" si="752"/>
        <v>0</v>
      </c>
      <c r="W603" s="1153">
        <f t="shared" si="752"/>
        <v>0</v>
      </c>
      <c r="X603" s="1153">
        <f t="shared" si="752"/>
        <v>0</v>
      </c>
      <c r="Y603" s="1153">
        <f t="shared" si="752"/>
        <v>0</v>
      </c>
      <c r="Z603" s="1153">
        <f t="shared" si="752"/>
        <v>0</v>
      </c>
      <c r="AA603" s="1153">
        <f t="shared" si="752"/>
        <v>0</v>
      </c>
      <c r="AB603" s="1153">
        <f t="shared" si="752"/>
        <v>0</v>
      </c>
      <c r="AC603" s="1153">
        <f t="shared" si="752"/>
        <v>0</v>
      </c>
      <c r="AD603" s="1153">
        <f t="shared" si="752"/>
        <v>0</v>
      </c>
      <c r="AE603" s="1153">
        <f t="shared" si="752"/>
        <v>0</v>
      </c>
      <c r="AF603" s="1153">
        <f t="shared" si="752"/>
        <v>0</v>
      </c>
      <c r="AG603" s="1153">
        <f t="shared" si="752"/>
        <v>0</v>
      </c>
      <c r="AH603" s="1153">
        <f t="shared" si="752"/>
        <v>0</v>
      </c>
      <c r="AI603" s="1153">
        <f t="shared" si="752"/>
        <v>0</v>
      </c>
      <c r="AJ603" s="1153">
        <f t="shared" si="752"/>
        <v>0</v>
      </c>
      <c r="AK603" s="1153">
        <f t="shared" si="752"/>
        <v>0</v>
      </c>
      <c r="AL603" s="1153">
        <f t="shared" si="752"/>
        <v>0</v>
      </c>
      <c r="AM603" s="1153">
        <f t="shared" si="752"/>
        <v>0</v>
      </c>
      <c r="AN603" s="1153">
        <f t="shared" si="752"/>
        <v>0</v>
      </c>
      <c r="AO603" s="1153">
        <f t="shared" si="752"/>
        <v>0</v>
      </c>
      <c r="AP603" s="1153">
        <f t="shared" si="752"/>
        <v>0</v>
      </c>
      <c r="AQ603" s="1153">
        <f t="shared" si="752"/>
        <v>0</v>
      </c>
      <c r="AR603" s="1153">
        <f t="shared" si="752"/>
        <v>0</v>
      </c>
      <c r="AS603" s="1153">
        <f t="shared" si="752"/>
        <v>0</v>
      </c>
      <c r="AT603" s="1153">
        <f t="shared" si="752"/>
        <v>0</v>
      </c>
      <c r="AU603" s="1153">
        <f t="shared" si="752"/>
        <v>0</v>
      </c>
      <c r="AV603" s="1153">
        <f t="shared" si="752"/>
        <v>0</v>
      </c>
      <c r="AW603" s="1153">
        <f t="shared" si="752"/>
        <v>0</v>
      </c>
      <c r="AX603" s="1153">
        <f t="shared" si="752"/>
        <v>0</v>
      </c>
      <c r="AY603" s="1153">
        <f t="shared" si="752"/>
        <v>0</v>
      </c>
      <c r="AZ603" s="1153">
        <f t="shared" si="752"/>
        <v>0</v>
      </c>
      <c r="BA603" s="1153">
        <f t="shared" si="752"/>
        <v>0</v>
      </c>
      <c r="BB603" s="1153">
        <f t="shared" si="752"/>
        <v>0</v>
      </c>
      <c r="BC603" s="1153">
        <f t="shared" si="752"/>
        <v>0</v>
      </c>
      <c r="BD603" s="1153">
        <f t="shared" si="752"/>
        <v>0</v>
      </c>
      <c r="BE603" s="1153">
        <f t="shared" si="752"/>
        <v>0</v>
      </c>
      <c r="BF603" s="1153">
        <f t="shared" si="752"/>
        <v>0</v>
      </c>
      <c r="BG603" s="1153">
        <f t="shared" si="752"/>
        <v>0</v>
      </c>
      <c r="BH603" s="1153">
        <f t="shared" si="752"/>
        <v>0</v>
      </c>
      <c r="BI603" s="1153">
        <f t="shared" si="752"/>
        <v>0</v>
      </c>
      <c r="BJ603" s="1153">
        <f t="shared" si="752"/>
        <v>0</v>
      </c>
      <c r="BK603" s="1153">
        <f t="shared" si="752"/>
        <v>0</v>
      </c>
      <c r="BL603" s="1153">
        <f t="shared" si="752"/>
        <v>0</v>
      </c>
      <c r="BM603" s="1153">
        <f t="shared" si="752"/>
        <v>0</v>
      </c>
      <c r="BN603" s="1153">
        <f t="shared" si="752"/>
        <v>0</v>
      </c>
      <c r="BO603" s="1153">
        <f t="shared" si="752"/>
        <v>0</v>
      </c>
      <c r="BP603" s="1153">
        <f t="shared" si="752"/>
        <v>0</v>
      </c>
      <c r="BQ603" s="1153">
        <f t="shared" si="752"/>
        <v>0</v>
      </c>
      <c r="BR603" s="1153">
        <f t="shared" si="752"/>
        <v>0</v>
      </c>
      <c r="BS603" s="1153">
        <f t="shared" si="752"/>
        <v>0</v>
      </c>
      <c r="BT603" s="1153">
        <f t="shared" si="752"/>
        <v>0</v>
      </c>
      <c r="BU603" s="1153">
        <f t="shared" si="752"/>
        <v>0</v>
      </c>
      <c r="BV603" s="1153">
        <f t="shared" si="752"/>
        <v>0</v>
      </c>
      <c r="BW603" s="1153">
        <f t="shared" ref="BW603:CD603" si="753">IF(AND(OR($G140&lt;&gt;0,$H140&lt;&gt;0),BW140&lt;&gt;""),1,0)</f>
        <v>0</v>
      </c>
      <c r="BX603" s="1153">
        <f t="shared" si="753"/>
        <v>0</v>
      </c>
      <c r="BY603" s="1153">
        <f t="shared" si="753"/>
        <v>0</v>
      </c>
      <c r="BZ603" s="1153">
        <f t="shared" si="753"/>
        <v>0</v>
      </c>
      <c r="CA603" s="1153">
        <f t="shared" si="753"/>
        <v>0</v>
      </c>
      <c r="CB603" s="1153">
        <f t="shared" si="753"/>
        <v>0</v>
      </c>
      <c r="CC603" s="1153">
        <f t="shared" si="753"/>
        <v>0</v>
      </c>
      <c r="CD603" s="1153">
        <f t="shared" si="753"/>
        <v>0</v>
      </c>
    </row>
    <row r="604" spans="1:82" x14ac:dyDescent="0.2">
      <c r="A604" s="1">
        <f>'5'!E77</f>
        <v>0</v>
      </c>
      <c r="K604" s="1153">
        <f t="shared" ref="K604:BV604" si="754">IF(AND(OR($G141&lt;&gt;0,$H141&lt;&gt;0),K141&lt;&gt;""),1,0)</f>
        <v>0</v>
      </c>
      <c r="L604" s="1153">
        <f t="shared" si="754"/>
        <v>0</v>
      </c>
      <c r="M604" s="1153">
        <f t="shared" si="754"/>
        <v>0</v>
      </c>
      <c r="N604" s="1153">
        <f t="shared" si="754"/>
        <v>0</v>
      </c>
      <c r="O604" s="1153">
        <f t="shared" si="754"/>
        <v>0</v>
      </c>
      <c r="P604" s="1153">
        <f t="shared" si="754"/>
        <v>0</v>
      </c>
      <c r="Q604" s="1153">
        <f t="shared" si="754"/>
        <v>0</v>
      </c>
      <c r="R604" s="1153">
        <f t="shared" si="754"/>
        <v>0</v>
      </c>
      <c r="S604" s="1153">
        <f t="shared" si="754"/>
        <v>0</v>
      </c>
      <c r="T604" s="1153">
        <f t="shared" si="754"/>
        <v>0</v>
      </c>
      <c r="U604" s="1153">
        <f t="shared" si="754"/>
        <v>0</v>
      </c>
      <c r="V604" s="1153">
        <f t="shared" si="754"/>
        <v>0</v>
      </c>
      <c r="W604" s="1153">
        <f t="shared" si="754"/>
        <v>0</v>
      </c>
      <c r="X604" s="1153">
        <f t="shared" si="754"/>
        <v>0</v>
      </c>
      <c r="Y604" s="1153">
        <f t="shared" si="754"/>
        <v>0</v>
      </c>
      <c r="Z604" s="1153">
        <f t="shared" si="754"/>
        <v>0</v>
      </c>
      <c r="AA604" s="1153">
        <f t="shared" si="754"/>
        <v>0</v>
      </c>
      <c r="AB604" s="1153">
        <f t="shared" si="754"/>
        <v>0</v>
      </c>
      <c r="AC604" s="1153">
        <f t="shared" si="754"/>
        <v>0</v>
      </c>
      <c r="AD604" s="1153">
        <f t="shared" si="754"/>
        <v>0</v>
      </c>
      <c r="AE604" s="1153">
        <f t="shared" si="754"/>
        <v>0</v>
      </c>
      <c r="AF604" s="1153">
        <f t="shared" si="754"/>
        <v>0</v>
      </c>
      <c r="AG604" s="1153">
        <f t="shared" si="754"/>
        <v>0</v>
      </c>
      <c r="AH604" s="1153">
        <f t="shared" si="754"/>
        <v>0</v>
      </c>
      <c r="AI604" s="1153">
        <f t="shared" si="754"/>
        <v>0</v>
      </c>
      <c r="AJ604" s="1153">
        <f t="shared" si="754"/>
        <v>0</v>
      </c>
      <c r="AK604" s="1153">
        <f t="shared" si="754"/>
        <v>0</v>
      </c>
      <c r="AL604" s="1153">
        <f t="shared" si="754"/>
        <v>0</v>
      </c>
      <c r="AM604" s="1153">
        <f t="shared" si="754"/>
        <v>0</v>
      </c>
      <c r="AN604" s="1153">
        <f t="shared" si="754"/>
        <v>0</v>
      </c>
      <c r="AO604" s="1153">
        <f t="shared" si="754"/>
        <v>0</v>
      </c>
      <c r="AP604" s="1153">
        <f t="shared" si="754"/>
        <v>0</v>
      </c>
      <c r="AQ604" s="1153">
        <f t="shared" si="754"/>
        <v>0</v>
      </c>
      <c r="AR604" s="1153">
        <f t="shared" si="754"/>
        <v>0</v>
      </c>
      <c r="AS604" s="1153">
        <f t="shared" si="754"/>
        <v>0</v>
      </c>
      <c r="AT604" s="1153">
        <f t="shared" si="754"/>
        <v>0</v>
      </c>
      <c r="AU604" s="1153">
        <f t="shared" si="754"/>
        <v>0</v>
      </c>
      <c r="AV604" s="1153">
        <f t="shared" si="754"/>
        <v>0</v>
      </c>
      <c r="AW604" s="1153">
        <f t="shared" si="754"/>
        <v>0</v>
      </c>
      <c r="AX604" s="1153">
        <f t="shared" si="754"/>
        <v>0</v>
      </c>
      <c r="AY604" s="1153">
        <f t="shared" si="754"/>
        <v>0</v>
      </c>
      <c r="AZ604" s="1153">
        <f t="shared" si="754"/>
        <v>0</v>
      </c>
      <c r="BA604" s="1153">
        <f t="shared" si="754"/>
        <v>0</v>
      </c>
      <c r="BB604" s="1153">
        <f t="shared" si="754"/>
        <v>0</v>
      </c>
      <c r="BC604" s="1153">
        <f t="shared" si="754"/>
        <v>0</v>
      </c>
      <c r="BD604" s="1153">
        <f t="shared" si="754"/>
        <v>0</v>
      </c>
      <c r="BE604" s="1153">
        <f t="shared" si="754"/>
        <v>0</v>
      </c>
      <c r="BF604" s="1153">
        <f t="shared" si="754"/>
        <v>0</v>
      </c>
      <c r="BG604" s="1153">
        <f t="shared" si="754"/>
        <v>0</v>
      </c>
      <c r="BH604" s="1153">
        <f t="shared" si="754"/>
        <v>0</v>
      </c>
      <c r="BI604" s="1153">
        <f t="shared" si="754"/>
        <v>0</v>
      </c>
      <c r="BJ604" s="1153">
        <f t="shared" si="754"/>
        <v>0</v>
      </c>
      <c r="BK604" s="1153">
        <f t="shared" si="754"/>
        <v>0</v>
      </c>
      <c r="BL604" s="1153">
        <f t="shared" si="754"/>
        <v>0</v>
      </c>
      <c r="BM604" s="1153">
        <f t="shared" si="754"/>
        <v>0</v>
      </c>
      <c r="BN604" s="1153">
        <f t="shared" si="754"/>
        <v>0</v>
      </c>
      <c r="BO604" s="1153">
        <f t="shared" si="754"/>
        <v>0</v>
      </c>
      <c r="BP604" s="1153">
        <f t="shared" si="754"/>
        <v>0</v>
      </c>
      <c r="BQ604" s="1153">
        <f t="shared" si="754"/>
        <v>0</v>
      </c>
      <c r="BR604" s="1153">
        <f t="shared" si="754"/>
        <v>0</v>
      </c>
      <c r="BS604" s="1153">
        <f t="shared" si="754"/>
        <v>0</v>
      </c>
      <c r="BT604" s="1153">
        <f t="shared" si="754"/>
        <v>0</v>
      </c>
      <c r="BU604" s="1153">
        <f t="shared" si="754"/>
        <v>0</v>
      </c>
      <c r="BV604" s="1153">
        <f t="shared" si="754"/>
        <v>0</v>
      </c>
      <c r="BW604" s="1153">
        <f t="shared" ref="BW604:CD604" si="755">IF(AND(OR($G141&lt;&gt;0,$H141&lt;&gt;0),BW141&lt;&gt;""),1,0)</f>
        <v>0</v>
      </c>
      <c r="BX604" s="1153">
        <f t="shared" si="755"/>
        <v>0</v>
      </c>
      <c r="BY604" s="1153">
        <f t="shared" si="755"/>
        <v>0</v>
      </c>
      <c r="BZ604" s="1153">
        <f t="shared" si="755"/>
        <v>0</v>
      </c>
      <c r="CA604" s="1153">
        <f t="shared" si="755"/>
        <v>0</v>
      </c>
      <c r="CB604" s="1153">
        <f t="shared" si="755"/>
        <v>0</v>
      </c>
      <c r="CC604" s="1153">
        <f t="shared" si="755"/>
        <v>0</v>
      </c>
      <c r="CD604" s="1153">
        <f t="shared" si="755"/>
        <v>0</v>
      </c>
    </row>
    <row r="605" spans="1:82" x14ac:dyDescent="0.2">
      <c r="A605" s="1">
        <f>'5'!E78</f>
        <v>0</v>
      </c>
      <c r="K605" s="1153">
        <f t="shared" ref="K605:BV605" si="756">IF(AND(OR($G142&lt;&gt;0,$H142&lt;&gt;0),K142&lt;&gt;""),1,0)</f>
        <v>0</v>
      </c>
      <c r="L605" s="1153">
        <f t="shared" si="756"/>
        <v>0</v>
      </c>
      <c r="M605" s="1153">
        <f t="shared" si="756"/>
        <v>0</v>
      </c>
      <c r="N605" s="1153">
        <f t="shared" si="756"/>
        <v>0</v>
      </c>
      <c r="O605" s="1153">
        <f t="shared" si="756"/>
        <v>0</v>
      </c>
      <c r="P605" s="1153">
        <f t="shared" si="756"/>
        <v>0</v>
      </c>
      <c r="Q605" s="1153">
        <f t="shared" si="756"/>
        <v>0</v>
      </c>
      <c r="R605" s="1153">
        <f t="shared" si="756"/>
        <v>0</v>
      </c>
      <c r="S605" s="1153">
        <f t="shared" si="756"/>
        <v>0</v>
      </c>
      <c r="T605" s="1153">
        <f t="shared" si="756"/>
        <v>0</v>
      </c>
      <c r="U605" s="1153">
        <f t="shared" si="756"/>
        <v>0</v>
      </c>
      <c r="V605" s="1153">
        <f t="shared" si="756"/>
        <v>0</v>
      </c>
      <c r="W605" s="1153">
        <f t="shared" si="756"/>
        <v>0</v>
      </c>
      <c r="X605" s="1153">
        <f t="shared" si="756"/>
        <v>0</v>
      </c>
      <c r="Y605" s="1153">
        <f t="shared" si="756"/>
        <v>0</v>
      </c>
      <c r="Z605" s="1153">
        <f t="shared" si="756"/>
        <v>0</v>
      </c>
      <c r="AA605" s="1153">
        <f t="shared" si="756"/>
        <v>0</v>
      </c>
      <c r="AB605" s="1153">
        <f t="shared" si="756"/>
        <v>0</v>
      </c>
      <c r="AC605" s="1153">
        <f t="shared" si="756"/>
        <v>0</v>
      </c>
      <c r="AD605" s="1153">
        <f t="shared" si="756"/>
        <v>0</v>
      </c>
      <c r="AE605" s="1153">
        <f t="shared" si="756"/>
        <v>0</v>
      </c>
      <c r="AF605" s="1153">
        <f t="shared" si="756"/>
        <v>0</v>
      </c>
      <c r="AG605" s="1153">
        <f t="shared" si="756"/>
        <v>0</v>
      </c>
      <c r="AH605" s="1153">
        <f t="shared" si="756"/>
        <v>0</v>
      </c>
      <c r="AI605" s="1153">
        <f t="shared" si="756"/>
        <v>0</v>
      </c>
      <c r="AJ605" s="1153">
        <f t="shared" si="756"/>
        <v>0</v>
      </c>
      <c r="AK605" s="1153">
        <f t="shared" si="756"/>
        <v>0</v>
      </c>
      <c r="AL605" s="1153">
        <f t="shared" si="756"/>
        <v>0</v>
      </c>
      <c r="AM605" s="1153">
        <f t="shared" si="756"/>
        <v>0</v>
      </c>
      <c r="AN605" s="1153">
        <f t="shared" si="756"/>
        <v>0</v>
      </c>
      <c r="AO605" s="1153">
        <f t="shared" si="756"/>
        <v>0</v>
      </c>
      <c r="AP605" s="1153">
        <f t="shared" si="756"/>
        <v>0</v>
      </c>
      <c r="AQ605" s="1153">
        <f t="shared" si="756"/>
        <v>0</v>
      </c>
      <c r="AR605" s="1153">
        <f t="shared" si="756"/>
        <v>0</v>
      </c>
      <c r="AS605" s="1153">
        <f t="shared" si="756"/>
        <v>0</v>
      </c>
      <c r="AT605" s="1153">
        <f t="shared" si="756"/>
        <v>0</v>
      </c>
      <c r="AU605" s="1153">
        <f t="shared" si="756"/>
        <v>0</v>
      </c>
      <c r="AV605" s="1153">
        <f t="shared" si="756"/>
        <v>0</v>
      </c>
      <c r="AW605" s="1153">
        <f t="shared" si="756"/>
        <v>0</v>
      </c>
      <c r="AX605" s="1153">
        <f t="shared" si="756"/>
        <v>0</v>
      </c>
      <c r="AY605" s="1153">
        <f t="shared" si="756"/>
        <v>0</v>
      </c>
      <c r="AZ605" s="1153">
        <f t="shared" si="756"/>
        <v>0</v>
      </c>
      <c r="BA605" s="1153">
        <f t="shared" si="756"/>
        <v>0</v>
      </c>
      <c r="BB605" s="1153">
        <f t="shared" si="756"/>
        <v>0</v>
      </c>
      <c r="BC605" s="1153">
        <f t="shared" si="756"/>
        <v>0</v>
      </c>
      <c r="BD605" s="1153">
        <f t="shared" si="756"/>
        <v>0</v>
      </c>
      <c r="BE605" s="1153">
        <f t="shared" si="756"/>
        <v>0</v>
      </c>
      <c r="BF605" s="1153">
        <f t="shared" si="756"/>
        <v>0</v>
      </c>
      <c r="BG605" s="1153">
        <f t="shared" si="756"/>
        <v>0</v>
      </c>
      <c r="BH605" s="1153">
        <f t="shared" si="756"/>
        <v>0</v>
      </c>
      <c r="BI605" s="1153">
        <f t="shared" si="756"/>
        <v>0</v>
      </c>
      <c r="BJ605" s="1153">
        <f t="shared" si="756"/>
        <v>0</v>
      </c>
      <c r="BK605" s="1153">
        <f t="shared" si="756"/>
        <v>0</v>
      </c>
      <c r="BL605" s="1153">
        <f t="shared" si="756"/>
        <v>0</v>
      </c>
      <c r="BM605" s="1153">
        <f t="shared" si="756"/>
        <v>0</v>
      </c>
      <c r="BN605" s="1153">
        <f t="shared" si="756"/>
        <v>0</v>
      </c>
      <c r="BO605" s="1153">
        <f t="shared" si="756"/>
        <v>0</v>
      </c>
      <c r="BP605" s="1153">
        <f t="shared" si="756"/>
        <v>0</v>
      </c>
      <c r="BQ605" s="1153">
        <f t="shared" si="756"/>
        <v>0</v>
      </c>
      <c r="BR605" s="1153">
        <f t="shared" si="756"/>
        <v>0</v>
      </c>
      <c r="BS605" s="1153">
        <f t="shared" si="756"/>
        <v>0</v>
      </c>
      <c r="BT605" s="1153">
        <f t="shared" si="756"/>
        <v>0</v>
      </c>
      <c r="BU605" s="1153">
        <f t="shared" si="756"/>
        <v>0</v>
      </c>
      <c r="BV605" s="1153">
        <f t="shared" si="756"/>
        <v>0</v>
      </c>
      <c r="BW605" s="1153">
        <f t="shared" ref="BW605:CD605" si="757">IF(AND(OR($G142&lt;&gt;0,$H142&lt;&gt;0),BW142&lt;&gt;""),1,0)</f>
        <v>0</v>
      </c>
      <c r="BX605" s="1153">
        <f t="shared" si="757"/>
        <v>0</v>
      </c>
      <c r="BY605" s="1153">
        <f t="shared" si="757"/>
        <v>0</v>
      </c>
      <c r="BZ605" s="1153">
        <f t="shared" si="757"/>
        <v>0</v>
      </c>
      <c r="CA605" s="1153">
        <f t="shared" si="757"/>
        <v>0</v>
      </c>
      <c r="CB605" s="1153">
        <f t="shared" si="757"/>
        <v>0</v>
      </c>
      <c r="CC605" s="1153">
        <f t="shared" si="757"/>
        <v>0</v>
      </c>
      <c r="CD605" s="1153">
        <f t="shared" si="757"/>
        <v>0</v>
      </c>
    </row>
    <row r="606" spans="1:82" x14ac:dyDescent="0.2">
      <c r="A606" s="1">
        <f>'5'!E79</f>
        <v>0</v>
      </c>
      <c r="K606" s="1153">
        <f t="shared" ref="K606:BV606" si="758">IF(AND(OR($G143&lt;&gt;0,$H143&lt;&gt;0),K143&lt;&gt;""),1,0)</f>
        <v>0</v>
      </c>
      <c r="L606" s="1153">
        <f t="shared" si="758"/>
        <v>0</v>
      </c>
      <c r="M606" s="1153">
        <f t="shared" si="758"/>
        <v>0</v>
      </c>
      <c r="N606" s="1153">
        <f t="shared" si="758"/>
        <v>0</v>
      </c>
      <c r="O606" s="1153">
        <f t="shared" si="758"/>
        <v>0</v>
      </c>
      <c r="P606" s="1153">
        <f t="shared" si="758"/>
        <v>0</v>
      </c>
      <c r="Q606" s="1153">
        <f t="shared" si="758"/>
        <v>0</v>
      </c>
      <c r="R606" s="1153">
        <f t="shared" si="758"/>
        <v>0</v>
      </c>
      <c r="S606" s="1153">
        <f t="shared" si="758"/>
        <v>0</v>
      </c>
      <c r="T606" s="1153">
        <f t="shared" si="758"/>
        <v>0</v>
      </c>
      <c r="U606" s="1153">
        <f t="shared" si="758"/>
        <v>0</v>
      </c>
      <c r="V606" s="1153">
        <f t="shared" si="758"/>
        <v>0</v>
      </c>
      <c r="W606" s="1153">
        <f t="shared" si="758"/>
        <v>0</v>
      </c>
      <c r="X606" s="1153">
        <f t="shared" si="758"/>
        <v>0</v>
      </c>
      <c r="Y606" s="1153">
        <f t="shared" si="758"/>
        <v>0</v>
      </c>
      <c r="Z606" s="1153">
        <f t="shared" si="758"/>
        <v>0</v>
      </c>
      <c r="AA606" s="1153">
        <f t="shared" si="758"/>
        <v>0</v>
      </c>
      <c r="AB606" s="1153">
        <f t="shared" si="758"/>
        <v>0</v>
      </c>
      <c r="AC606" s="1153">
        <f t="shared" si="758"/>
        <v>0</v>
      </c>
      <c r="AD606" s="1153">
        <f t="shared" si="758"/>
        <v>0</v>
      </c>
      <c r="AE606" s="1153">
        <f t="shared" si="758"/>
        <v>0</v>
      </c>
      <c r="AF606" s="1153">
        <f t="shared" si="758"/>
        <v>0</v>
      </c>
      <c r="AG606" s="1153">
        <f t="shared" si="758"/>
        <v>0</v>
      </c>
      <c r="AH606" s="1153">
        <f t="shared" si="758"/>
        <v>0</v>
      </c>
      <c r="AI606" s="1153">
        <f t="shared" si="758"/>
        <v>0</v>
      </c>
      <c r="AJ606" s="1153">
        <f t="shared" si="758"/>
        <v>0</v>
      </c>
      <c r="AK606" s="1153">
        <f t="shared" si="758"/>
        <v>0</v>
      </c>
      <c r="AL606" s="1153">
        <f t="shared" si="758"/>
        <v>0</v>
      </c>
      <c r="AM606" s="1153">
        <f t="shared" si="758"/>
        <v>0</v>
      </c>
      <c r="AN606" s="1153">
        <f t="shared" si="758"/>
        <v>0</v>
      </c>
      <c r="AO606" s="1153">
        <f t="shared" si="758"/>
        <v>0</v>
      </c>
      <c r="AP606" s="1153">
        <f t="shared" si="758"/>
        <v>0</v>
      </c>
      <c r="AQ606" s="1153">
        <f t="shared" si="758"/>
        <v>0</v>
      </c>
      <c r="AR606" s="1153">
        <f t="shared" si="758"/>
        <v>0</v>
      </c>
      <c r="AS606" s="1153">
        <f t="shared" si="758"/>
        <v>0</v>
      </c>
      <c r="AT606" s="1153">
        <f t="shared" si="758"/>
        <v>0</v>
      </c>
      <c r="AU606" s="1153">
        <f t="shared" si="758"/>
        <v>0</v>
      </c>
      <c r="AV606" s="1153">
        <f t="shared" si="758"/>
        <v>0</v>
      </c>
      <c r="AW606" s="1153">
        <f t="shared" si="758"/>
        <v>0</v>
      </c>
      <c r="AX606" s="1153">
        <f t="shared" si="758"/>
        <v>0</v>
      </c>
      <c r="AY606" s="1153">
        <f t="shared" si="758"/>
        <v>0</v>
      </c>
      <c r="AZ606" s="1153">
        <f t="shared" si="758"/>
        <v>0</v>
      </c>
      <c r="BA606" s="1153">
        <f t="shared" si="758"/>
        <v>0</v>
      </c>
      <c r="BB606" s="1153">
        <f t="shared" si="758"/>
        <v>0</v>
      </c>
      <c r="BC606" s="1153">
        <f t="shared" si="758"/>
        <v>0</v>
      </c>
      <c r="BD606" s="1153">
        <f t="shared" si="758"/>
        <v>0</v>
      </c>
      <c r="BE606" s="1153">
        <f t="shared" si="758"/>
        <v>0</v>
      </c>
      <c r="BF606" s="1153">
        <f t="shared" si="758"/>
        <v>0</v>
      </c>
      <c r="BG606" s="1153">
        <f t="shared" si="758"/>
        <v>0</v>
      </c>
      <c r="BH606" s="1153">
        <f t="shared" si="758"/>
        <v>0</v>
      </c>
      <c r="BI606" s="1153">
        <f t="shared" si="758"/>
        <v>0</v>
      </c>
      <c r="BJ606" s="1153">
        <f t="shared" si="758"/>
        <v>0</v>
      </c>
      <c r="BK606" s="1153">
        <f t="shared" si="758"/>
        <v>0</v>
      </c>
      <c r="BL606" s="1153">
        <f t="shared" si="758"/>
        <v>0</v>
      </c>
      <c r="BM606" s="1153">
        <f t="shared" si="758"/>
        <v>0</v>
      </c>
      <c r="BN606" s="1153">
        <f t="shared" si="758"/>
        <v>0</v>
      </c>
      <c r="BO606" s="1153">
        <f t="shared" si="758"/>
        <v>0</v>
      </c>
      <c r="BP606" s="1153">
        <f t="shared" si="758"/>
        <v>0</v>
      </c>
      <c r="BQ606" s="1153">
        <f t="shared" si="758"/>
        <v>0</v>
      </c>
      <c r="BR606" s="1153">
        <f t="shared" si="758"/>
        <v>0</v>
      </c>
      <c r="BS606" s="1153">
        <f t="shared" si="758"/>
        <v>0</v>
      </c>
      <c r="BT606" s="1153">
        <f t="shared" si="758"/>
        <v>0</v>
      </c>
      <c r="BU606" s="1153">
        <f t="shared" si="758"/>
        <v>0</v>
      </c>
      <c r="BV606" s="1153">
        <f t="shared" si="758"/>
        <v>0</v>
      </c>
      <c r="BW606" s="1153">
        <f t="shared" ref="BW606:CD606" si="759">IF(AND(OR($G143&lt;&gt;0,$H143&lt;&gt;0),BW143&lt;&gt;""),1,0)</f>
        <v>0</v>
      </c>
      <c r="BX606" s="1153">
        <f t="shared" si="759"/>
        <v>0</v>
      </c>
      <c r="BY606" s="1153">
        <f t="shared" si="759"/>
        <v>0</v>
      </c>
      <c r="BZ606" s="1153">
        <f t="shared" si="759"/>
        <v>0</v>
      </c>
      <c r="CA606" s="1153">
        <f t="shared" si="759"/>
        <v>0</v>
      </c>
      <c r="CB606" s="1153">
        <f t="shared" si="759"/>
        <v>0</v>
      </c>
      <c r="CC606" s="1153">
        <f t="shared" si="759"/>
        <v>0</v>
      </c>
      <c r="CD606" s="1153">
        <f t="shared" si="759"/>
        <v>0</v>
      </c>
    </row>
    <row r="607" spans="1:82" x14ac:dyDescent="0.2">
      <c r="A607" s="1">
        <f>'5'!E80</f>
        <v>0</v>
      </c>
      <c r="K607" s="1153">
        <f t="shared" ref="K607:BV607" si="760">IF(AND(OR($G144&lt;&gt;0,$H144&lt;&gt;0),K144&lt;&gt;""),1,0)</f>
        <v>0</v>
      </c>
      <c r="L607" s="1153">
        <f t="shared" si="760"/>
        <v>0</v>
      </c>
      <c r="M607" s="1153">
        <f t="shared" si="760"/>
        <v>0</v>
      </c>
      <c r="N607" s="1153">
        <f t="shared" si="760"/>
        <v>0</v>
      </c>
      <c r="O607" s="1153">
        <f t="shared" si="760"/>
        <v>0</v>
      </c>
      <c r="P607" s="1153">
        <f t="shared" si="760"/>
        <v>0</v>
      </c>
      <c r="Q607" s="1153">
        <f t="shared" si="760"/>
        <v>0</v>
      </c>
      <c r="R607" s="1153">
        <f t="shared" si="760"/>
        <v>0</v>
      </c>
      <c r="S607" s="1153">
        <f t="shared" si="760"/>
        <v>0</v>
      </c>
      <c r="T607" s="1153">
        <f t="shared" si="760"/>
        <v>0</v>
      </c>
      <c r="U607" s="1153">
        <f t="shared" si="760"/>
        <v>0</v>
      </c>
      <c r="V607" s="1153">
        <f t="shared" si="760"/>
        <v>0</v>
      </c>
      <c r="W607" s="1153">
        <f t="shared" si="760"/>
        <v>0</v>
      </c>
      <c r="X607" s="1153">
        <f t="shared" si="760"/>
        <v>0</v>
      </c>
      <c r="Y607" s="1153">
        <f t="shared" si="760"/>
        <v>0</v>
      </c>
      <c r="Z607" s="1153">
        <f t="shared" si="760"/>
        <v>0</v>
      </c>
      <c r="AA607" s="1153">
        <f t="shared" si="760"/>
        <v>0</v>
      </c>
      <c r="AB607" s="1153">
        <f t="shared" si="760"/>
        <v>0</v>
      </c>
      <c r="AC607" s="1153">
        <f t="shared" si="760"/>
        <v>0</v>
      </c>
      <c r="AD607" s="1153">
        <f t="shared" si="760"/>
        <v>0</v>
      </c>
      <c r="AE607" s="1153">
        <f t="shared" si="760"/>
        <v>0</v>
      </c>
      <c r="AF607" s="1153">
        <f t="shared" si="760"/>
        <v>0</v>
      </c>
      <c r="AG607" s="1153">
        <f t="shared" si="760"/>
        <v>0</v>
      </c>
      <c r="AH607" s="1153">
        <f t="shared" si="760"/>
        <v>0</v>
      </c>
      <c r="AI607" s="1153">
        <f t="shared" si="760"/>
        <v>0</v>
      </c>
      <c r="AJ607" s="1153">
        <f t="shared" si="760"/>
        <v>0</v>
      </c>
      <c r="AK607" s="1153">
        <f t="shared" si="760"/>
        <v>0</v>
      </c>
      <c r="AL607" s="1153">
        <f t="shared" si="760"/>
        <v>0</v>
      </c>
      <c r="AM607" s="1153">
        <f t="shared" si="760"/>
        <v>0</v>
      </c>
      <c r="AN607" s="1153">
        <f t="shared" si="760"/>
        <v>0</v>
      </c>
      <c r="AO607" s="1153">
        <f t="shared" si="760"/>
        <v>0</v>
      </c>
      <c r="AP607" s="1153">
        <f t="shared" si="760"/>
        <v>0</v>
      </c>
      <c r="AQ607" s="1153">
        <f t="shared" si="760"/>
        <v>0</v>
      </c>
      <c r="AR607" s="1153">
        <f t="shared" si="760"/>
        <v>0</v>
      </c>
      <c r="AS607" s="1153">
        <f t="shared" si="760"/>
        <v>0</v>
      </c>
      <c r="AT607" s="1153">
        <f t="shared" si="760"/>
        <v>0</v>
      </c>
      <c r="AU607" s="1153">
        <f t="shared" si="760"/>
        <v>0</v>
      </c>
      <c r="AV607" s="1153">
        <f t="shared" si="760"/>
        <v>0</v>
      </c>
      <c r="AW607" s="1153">
        <f t="shared" si="760"/>
        <v>0</v>
      </c>
      <c r="AX607" s="1153">
        <f t="shared" si="760"/>
        <v>0</v>
      </c>
      <c r="AY607" s="1153">
        <f t="shared" si="760"/>
        <v>0</v>
      </c>
      <c r="AZ607" s="1153">
        <f t="shared" si="760"/>
        <v>0</v>
      </c>
      <c r="BA607" s="1153">
        <f t="shared" si="760"/>
        <v>0</v>
      </c>
      <c r="BB607" s="1153">
        <f t="shared" si="760"/>
        <v>0</v>
      </c>
      <c r="BC607" s="1153">
        <f t="shared" si="760"/>
        <v>0</v>
      </c>
      <c r="BD607" s="1153">
        <f t="shared" si="760"/>
        <v>0</v>
      </c>
      <c r="BE607" s="1153">
        <f t="shared" si="760"/>
        <v>0</v>
      </c>
      <c r="BF607" s="1153">
        <f t="shared" si="760"/>
        <v>0</v>
      </c>
      <c r="BG607" s="1153">
        <f t="shared" si="760"/>
        <v>0</v>
      </c>
      <c r="BH607" s="1153">
        <f t="shared" si="760"/>
        <v>0</v>
      </c>
      <c r="BI607" s="1153">
        <f t="shared" si="760"/>
        <v>0</v>
      </c>
      <c r="BJ607" s="1153">
        <f t="shared" si="760"/>
        <v>0</v>
      </c>
      <c r="BK607" s="1153">
        <f t="shared" si="760"/>
        <v>0</v>
      </c>
      <c r="BL607" s="1153">
        <f t="shared" si="760"/>
        <v>0</v>
      </c>
      <c r="BM607" s="1153">
        <f t="shared" si="760"/>
        <v>0</v>
      </c>
      <c r="BN607" s="1153">
        <f t="shared" si="760"/>
        <v>0</v>
      </c>
      <c r="BO607" s="1153">
        <f t="shared" si="760"/>
        <v>0</v>
      </c>
      <c r="BP607" s="1153">
        <f t="shared" si="760"/>
        <v>0</v>
      </c>
      <c r="BQ607" s="1153">
        <f t="shared" si="760"/>
        <v>0</v>
      </c>
      <c r="BR607" s="1153">
        <f t="shared" si="760"/>
        <v>0</v>
      </c>
      <c r="BS607" s="1153">
        <f t="shared" si="760"/>
        <v>0</v>
      </c>
      <c r="BT607" s="1153">
        <f t="shared" si="760"/>
        <v>0</v>
      </c>
      <c r="BU607" s="1153">
        <f t="shared" si="760"/>
        <v>0</v>
      </c>
      <c r="BV607" s="1153">
        <f t="shared" si="760"/>
        <v>0</v>
      </c>
      <c r="BW607" s="1153">
        <f t="shared" ref="BW607:CD607" si="761">IF(AND(OR($G144&lt;&gt;0,$H144&lt;&gt;0),BW144&lt;&gt;""),1,0)</f>
        <v>0</v>
      </c>
      <c r="BX607" s="1153">
        <f t="shared" si="761"/>
        <v>0</v>
      </c>
      <c r="BY607" s="1153">
        <f t="shared" si="761"/>
        <v>0</v>
      </c>
      <c r="BZ607" s="1153">
        <f t="shared" si="761"/>
        <v>0</v>
      </c>
      <c r="CA607" s="1153">
        <f t="shared" si="761"/>
        <v>0</v>
      </c>
      <c r="CB607" s="1153">
        <f t="shared" si="761"/>
        <v>0</v>
      </c>
      <c r="CC607" s="1153">
        <f t="shared" si="761"/>
        <v>0</v>
      </c>
      <c r="CD607" s="1153">
        <f t="shared" si="761"/>
        <v>0</v>
      </c>
    </row>
    <row r="608" spans="1:82" x14ac:dyDescent="0.2">
      <c r="A608" s="1">
        <f>'5'!E81</f>
        <v>0</v>
      </c>
      <c r="K608" s="1153">
        <f t="shared" ref="K608:BV608" si="762">IF(AND(OR($G145&lt;&gt;0,$H145&lt;&gt;0),K145&lt;&gt;""),1,0)</f>
        <v>0</v>
      </c>
      <c r="L608" s="1153">
        <f t="shared" si="762"/>
        <v>0</v>
      </c>
      <c r="M608" s="1153">
        <f t="shared" si="762"/>
        <v>0</v>
      </c>
      <c r="N608" s="1153">
        <f t="shared" si="762"/>
        <v>0</v>
      </c>
      <c r="O608" s="1153">
        <f t="shared" si="762"/>
        <v>0</v>
      </c>
      <c r="P608" s="1153">
        <f t="shared" si="762"/>
        <v>0</v>
      </c>
      <c r="Q608" s="1153">
        <f t="shared" si="762"/>
        <v>0</v>
      </c>
      <c r="R608" s="1153">
        <f t="shared" si="762"/>
        <v>0</v>
      </c>
      <c r="S608" s="1153">
        <f t="shared" si="762"/>
        <v>0</v>
      </c>
      <c r="T608" s="1153">
        <f t="shared" si="762"/>
        <v>0</v>
      </c>
      <c r="U608" s="1153">
        <f t="shared" si="762"/>
        <v>0</v>
      </c>
      <c r="V608" s="1153">
        <f t="shared" si="762"/>
        <v>0</v>
      </c>
      <c r="W608" s="1153">
        <f t="shared" si="762"/>
        <v>0</v>
      </c>
      <c r="X608" s="1153">
        <f t="shared" si="762"/>
        <v>0</v>
      </c>
      <c r="Y608" s="1153">
        <f t="shared" si="762"/>
        <v>0</v>
      </c>
      <c r="Z608" s="1153">
        <f t="shared" si="762"/>
        <v>0</v>
      </c>
      <c r="AA608" s="1153">
        <f t="shared" si="762"/>
        <v>0</v>
      </c>
      <c r="AB608" s="1153">
        <f t="shared" si="762"/>
        <v>0</v>
      </c>
      <c r="AC608" s="1153">
        <f t="shared" si="762"/>
        <v>0</v>
      </c>
      <c r="AD608" s="1153">
        <f t="shared" si="762"/>
        <v>0</v>
      </c>
      <c r="AE608" s="1153">
        <f t="shared" si="762"/>
        <v>0</v>
      </c>
      <c r="AF608" s="1153">
        <f t="shared" si="762"/>
        <v>0</v>
      </c>
      <c r="AG608" s="1153">
        <f t="shared" si="762"/>
        <v>0</v>
      </c>
      <c r="AH608" s="1153">
        <f t="shared" si="762"/>
        <v>0</v>
      </c>
      <c r="AI608" s="1153">
        <f t="shared" si="762"/>
        <v>0</v>
      </c>
      <c r="AJ608" s="1153">
        <f t="shared" si="762"/>
        <v>0</v>
      </c>
      <c r="AK608" s="1153">
        <f t="shared" si="762"/>
        <v>0</v>
      </c>
      <c r="AL608" s="1153">
        <f t="shared" si="762"/>
        <v>0</v>
      </c>
      <c r="AM608" s="1153">
        <f t="shared" si="762"/>
        <v>0</v>
      </c>
      <c r="AN608" s="1153">
        <f t="shared" si="762"/>
        <v>0</v>
      </c>
      <c r="AO608" s="1153">
        <f t="shared" si="762"/>
        <v>0</v>
      </c>
      <c r="AP608" s="1153">
        <f t="shared" si="762"/>
        <v>0</v>
      </c>
      <c r="AQ608" s="1153">
        <f t="shared" si="762"/>
        <v>0</v>
      </c>
      <c r="AR608" s="1153">
        <f t="shared" si="762"/>
        <v>0</v>
      </c>
      <c r="AS608" s="1153">
        <f t="shared" si="762"/>
        <v>0</v>
      </c>
      <c r="AT608" s="1153">
        <f t="shared" si="762"/>
        <v>0</v>
      </c>
      <c r="AU608" s="1153">
        <f t="shared" si="762"/>
        <v>0</v>
      </c>
      <c r="AV608" s="1153">
        <f t="shared" si="762"/>
        <v>0</v>
      </c>
      <c r="AW608" s="1153">
        <f t="shared" si="762"/>
        <v>0</v>
      </c>
      <c r="AX608" s="1153">
        <f t="shared" si="762"/>
        <v>0</v>
      </c>
      <c r="AY608" s="1153">
        <f t="shared" si="762"/>
        <v>0</v>
      </c>
      <c r="AZ608" s="1153">
        <f t="shared" si="762"/>
        <v>0</v>
      </c>
      <c r="BA608" s="1153">
        <f t="shared" si="762"/>
        <v>0</v>
      </c>
      <c r="BB608" s="1153">
        <f t="shared" si="762"/>
        <v>0</v>
      </c>
      <c r="BC608" s="1153">
        <f t="shared" si="762"/>
        <v>0</v>
      </c>
      <c r="BD608" s="1153">
        <f t="shared" si="762"/>
        <v>0</v>
      </c>
      <c r="BE608" s="1153">
        <f t="shared" si="762"/>
        <v>0</v>
      </c>
      <c r="BF608" s="1153">
        <f t="shared" si="762"/>
        <v>0</v>
      </c>
      <c r="BG608" s="1153">
        <f t="shared" si="762"/>
        <v>0</v>
      </c>
      <c r="BH608" s="1153">
        <f t="shared" si="762"/>
        <v>0</v>
      </c>
      <c r="BI608" s="1153">
        <f t="shared" si="762"/>
        <v>0</v>
      </c>
      <c r="BJ608" s="1153">
        <f t="shared" si="762"/>
        <v>0</v>
      </c>
      <c r="BK608" s="1153">
        <f t="shared" si="762"/>
        <v>0</v>
      </c>
      <c r="BL608" s="1153">
        <f t="shared" si="762"/>
        <v>0</v>
      </c>
      <c r="BM608" s="1153">
        <f t="shared" si="762"/>
        <v>0</v>
      </c>
      <c r="BN608" s="1153">
        <f t="shared" si="762"/>
        <v>0</v>
      </c>
      <c r="BO608" s="1153">
        <f t="shared" si="762"/>
        <v>0</v>
      </c>
      <c r="BP608" s="1153">
        <f t="shared" si="762"/>
        <v>0</v>
      </c>
      <c r="BQ608" s="1153">
        <f t="shared" si="762"/>
        <v>0</v>
      </c>
      <c r="BR608" s="1153">
        <f t="shared" si="762"/>
        <v>0</v>
      </c>
      <c r="BS608" s="1153">
        <f t="shared" si="762"/>
        <v>0</v>
      </c>
      <c r="BT608" s="1153">
        <f t="shared" si="762"/>
        <v>0</v>
      </c>
      <c r="BU608" s="1153">
        <f t="shared" si="762"/>
        <v>0</v>
      </c>
      <c r="BV608" s="1153">
        <f t="shared" si="762"/>
        <v>0</v>
      </c>
      <c r="BW608" s="1153">
        <f t="shared" ref="BW608:CD608" si="763">IF(AND(OR($G145&lt;&gt;0,$H145&lt;&gt;0),BW145&lt;&gt;""),1,0)</f>
        <v>0</v>
      </c>
      <c r="BX608" s="1153">
        <f t="shared" si="763"/>
        <v>0</v>
      </c>
      <c r="BY608" s="1153">
        <f t="shared" si="763"/>
        <v>0</v>
      </c>
      <c r="BZ608" s="1153">
        <f t="shared" si="763"/>
        <v>0</v>
      </c>
      <c r="CA608" s="1153">
        <f t="shared" si="763"/>
        <v>0</v>
      </c>
      <c r="CB608" s="1153">
        <f t="shared" si="763"/>
        <v>0</v>
      </c>
      <c r="CC608" s="1153">
        <f t="shared" si="763"/>
        <v>0</v>
      </c>
      <c r="CD608" s="1153">
        <f t="shared" si="763"/>
        <v>0</v>
      </c>
    </row>
    <row r="609" spans="1:82" x14ac:dyDescent="0.2">
      <c r="A609" s="1">
        <f>'5'!E82</f>
        <v>0</v>
      </c>
      <c r="K609" s="1153">
        <f t="shared" ref="K609:BV609" si="764">IF(AND(OR($G146&lt;&gt;0,$H146&lt;&gt;0),K146&lt;&gt;""),1,0)</f>
        <v>0</v>
      </c>
      <c r="L609" s="1153">
        <f t="shared" si="764"/>
        <v>0</v>
      </c>
      <c r="M609" s="1153">
        <f t="shared" si="764"/>
        <v>0</v>
      </c>
      <c r="N609" s="1153">
        <f t="shared" si="764"/>
        <v>0</v>
      </c>
      <c r="O609" s="1153">
        <f t="shared" si="764"/>
        <v>0</v>
      </c>
      <c r="P609" s="1153">
        <f t="shared" si="764"/>
        <v>0</v>
      </c>
      <c r="Q609" s="1153">
        <f t="shared" si="764"/>
        <v>0</v>
      </c>
      <c r="R609" s="1153">
        <f t="shared" si="764"/>
        <v>0</v>
      </c>
      <c r="S609" s="1153">
        <f t="shared" si="764"/>
        <v>0</v>
      </c>
      <c r="T609" s="1153">
        <f t="shared" si="764"/>
        <v>0</v>
      </c>
      <c r="U609" s="1153">
        <f t="shared" si="764"/>
        <v>0</v>
      </c>
      <c r="V609" s="1153">
        <f t="shared" si="764"/>
        <v>0</v>
      </c>
      <c r="W609" s="1153">
        <f t="shared" si="764"/>
        <v>0</v>
      </c>
      <c r="X609" s="1153">
        <f t="shared" si="764"/>
        <v>0</v>
      </c>
      <c r="Y609" s="1153">
        <f t="shared" si="764"/>
        <v>0</v>
      </c>
      <c r="Z609" s="1153">
        <f t="shared" si="764"/>
        <v>0</v>
      </c>
      <c r="AA609" s="1153">
        <f t="shared" si="764"/>
        <v>0</v>
      </c>
      <c r="AB609" s="1153">
        <f t="shared" si="764"/>
        <v>0</v>
      </c>
      <c r="AC609" s="1153">
        <f t="shared" si="764"/>
        <v>0</v>
      </c>
      <c r="AD609" s="1153">
        <f t="shared" si="764"/>
        <v>0</v>
      </c>
      <c r="AE609" s="1153">
        <f t="shared" si="764"/>
        <v>0</v>
      </c>
      <c r="AF609" s="1153">
        <f t="shared" si="764"/>
        <v>0</v>
      </c>
      <c r="AG609" s="1153">
        <f t="shared" si="764"/>
        <v>0</v>
      </c>
      <c r="AH609" s="1153">
        <f t="shared" si="764"/>
        <v>0</v>
      </c>
      <c r="AI609" s="1153">
        <f t="shared" si="764"/>
        <v>0</v>
      </c>
      <c r="AJ609" s="1153">
        <f t="shared" si="764"/>
        <v>0</v>
      </c>
      <c r="AK609" s="1153">
        <f t="shared" si="764"/>
        <v>0</v>
      </c>
      <c r="AL609" s="1153">
        <f t="shared" si="764"/>
        <v>0</v>
      </c>
      <c r="AM609" s="1153">
        <f t="shared" si="764"/>
        <v>0</v>
      </c>
      <c r="AN609" s="1153">
        <f t="shared" si="764"/>
        <v>0</v>
      </c>
      <c r="AO609" s="1153">
        <f t="shared" si="764"/>
        <v>0</v>
      </c>
      <c r="AP609" s="1153">
        <f t="shared" si="764"/>
        <v>0</v>
      </c>
      <c r="AQ609" s="1153">
        <f t="shared" si="764"/>
        <v>0</v>
      </c>
      <c r="AR609" s="1153">
        <f t="shared" si="764"/>
        <v>0</v>
      </c>
      <c r="AS609" s="1153">
        <f t="shared" si="764"/>
        <v>0</v>
      </c>
      <c r="AT609" s="1153">
        <f t="shared" si="764"/>
        <v>0</v>
      </c>
      <c r="AU609" s="1153">
        <f t="shared" si="764"/>
        <v>0</v>
      </c>
      <c r="AV609" s="1153">
        <f t="shared" si="764"/>
        <v>0</v>
      </c>
      <c r="AW609" s="1153">
        <f t="shared" si="764"/>
        <v>0</v>
      </c>
      <c r="AX609" s="1153">
        <f t="shared" si="764"/>
        <v>0</v>
      </c>
      <c r="AY609" s="1153">
        <f t="shared" si="764"/>
        <v>0</v>
      </c>
      <c r="AZ609" s="1153">
        <f t="shared" si="764"/>
        <v>0</v>
      </c>
      <c r="BA609" s="1153">
        <f t="shared" si="764"/>
        <v>0</v>
      </c>
      <c r="BB609" s="1153">
        <f t="shared" si="764"/>
        <v>0</v>
      </c>
      <c r="BC609" s="1153">
        <f t="shared" si="764"/>
        <v>0</v>
      </c>
      <c r="BD609" s="1153">
        <f t="shared" si="764"/>
        <v>0</v>
      </c>
      <c r="BE609" s="1153">
        <f t="shared" si="764"/>
        <v>0</v>
      </c>
      <c r="BF609" s="1153">
        <f t="shared" si="764"/>
        <v>0</v>
      </c>
      <c r="BG609" s="1153">
        <f t="shared" si="764"/>
        <v>0</v>
      </c>
      <c r="BH609" s="1153">
        <f t="shared" si="764"/>
        <v>0</v>
      </c>
      <c r="BI609" s="1153">
        <f t="shared" si="764"/>
        <v>0</v>
      </c>
      <c r="BJ609" s="1153">
        <f t="shared" si="764"/>
        <v>0</v>
      </c>
      <c r="BK609" s="1153">
        <f t="shared" si="764"/>
        <v>0</v>
      </c>
      <c r="BL609" s="1153">
        <f t="shared" si="764"/>
        <v>0</v>
      </c>
      <c r="BM609" s="1153">
        <f t="shared" si="764"/>
        <v>0</v>
      </c>
      <c r="BN609" s="1153">
        <f t="shared" si="764"/>
        <v>0</v>
      </c>
      <c r="BO609" s="1153">
        <f t="shared" si="764"/>
        <v>0</v>
      </c>
      <c r="BP609" s="1153">
        <f t="shared" si="764"/>
        <v>0</v>
      </c>
      <c r="BQ609" s="1153">
        <f t="shared" si="764"/>
        <v>0</v>
      </c>
      <c r="BR609" s="1153">
        <f t="shared" si="764"/>
        <v>0</v>
      </c>
      <c r="BS609" s="1153">
        <f t="shared" si="764"/>
        <v>0</v>
      </c>
      <c r="BT609" s="1153">
        <f t="shared" si="764"/>
        <v>0</v>
      </c>
      <c r="BU609" s="1153">
        <f t="shared" si="764"/>
        <v>0</v>
      </c>
      <c r="BV609" s="1153">
        <f t="shared" si="764"/>
        <v>0</v>
      </c>
      <c r="BW609" s="1153">
        <f t="shared" ref="BW609:CD609" si="765">IF(AND(OR($G146&lt;&gt;0,$H146&lt;&gt;0),BW146&lt;&gt;""),1,0)</f>
        <v>0</v>
      </c>
      <c r="BX609" s="1153">
        <f t="shared" si="765"/>
        <v>0</v>
      </c>
      <c r="BY609" s="1153">
        <f t="shared" si="765"/>
        <v>0</v>
      </c>
      <c r="BZ609" s="1153">
        <f t="shared" si="765"/>
        <v>0</v>
      </c>
      <c r="CA609" s="1153">
        <f t="shared" si="765"/>
        <v>0</v>
      </c>
      <c r="CB609" s="1153">
        <f t="shared" si="765"/>
        <v>0</v>
      </c>
      <c r="CC609" s="1153">
        <f t="shared" si="765"/>
        <v>0</v>
      </c>
      <c r="CD609" s="1153">
        <f t="shared" si="765"/>
        <v>0</v>
      </c>
    </row>
    <row r="611" spans="1:82" x14ac:dyDescent="0.2">
      <c r="J611" s="112" t="s">
        <v>167</v>
      </c>
      <c r="K611" s="1236">
        <f>SUM(K550:K609)</f>
        <v>0</v>
      </c>
      <c r="L611" s="1236">
        <f t="shared" ref="L611:BW611" si="766">SUM(L550:L609)</f>
        <v>0</v>
      </c>
      <c r="M611" s="1236">
        <f t="shared" si="766"/>
        <v>0</v>
      </c>
      <c r="N611" s="1236">
        <f t="shared" si="766"/>
        <v>0</v>
      </c>
      <c r="O611" s="1236">
        <f t="shared" si="766"/>
        <v>0</v>
      </c>
      <c r="P611" s="1236">
        <f t="shared" si="766"/>
        <v>0</v>
      </c>
      <c r="Q611" s="1236">
        <f t="shared" si="766"/>
        <v>0</v>
      </c>
      <c r="R611" s="1236">
        <f t="shared" si="766"/>
        <v>0</v>
      </c>
      <c r="S611" s="1236">
        <f t="shared" si="766"/>
        <v>0</v>
      </c>
      <c r="T611" s="1236">
        <f t="shared" si="766"/>
        <v>0</v>
      </c>
      <c r="U611" s="1236">
        <f t="shared" si="766"/>
        <v>0</v>
      </c>
      <c r="V611" s="1236">
        <f t="shared" si="766"/>
        <v>0</v>
      </c>
      <c r="W611" s="1236">
        <f t="shared" si="766"/>
        <v>0</v>
      </c>
      <c r="X611" s="1236">
        <f t="shared" si="766"/>
        <v>0</v>
      </c>
      <c r="Y611" s="1236">
        <f t="shared" si="766"/>
        <v>0</v>
      </c>
      <c r="Z611" s="1236">
        <f t="shared" si="766"/>
        <v>0</v>
      </c>
      <c r="AA611" s="1236">
        <f t="shared" si="766"/>
        <v>0</v>
      </c>
      <c r="AB611" s="1236">
        <f t="shared" si="766"/>
        <v>0</v>
      </c>
      <c r="AC611" s="1236">
        <f t="shared" si="766"/>
        <v>0</v>
      </c>
      <c r="AD611" s="1236">
        <f t="shared" si="766"/>
        <v>0</v>
      </c>
      <c r="AE611" s="1236">
        <f t="shared" si="766"/>
        <v>0</v>
      </c>
      <c r="AF611" s="1236">
        <f t="shared" si="766"/>
        <v>0</v>
      </c>
      <c r="AG611" s="1236">
        <f t="shared" si="766"/>
        <v>0</v>
      </c>
      <c r="AH611" s="1236">
        <f t="shared" si="766"/>
        <v>0</v>
      </c>
      <c r="AI611" s="1236">
        <f t="shared" si="766"/>
        <v>0</v>
      </c>
      <c r="AJ611" s="1236">
        <f t="shared" si="766"/>
        <v>0</v>
      </c>
      <c r="AK611" s="1236">
        <f t="shared" si="766"/>
        <v>0</v>
      </c>
      <c r="AL611" s="1236">
        <f t="shared" si="766"/>
        <v>0</v>
      </c>
      <c r="AM611" s="1236">
        <f t="shared" si="766"/>
        <v>0</v>
      </c>
      <c r="AN611" s="1236">
        <f t="shared" si="766"/>
        <v>0</v>
      </c>
      <c r="AO611" s="1236">
        <f t="shared" si="766"/>
        <v>0</v>
      </c>
      <c r="AP611" s="1236">
        <f t="shared" si="766"/>
        <v>0</v>
      </c>
      <c r="AQ611" s="1236">
        <f t="shared" si="766"/>
        <v>0</v>
      </c>
      <c r="AR611" s="1236">
        <f t="shared" si="766"/>
        <v>0</v>
      </c>
      <c r="AS611" s="1236">
        <f t="shared" si="766"/>
        <v>0</v>
      </c>
      <c r="AT611" s="1236">
        <f t="shared" si="766"/>
        <v>0</v>
      </c>
      <c r="AU611" s="1236">
        <f t="shared" si="766"/>
        <v>0</v>
      </c>
      <c r="AV611" s="1236">
        <f t="shared" si="766"/>
        <v>0</v>
      </c>
      <c r="AW611" s="1236">
        <f t="shared" si="766"/>
        <v>0</v>
      </c>
      <c r="AX611" s="1236">
        <f t="shared" si="766"/>
        <v>0</v>
      </c>
      <c r="AY611" s="1236">
        <f t="shared" si="766"/>
        <v>0</v>
      </c>
      <c r="AZ611" s="1236">
        <f t="shared" si="766"/>
        <v>0</v>
      </c>
      <c r="BA611" s="1236">
        <f t="shared" si="766"/>
        <v>0</v>
      </c>
      <c r="BB611" s="1236">
        <f t="shared" si="766"/>
        <v>0</v>
      </c>
      <c r="BC611" s="1236">
        <f t="shared" si="766"/>
        <v>0</v>
      </c>
      <c r="BD611" s="1236">
        <f t="shared" si="766"/>
        <v>0</v>
      </c>
      <c r="BE611" s="1236">
        <f t="shared" si="766"/>
        <v>0</v>
      </c>
      <c r="BF611" s="1236">
        <f t="shared" si="766"/>
        <v>0</v>
      </c>
      <c r="BG611" s="1236">
        <f t="shared" si="766"/>
        <v>0</v>
      </c>
      <c r="BH611" s="1236">
        <f t="shared" si="766"/>
        <v>0</v>
      </c>
      <c r="BI611" s="1236">
        <f t="shared" si="766"/>
        <v>0</v>
      </c>
      <c r="BJ611" s="1236">
        <f t="shared" si="766"/>
        <v>0</v>
      </c>
      <c r="BK611" s="1236">
        <f t="shared" si="766"/>
        <v>0</v>
      </c>
      <c r="BL611" s="1236">
        <f t="shared" si="766"/>
        <v>0</v>
      </c>
      <c r="BM611" s="1236">
        <f t="shared" si="766"/>
        <v>0</v>
      </c>
      <c r="BN611" s="1236">
        <f t="shared" si="766"/>
        <v>0</v>
      </c>
      <c r="BO611" s="1236">
        <f t="shared" si="766"/>
        <v>0</v>
      </c>
      <c r="BP611" s="1236">
        <f t="shared" si="766"/>
        <v>0</v>
      </c>
      <c r="BQ611" s="1236">
        <f t="shared" si="766"/>
        <v>0</v>
      </c>
      <c r="BR611" s="1236">
        <f t="shared" si="766"/>
        <v>0</v>
      </c>
      <c r="BS611" s="1236">
        <f t="shared" si="766"/>
        <v>0</v>
      </c>
      <c r="BT611" s="1236">
        <f t="shared" si="766"/>
        <v>0</v>
      </c>
      <c r="BU611" s="1236">
        <f t="shared" si="766"/>
        <v>0</v>
      </c>
      <c r="BV611" s="1236">
        <f t="shared" si="766"/>
        <v>0</v>
      </c>
      <c r="BW611" s="1236">
        <f t="shared" si="766"/>
        <v>0</v>
      </c>
      <c r="BX611" s="1236">
        <f t="shared" ref="BX611:CD611" si="767">SUM(BX550:BX609)</f>
        <v>0</v>
      </c>
      <c r="BY611" s="1236">
        <f t="shared" si="767"/>
        <v>0</v>
      </c>
      <c r="BZ611" s="1236">
        <f t="shared" si="767"/>
        <v>0</v>
      </c>
      <c r="CA611" s="1236">
        <f t="shared" si="767"/>
        <v>0</v>
      </c>
      <c r="CB611" s="1236">
        <f t="shared" si="767"/>
        <v>0</v>
      </c>
      <c r="CC611" s="1236">
        <f t="shared" si="767"/>
        <v>0</v>
      </c>
      <c r="CD611" s="1236">
        <f t="shared" si="767"/>
        <v>0</v>
      </c>
    </row>
    <row r="614" spans="1:82" x14ac:dyDescent="0.2">
      <c r="A614" s="1" t="s">
        <v>541</v>
      </c>
      <c r="C614" s="1">
        <v>1</v>
      </c>
      <c r="J614" s="1238" t="e">
        <f>SUM(K614:CD614)</f>
        <v>#DIV/0!</v>
      </c>
      <c r="K614" s="1237" t="e">
        <f>IF(K$12=$C614,SUM(K$550:K$609)-$E$696-1/2*($F$696),0)</f>
        <v>#DIV/0!</v>
      </c>
      <c r="L614" s="1237" t="e">
        <f t="shared" ref="L614:BW615" si="768">IF(L$12=$C614,SUM(L$550:L$609)-$E$696-1/2*($F$696),0)</f>
        <v>#DIV/0!</v>
      </c>
      <c r="M614" s="1237" t="e">
        <f t="shared" si="768"/>
        <v>#DIV/0!</v>
      </c>
      <c r="N614" s="1237" t="e">
        <f t="shared" si="768"/>
        <v>#DIV/0!</v>
      </c>
      <c r="O614" s="1237" t="e">
        <f t="shared" si="768"/>
        <v>#DIV/0!</v>
      </c>
      <c r="P614" s="1237" t="e">
        <f t="shared" si="768"/>
        <v>#DIV/0!</v>
      </c>
      <c r="Q614" s="1237" t="e">
        <f t="shared" si="768"/>
        <v>#DIV/0!</v>
      </c>
      <c r="R614" s="1237" t="e">
        <f t="shared" si="768"/>
        <v>#DIV/0!</v>
      </c>
      <c r="S614" s="1237" t="e">
        <f t="shared" si="768"/>
        <v>#DIV/0!</v>
      </c>
      <c r="T614" s="1237" t="e">
        <f t="shared" si="768"/>
        <v>#DIV/0!</v>
      </c>
      <c r="U614" s="1237" t="e">
        <f t="shared" si="768"/>
        <v>#DIV/0!</v>
      </c>
      <c r="V614" s="1237" t="e">
        <f t="shared" si="768"/>
        <v>#DIV/0!</v>
      </c>
      <c r="W614" s="1237">
        <f t="shared" si="768"/>
        <v>0</v>
      </c>
      <c r="X614" s="1237">
        <f t="shared" si="768"/>
        <v>0</v>
      </c>
      <c r="Y614" s="1237">
        <f t="shared" si="768"/>
        <v>0</v>
      </c>
      <c r="Z614" s="1237">
        <f t="shared" si="768"/>
        <v>0</v>
      </c>
      <c r="AA614" s="1237">
        <f t="shared" si="768"/>
        <v>0</v>
      </c>
      <c r="AB614" s="1237">
        <f t="shared" si="768"/>
        <v>0</v>
      </c>
      <c r="AC614" s="1237">
        <f t="shared" si="768"/>
        <v>0</v>
      </c>
      <c r="AD614" s="1237">
        <f t="shared" si="768"/>
        <v>0</v>
      </c>
      <c r="AE614" s="1237">
        <f t="shared" si="768"/>
        <v>0</v>
      </c>
      <c r="AF614" s="1237">
        <f t="shared" si="768"/>
        <v>0</v>
      </c>
      <c r="AG614" s="1237">
        <f t="shared" si="768"/>
        <v>0</v>
      </c>
      <c r="AH614" s="1237">
        <f t="shared" si="768"/>
        <v>0</v>
      </c>
      <c r="AI614" s="1237">
        <f t="shared" si="768"/>
        <v>0</v>
      </c>
      <c r="AJ614" s="1237">
        <f t="shared" si="768"/>
        <v>0</v>
      </c>
      <c r="AK614" s="1237">
        <f t="shared" si="768"/>
        <v>0</v>
      </c>
      <c r="AL614" s="1237">
        <f t="shared" si="768"/>
        <v>0</v>
      </c>
      <c r="AM614" s="1237">
        <f t="shared" si="768"/>
        <v>0</v>
      </c>
      <c r="AN614" s="1237">
        <f t="shared" si="768"/>
        <v>0</v>
      </c>
      <c r="AO614" s="1237">
        <f t="shared" si="768"/>
        <v>0</v>
      </c>
      <c r="AP614" s="1237">
        <f t="shared" si="768"/>
        <v>0</v>
      </c>
      <c r="AQ614" s="1237">
        <f t="shared" si="768"/>
        <v>0</v>
      </c>
      <c r="AR614" s="1237">
        <f t="shared" si="768"/>
        <v>0</v>
      </c>
      <c r="AS614" s="1237">
        <f t="shared" si="768"/>
        <v>0</v>
      </c>
      <c r="AT614" s="1237">
        <f t="shared" si="768"/>
        <v>0</v>
      </c>
      <c r="AU614" s="1237">
        <f t="shared" si="768"/>
        <v>0</v>
      </c>
      <c r="AV614" s="1237">
        <f t="shared" si="768"/>
        <v>0</v>
      </c>
      <c r="AW614" s="1237">
        <f t="shared" si="768"/>
        <v>0</v>
      </c>
      <c r="AX614" s="1237">
        <f t="shared" si="768"/>
        <v>0</v>
      </c>
      <c r="AY614" s="1237">
        <f t="shared" si="768"/>
        <v>0</v>
      </c>
      <c r="AZ614" s="1237">
        <f t="shared" si="768"/>
        <v>0</v>
      </c>
      <c r="BA614" s="1237">
        <f t="shared" si="768"/>
        <v>0</v>
      </c>
      <c r="BB614" s="1237">
        <f t="shared" si="768"/>
        <v>0</v>
      </c>
      <c r="BC614" s="1237">
        <f t="shared" si="768"/>
        <v>0</v>
      </c>
      <c r="BD614" s="1237">
        <f t="shared" si="768"/>
        <v>0</v>
      </c>
      <c r="BE614" s="1237">
        <f t="shared" si="768"/>
        <v>0</v>
      </c>
      <c r="BF614" s="1237">
        <f t="shared" si="768"/>
        <v>0</v>
      </c>
      <c r="BG614" s="1237">
        <f t="shared" si="768"/>
        <v>0</v>
      </c>
      <c r="BH614" s="1237">
        <f t="shared" si="768"/>
        <v>0</v>
      </c>
      <c r="BI614" s="1237">
        <f t="shared" si="768"/>
        <v>0</v>
      </c>
      <c r="BJ614" s="1237">
        <f t="shared" si="768"/>
        <v>0</v>
      </c>
      <c r="BK614" s="1237">
        <f t="shared" si="768"/>
        <v>0</v>
      </c>
      <c r="BL614" s="1237">
        <f t="shared" si="768"/>
        <v>0</v>
      </c>
      <c r="BM614" s="1237">
        <f t="shared" si="768"/>
        <v>0</v>
      </c>
      <c r="BN614" s="1237">
        <f t="shared" si="768"/>
        <v>0</v>
      </c>
      <c r="BO614" s="1237">
        <f t="shared" si="768"/>
        <v>0</v>
      </c>
      <c r="BP614" s="1237">
        <f t="shared" si="768"/>
        <v>0</v>
      </c>
      <c r="BQ614" s="1237">
        <f t="shared" si="768"/>
        <v>0</v>
      </c>
      <c r="BR614" s="1237">
        <f t="shared" si="768"/>
        <v>0</v>
      </c>
      <c r="BS614" s="1237">
        <f t="shared" si="768"/>
        <v>0</v>
      </c>
      <c r="BT614" s="1237">
        <f t="shared" si="768"/>
        <v>0</v>
      </c>
      <c r="BU614" s="1237">
        <f t="shared" si="768"/>
        <v>0</v>
      </c>
      <c r="BV614" s="1237">
        <f t="shared" si="768"/>
        <v>0</v>
      </c>
      <c r="BW614" s="1237">
        <f t="shared" si="768"/>
        <v>0</v>
      </c>
      <c r="BX614" s="1237">
        <f t="shared" ref="BX614:CD619" si="769">IF(BX$12=$C614,SUM(BX$550:BX$609)-$E$696-1/2*($F$696),0)</f>
        <v>0</v>
      </c>
      <c r="BY614" s="1237">
        <f t="shared" si="769"/>
        <v>0</v>
      </c>
      <c r="BZ614" s="1237">
        <f t="shared" si="769"/>
        <v>0</v>
      </c>
      <c r="CA614" s="1237">
        <f t="shared" si="769"/>
        <v>0</v>
      </c>
      <c r="CB614" s="1237">
        <f t="shared" si="769"/>
        <v>0</v>
      </c>
      <c r="CC614" s="1237">
        <f t="shared" si="769"/>
        <v>0</v>
      </c>
      <c r="CD614" s="1237">
        <f t="shared" si="769"/>
        <v>0</v>
      </c>
    </row>
    <row r="615" spans="1:82" x14ac:dyDescent="0.2">
      <c r="A615" s="1" t="s">
        <v>546</v>
      </c>
      <c r="C615" s="1">
        <v>2</v>
      </c>
      <c r="J615" s="1238" t="e">
        <f t="shared" ref="J615:J619" si="770">SUM(K615:CD615)</f>
        <v>#DIV/0!</v>
      </c>
      <c r="K615" s="1237">
        <f t="shared" ref="K615:K619" si="771">IF(K$12=$C615,SUM(K$550:K$609)-$E$696-1/2*($F$696),0)</f>
        <v>0</v>
      </c>
      <c r="L615" s="1237">
        <f t="shared" ref="L615:AA619" si="772">IF(L$12=$C615,SUM(L$550:L$609)-$E$696-1/2*($F$696),0)</f>
        <v>0</v>
      </c>
      <c r="M615" s="1237">
        <f t="shared" si="768"/>
        <v>0</v>
      </c>
      <c r="N615" s="1237">
        <f t="shared" si="768"/>
        <v>0</v>
      </c>
      <c r="O615" s="1237">
        <f t="shared" si="768"/>
        <v>0</v>
      </c>
      <c r="P615" s="1237">
        <f t="shared" si="768"/>
        <v>0</v>
      </c>
      <c r="Q615" s="1237">
        <f t="shared" si="768"/>
        <v>0</v>
      </c>
      <c r="R615" s="1237">
        <f t="shared" si="768"/>
        <v>0</v>
      </c>
      <c r="S615" s="1237">
        <f t="shared" si="768"/>
        <v>0</v>
      </c>
      <c r="T615" s="1237">
        <f t="shared" si="768"/>
        <v>0</v>
      </c>
      <c r="U615" s="1237">
        <f t="shared" si="768"/>
        <v>0</v>
      </c>
      <c r="V615" s="1237">
        <f t="shared" si="768"/>
        <v>0</v>
      </c>
      <c r="W615" s="1237" t="e">
        <f t="shared" si="768"/>
        <v>#DIV/0!</v>
      </c>
      <c r="X615" s="1237" t="e">
        <f t="shared" si="768"/>
        <v>#DIV/0!</v>
      </c>
      <c r="Y615" s="1237" t="e">
        <f t="shared" si="768"/>
        <v>#DIV/0!</v>
      </c>
      <c r="Z615" s="1237" t="e">
        <f t="shared" si="768"/>
        <v>#DIV/0!</v>
      </c>
      <c r="AA615" s="1237" t="e">
        <f t="shared" si="768"/>
        <v>#DIV/0!</v>
      </c>
      <c r="AB615" s="1237" t="e">
        <f t="shared" si="768"/>
        <v>#DIV/0!</v>
      </c>
      <c r="AC615" s="1237" t="e">
        <f t="shared" si="768"/>
        <v>#DIV/0!</v>
      </c>
      <c r="AD615" s="1237" t="e">
        <f t="shared" si="768"/>
        <v>#DIV/0!</v>
      </c>
      <c r="AE615" s="1237" t="e">
        <f t="shared" si="768"/>
        <v>#DIV/0!</v>
      </c>
      <c r="AF615" s="1237" t="e">
        <f t="shared" si="768"/>
        <v>#DIV/0!</v>
      </c>
      <c r="AG615" s="1237" t="e">
        <f t="shared" si="768"/>
        <v>#DIV/0!</v>
      </c>
      <c r="AH615" s="1237" t="e">
        <f t="shared" si="768"/>
        <v>#DIV/0!</v>
      </c>
      <c r="AI615" s="1237">
        <f t="shared" si="768"/>
        <v>0</v>
      </c>
      <c r="AJ615" s="1237">
        <f t="shared" si="768"/>
        <v>0</v>
      </c>
      <c r="AK615" s="1237">
        <f t="shared" si="768"/>
        <v>0</v>
      </c>
      <c r="AL615" s="1237">
        <f t="shared" si="768"/>
        <v>0</v>
      </c>
      <c r="AM615" s="1237">
        <f t="shared" si="768"/>
        <v>0</v>
      </c>
      <c r="AN615" s="1237">
        <f t="shared" si="768"/>
        <v>0</v>
      </c>
      <c r="AO615" s="1237">
        <f t="shared" si="768"/>
        <v>0</v>
      </c>
      <c r="AP615" s="1237">
        <f t="shared" si="768"/>
        <v>0</v>
      </c>
      <c r="AQ615" s="1237">
        <f t="shared" si="768"/>
        <v>0</v>
      </c>
      <c r="AR615" s="1237">
        <f t="shared" si="768"/>
        <v>0</v>
      </c>
      <c r="AS615" s="1237">
        <f t="shared" si="768"/>
        <v>0</v>
      </c>
      <c r="AT615" s="1237">
        <f t="shared" si="768"/>
        <v>0</v>
      </c>
      <c r="AU615" s="1237">
        <f t="shared" si="768"/>
        <v>0</v>
      </c>
      <c r="AV615" s="1237">
        <f t="shared" si="768"/>
        <v>0</v>
      </c>
      <c r="AW615" s="1237">
        <f t="shared" si="768"/>
        <v>0</v>
      </c>
      <c r="AX615" s="1237">
        <f t="shared" si="768"/>
        <v>0</v>
      </c>
      <c r="AY615" s="1237">
        <f t="shared" si="768"/>
        <v>0</v>
      </c>
      <c r="AZ615" s="1237">
        <f t="shared" si="768"/>
        <v>0</v>
      </c>
      <c r="BA615" s="1237">
        <f t="shared" si="768"/>
        <v>0</v>
      </c>
      <c r="BB615" s="1237">
        <f t="shared" si="768"/>
        <v>0</v>
      </c>
      <c r="BC615" s="1237">
        <f t="shared" si="768"/>
        <v>0</v>
      </c>
      <c r="BD615" s="1237">
        <f t="shared" si="768"/>
        <v>0</v>
      </c>
      <c r="BE615" s="1237">
        <f t="shared" si="768"/>
        <v>0</v>
      </c>
      <c r="BF615" s="1237">
        <f t="shared" si="768"/>
        <v>0</v>
      </c>
      <c r="BG615" s="1237">
        <f t="shared" si="768"/>
        <v>0</v>
      </c>
      <c r="BH615" s="1237">
        <f t="shared" si="768"/>
        <v>0</v>
      </c>
      <c r="BI615" s="1237">
        <f t="shared" si="768"/>
        <v>0</v>
      </c>
      <c r="BJ615" s="1237">
        <f t="shared" si="768"/>
        <v>0</v>
      </c>
      <c r="BK615" s="1237">
        <f t="shared" si="768"/>
        <v>0</v>
      </c>
      <c r="BL615" s="1237">
        <f t="shared" si="768"/>
        <v>0</v>
      </c>
      <c r="BM615" s="1237">
        <f t="shared" si="768"/>
        <v>0</v>
      </c>
      <c r="BN615" s="1237">
        <f t="shared" si="768"/>
        <v>0</v>
      </c>
      <c r="BO615" s="1237">
        <f t="shared" si="768"/>
        <v>0</v>
      </c>
      <c r="BP615" s="1237">
        <f t="shared" si="768"/>
        <v>0</v>
      </c>
      <c r="BQ615" s="1237">
        <f t="shared" si="768"/>
        <v>0</v>
      </c>
      <c r="BR615" s="1237">
        <f t="shared" si="768"/>
        <v>0</v>
      </c>
      <c r="BS615" s="1237">
        <f t="shared" si="768"/>
        <v>0</v>
      </c>
      <c r="BT615" s="1237">
        <f t="shared" si="768"/>
        <v>0</v>
      </c>
      <c r="BU615" s="1237">
        <f t="shared" si="768"/>
        <v>0</v>
      </c>
      <c r="BV615" s="1237">
        <f t="shared" si="768"/>
        <v>0</v>
      </c>
      <c r="BW615" s="1237">
        <f t="shared" si="768"/>
        <v>0</v>
      </c>
      <c r="BX615" s="1237">
        <f t="shared" si="769"/>
        <v>0</v>
      </c>
      <c r="BY615" s="1237">
        <f t="shared" si="769"/>
        <v>0</v>
      </c>
      <c r="BZ615" s="1237">
        <f t="shared" si="769"/>
        <v>0</v>
      </c>
      <c r="CA615" s="1237">
        <f t="shared" si="769"/>
        <v>0</v>
      </c>
      <c r="CB615" s="1237">
        <f t="shared" si="769"/>
        <v>0</v>
      </c>
      <c r="CC615" s="1237">
        <f t="shared" si="769"/>
        <v>0</v>
      </c>
      <c r="CD615" s="1237">
        <f t="shared" si="769"/>
        <v>0</v>
      </c>
    </row>
    <row r="616" spans="1:82" x14ac:dyDescent="0.2">
      <c r="A616" s="1" t="s">
        <v>542</v>
      </c>
      <c r="C616" s="1">
        <v>3</v>
      </c>
      <c r="J616" s="1238" t="e">
        <f t="shared" si="770"/>
        <v>#DIV/0!</v>
      </c>
      <c r="K616" s="1237">
        <f t="shared" si="771"/>
        <v>0</v>
      </c>
      <c r="L616" s="1237">
        <f t="shared" si="772"/>
        <v>0</v>
      </c>
      <c r="M616" s="1237">
        <f t="shared" si="772"/>
        <v>0</v>
      </c>
      <c r="N616" s="1237">
        <f t="shared" si="772"/>
        <v>0</v>
      </c>
      <c r="O616" s="1237">
        <f t="shared" si="772"/>
        <v>0</v>
      </c>
      <c r="P616" s="1237">
        <f t="shared" si="772"/>
        <v>0</v>
      </c>
      <c r="Q616" s="1237">
        <f t="shared" si="772"/>
        <v>0</v>
      </c>
      <c r="R616" s="1237">
        <f t="shared" si="772"/>
        <v>0</v>
      </c>
      <c r="S616" s="1237">
        <f t="shared" si="772"/>
        <v>0</v>
      </c>
      <c r="T616" s="1237">
        <f t="shared" si="772"/>
        <v>0</v>
      </c>
      <c r="U616" s="1237">
        <f t="shared" si="772"/>
        <v>0</v>
      </c>
      <c r="V616" s="1237">
        <f t="shared" si="772"/>
        <v>0</v>
      </c>
      <c r="W616" s="1237">
        <f t="shared" si="772"/>
        <v>0</v>
      </c>
      <c r="X616" s="1237">
        <f t="shared" si="772"/>
        <v>0</v>
      </c>
      <c r="Y616" s="1237">
        <f t="shared" si="772"/>
        <v>0</v>
      </c>
      <c r="Z616" s="1237">
        <f t="shared" si="772"/>
        <v>0</v>
      </c>
      <c r="AA616" s="1237">
        <f t="shared" si="772"/>
        <v>0</v>
      </c>
      <c r="AB616" s="1237">
        <f t="shared" ref="AB616:AQ619" si="773">IF(AB$12=$C616,SUM(AB$550:AB$609)-$E$696-1/2*($F$696),0)</f>
        <v>0</v>
      </c>
      <c r="AC616" s="1237">
        <f t="shared" si="773"/>
        <v>0</v>
      </c>
      <c r="AD616" s="1237">
        <f t="shared" si="773"/>
        <v>0</v>
      </c>
      <c r="AE616" s="1237">
        <f t="shared" si="773"/>
        <v>0</v>
      </c>
      <c r="AF616" s="1237">
        <f t="shared" si="773"/>
        <v>0</v>
      </c>
      <c r="AG616" s="1237">
        <f t="shared" si="773"/>
        <v>0</v>
      </c>
      <c r="AH616" s="1237">
        <f t="shared" si="773"/>
        <v>0</v>
      </c>
      <c r="AI616" s="1237" t="e">
        <f t="shared" si="773"/>
        <v>#DIV/0!</v>
      </c>
      <c r="AJ616" s="1237" t="e">
        <f t="shared" si="773"/>
        <v>#DIV/0!</v>
      </c>
      <c r="AK616" s="1237" t="e">
        <f t="shared" si="773"/>
        <v>#DIV/0!</v>
      </c>
      <c r="AL616" s="1237" t="e">
        <f t="shared" si="773"/>
        <v>#DIV/0!</v>
      </c>
      <c r="AM616" s="1237" t="e">
        <f t="shared" si="773"/>
        <v>#DIV/0!</v>
      </c>
      <c r="AN616" s="1237" t="e">
        <f t="shared" si="773"/>
        <v>#DIV/0!</v>
      </c>
      <c r="AO616" s="1237" t="e">
        <f t="shared" si="773"/>
        <v>#DIV/0!</v>
      </c>
      <c r="AP616" s="1237" t="e">
        <f t="shared" si="773"/>
        <v>#DIV/0!</v>
      </c>
      <c r="AQ616" s="1237" t="e">
        <f t="shared" si="773"/>
        <v>#DIV/0!</v>
      </c>
      <c r="AR616" s="1237" t="e">
        <f t="shared" ref="AR616:BG619" si="774">IF(AR$12=$C616,SUM(AR$550:AR$609)-$E$696-1/2*($F$696),0)</f>
        <v>#DIV/0!</v>
      </c>
      <c r="AS616" s="1237" t="e">
        <f t="shared" si="774"/>
        <v>#DIV/0!</v>
      </c>
      <c r="AT616" s="1237" t="e">
        <f t="shared" si="774"/>
        <v>#DIV/0!</v>
      </c>
      <c r="AU616" s="1237">
        <f t="shared" si="774"/>
        <v>0</v>
      </c>
      <c r="AV616" s="1237">
        <f t="shared" si="774"/>
        <v>0</v>
      </c>
      <c r="AW616" s="1237">
        <f t="shared" si="774"/>
        <v>0</v>
      </c>
      <c r="AX616" s="1237">
        <f t="shared" si="774"/>
        <v>0</v>
      </c>
      <c r="AY616" s="1237">
        <f t="shared" si="774"/>
        <v>0</v>
      </c>
      <c r="AZ616" s="1237">
        <f t="shared" si="774"/>
        <v>0</v>
      </c>
      <c r="BA616" s="1237">
        <f t="shared" si="774"/>
        <v>0</v>
      </c>
      <c r="BB616" s="1237">
        <f t="shared" si="774"/>
        <v>0</v>
      </c>
      <c r="BC616" s="1237">
        <f t="shared" si="774"/>
        <v>0</v>
      </c>
      <c r="BD616" s="1237">
        <f t="shared" si="774"/>
        <v>0</v>
      </c>
      <c r="BE616" s="1237">
        <f t="shared" si="774"/>
        <v>0</v>
      </c>
      <c r="BF616" s="1237">
        <f t="shared" si="774"/>
        <v>0</v>
      </c>
      <c r="BG616" s="1237">
        <f t="shared" si="774"/>
        <v>0</v>
      </c>
      <c r="BH616" s="1237">
        <f t="shared" ref="BH616:BW619" si="775">IF(BH$12=$C616,SUM(BH$550:BH$609)-$E$696-1/2*($F$696),0)</f>
        <v>0</v>
      </c>
      <c r="BI616" s="1237">
        <f t="shared" si="775"/>
        <v>0</v>
      </c>
      <c r="BJ616" s="1237">
        <f t="shared" si="775"/>
        <v>0</v>
      </c>
      <c r="BK616" s="1237">
        <f t="shared" si="775"/>
        <v>0</v>
      </c>
      <c r="BL616" s="1237">
        <f t="shared" si="775"/>
        <v>0</v>
      </c>
      <c r="BM616" s="1237">
        <f t="shared" si="775"/>
        <v>0</v>
      </c>
      <c r="BN616" s="1237">
        <f t="shared" si="775"/>
        <v>0</v>
      </c>
      <c r="BO616" s="1237">
        <f t="shared" si="775"/>
        <v>0</v>
      </c>
      <c r="BP616" s="1237">
        <f t="shared" si="775"/>
        <v>0</v>
      </c>
      <c r="BQ616" s="1237">
        <f t="shared" si="775"/>
        <v>0</v>
      </c>
      <c r="BR616" s="1237">
        <f t="shared" si="775"/>
        <v>0</v>
      </c>
      <c r="BS616" s="1237">
        <f t="shared" si="775"/>
        <v>0</v>
      </c>
      <c r="BT616" s="1237">
        <f t="shared" si="775"/>
        <v>0</v>
      </c>
      <c r="BU616" s="1237">
        <f t="shared" si="775"/>
        <v>0</v>
      </c>
      <c r="BV616" s="1237">
        <f t="shared" si="775"/>
        <v>0</v>
      </c>
      <c r="BW616" s="1237">
        <f t="shared" si="775"/>
        <v>0</v>
      </c>
      <c r="BX616" s="1237">
        <f t="shared" si="769"/>
        <v>0</v>
      </c>
      <c r="BY616" s="1237">
        <f t="shared" si="769"/>
        <v>0</v>
      </c>
      <c r="BZ616" s="1237">
        <f t="shared" si="769"/>
        <v>0</v>
      </c>
      <c r="CA616" s="1237">
        <f t="shared" si="769"/>
        <v>0</v>
      </c>
      <c r="CB616" s="1237">
        <f t="shared" si="769"/>
        <v>0</v>
      </c>
      <c r="CC616" s="1237">
        <f t="shared" si="769"/>
        <v>0</v>
      </c>
      <c r="CD616" s="1237">
        <f t="shared" si="769"/>
        <v>0</v>
      </c>
    </row>
    <row r="617" spans="1:82" x14ac:dyDescent="0.2">
      <c r="A617" s="1" t="s">
        <v>543</v>
      </c>
      <c r="C617" s="1">
        <v>4</v>
      </c>
      <c r="J617" s="1238" t="e">
        <f t="shared" si="770"/>
        <v>#DIV/0!</v>
      </c>
      <c r="K617" s="1237">
        <f t="shared" si="771"/>
        <v>0</v>
      </c>
      <c r="L617" s="1237">
        <f t="shared" si="772"/>
        <v>0</v>
      </c>
      <c r="M617" s="1237">
        <f t="shared" si="772"/>
        <v>0</v>
      </c>
      <c r="N617" s="1237">
        <f t="shared" si="772"/>
        <v>0</v>
      </c>
      <c r="O617" s="1237">
        <f t="shared" si="772"/>
        <v>0</v>
      </c>
      <c r="P617" s="1237">
        <f t="shared" si="772"/>
        <v>0</v>
      </c>
      <c r="Q617" s="1237">
        <f t="shared" si="772"/>
        <v>0</v>
      </c>
      <c r="R617" s="1237">
        <f t="shared" si="772"/>
        <v>0</v>
      </c>
      <c r="S617" s="1237">
        <f t="shared" si="772"/>
        <v>0</v>
      </c>
      <c r="T617" s="1237">
        <f t="shared" si="772"/>
        <v>0</v>
      </c>
      <c r="U617" s="1237">
        <f t="shared" si="772"/>
        <v>0</v>
      </c>
      <c r="V617" s="1237">
        <f t="shared" si="772"/>
        <v>0</v>
      </c>
      <c r="W617" s="1237">
        <f t="shared" si="772"/>
        <v>0</v>
      </c>
      <c r="X617" s="1237">
        <f t="shared" si="772"/>
        <v>0</v>
      </c>
      <c r="Y617" s="1237">
        <f t="shared" si="772"/>
        <v>0</v>
      </c>
      <c r="Z617" s="1237">
        <f t="shared" si="772"/>
        <v>0</v>
      </c>
      <c r="AA617" s="1237">
        <f t="shared" si="772"/>
        <v>0</v>
      </c>
      <c r="AB617" s="1237">
        <f t="shared" si="773"/>
        <v>0</v>
      </c>
      <c r="AC617" s="1237">
        <f t="shared" si="773"/>
        <v>0</v>
      </c>
      <c r="AD617" s="1237">
        <f t="shared" si="773"/>
        <v>0</v>
      </c>
      <c r="AE617" s="1237">
        <f t="shared" si="773"/>
        <v>0</v>
      </c>
      <c r="AF617" s="1237">
        <f t="shared" si="773"/>
        <v>0</v>
      </c>
      <c r="AG617" s="1237">
        <f t="shared" si="773"/>
        <v>0</v>
      </c>
      <c r="AH617" s="1237">
        <f t="shared" si="773"/>
        <v>0</v>
      </c>
      <c r="AI617" s="1237">
        <f t="shared" si="773"/>
        <v>0</v>
      </c>
      <c r="AJ617" s="1237">
        <f t="shared" si="773"/>
        <v>0</v>
      </c>
      <c r="AK617" s="1237">
        <f t="shared" si="773"/>
        <v>0</v>
      </c>
      <c r="AL617" s="1237">
        <f t="shared" si="773"/>
        <v>0</v>
      </c>
      <c r="AM617" s="1237">
        <f t="shared" si="773"/>
        <v>0</v>
      </c>
      <c r="AN617" s="1237">
        <f t="shared" si="773"/>
        <v>0</v>
      </c>
      <c r="AO617" s="1237">
        <f t="shared" si="773"/>
        <v>0</v>
      </c>
      <c r="AP617" s="1237">
        <f t="shared" si="773"/>
        <v>0</v>
      </c>
      <c r="AQ617" s="1237">
        <f t="shared" si="773"/>
        <v>0</v>
      </c>
      <c r="AR617" s="1237">
        <f t="shared" si="774"/>
        <v>0</v>
      </c>
      <c r="AS617" s="1237">
        <f t="shared" si="774"/>
        <v>0</v>
      </c>
      <c r="AT617" s="1237">
        <f t="shared" si="774"/>
        <v>0</v>
      </c>
      <c r="AU617" s="1237" t="e">
        <f t="shared" si="774"/>
        <v>#DIV/0!</v>
      </c>
      <c r="AV617" s="1237" t="e">
        <f t="shared" si="774"/>
        <v>#DIV/0!</v>
      </c>
      <c r="AW617" s="1237" t="e">
        <f t="shared" si="774"/>
        <v>#DIV/0!</v>
      </c>
      <c r="AX617" s="1237" t="e">
        <f t="shared" si="774"/>
        <v>#DIV/0!</v>
      </c>
      <c r="AY617" s="1237" t="e">
        <f t="shared" si="774"/>
        <v>#DIV/0!</v>
      </c>
      <c r="AZ617" s="1237" t="e">
        <f t="shared" si="774"/>
        <v>#DIV/0!</v>
      </c>
      <c r="BA617" s="1237" t="e">
        <f t="shared" si="774"/>
        <v>#DIV/0!</v>
      </c>
      <c r="BB617" s="1237" t="e">
        <f t="shared" si="774"/>
        <v>#DIV/0!</v>
      </c>
      <c r="BC617" s="1237" t="e">
        <f t="shared" si="774"/>
        <v>#DIV/0!</v>
      </c>
      <c r="BD617" s="1237" t="e">
        <f t="shared" si="774"/>
        <v>#DIV/0!</v>
      </c>
      <c r="BE617" s="1237" t="e">
        <f t="shared" si="774"/>
        <v>#DIV/0!</v>
      </c>
      <c r="BF617" s="1237" t="e">
        <f t="shared" si="774"/>
        <v>#DIV/0!</v>
      </c>
      <c r="BG617" s="1237">
        <f t="shared" si="774"/>
        <v>0</v>
      </c>
      <c r="BH617" s="1237">
        <f t="shared" si="775"/>
        <v>0</v>
      </c>
      <c r="BI617" s="1237">
        <f t="shared" si="775"/>
        <v>0</v>
      </c>
      <c r="BJ617" s="1237">
        <f t="shared" si="775"/>
        <v>0</v>
      </c>
      <c r="BK617" s="1237">
        <f t="shared" si="775"/>
        <v>0</v>
      </c>
      <c r="BL617" s="1237">
        <f t="shared" si="775"/>
        <v>0</v>
      </c>
      <c r="BM617" s="1237">
        <f t="shared" si="775"/>
        <v>0</v>
      </c>
      <c r="BN617" s="1237">
        <f t="shared" si="775"/>
        <v>0</v>
      </c>
      <c r="BO617" s="1237">
        <f t="shared" si="775"/>
        <v>0</v>
      </c>
      <c r="BP617" s="1237">
        <f t="shared" si="775"/>
        <v>0</v>
      </c>
      <c r="BQ617" s="1237">
        <f t="shared" si="775"/>
        <v>0</v>
      </c>
      <c r="BR617" s="1237">
        <f t="shared" si="775"/>
        <v>0</v>
      </c>
      <c r="BS617" s="1237">
        <f t="shared" si="775"/>
        <v>0</v>
      </c>
      <c r="BT617" s="1237">
        <f t="shared" si="775"/>
        <v>0</v>
      </c>
      <c r="BU617" s="1237">
        <f t="shared" si="775"/>
        <v>0</v>
      </c>
      <c r="BV617" s="1237">
        <f t="shared" si="775"/>
        <v>0</v>
      </c>
      <c r="BW617" s="1237">
        <f t="shared" si="775"/>
        <v>0</v>
      </c>
      <c r="BX617" s="1237">
        <f t="shared" si="769"/>
        <v>0</v>
      </c>
      <c r="BY617" s="1237">
        <f t="shared" si="769"/>
        <v>0</v>
      </c>
      <c r="BZ617" s="1237">
        <f t="shared" si="769"/>
        <v>0</v>
      </c>
      <c r="CA617" s="1237">
        <f t="shared" si="769"/>
        <v>0</v>
      </c>
      <c r="CB617" s="1237">
        <f t="shared" si="769"/>
        <v>0</v>
      </c>
      <c r="CC617" s="1237">
        <f t="shared" si="769"/>
        <v>0</v>
      </c>
      <c r="CD617" s="1237">
        <f t="shared" si="769"/>
        <v>0</v>
      </c>
    </row>
    <row r="618" spans="1:82" x14ac:dyDescent="0.2">
      <c r="A618" s="1" t="s">
        <v>544</v>
      </c>
      <c r="C618" s="1">
        <v>5</v>
      </c>
      <c r="J618" s="1238" t="e">
        <f t="shared" si="770"/>
        <v>#DIV/0!</v>
      </c>
      <c r="K618" s="1237">
        <f t="shared" si="771"/>
        <v>0</v>
      </c>
      <c r="L618" s="1237">
        <f t="shared" si="772"/>
        <v>0</v>
      </c>
      <c r="M618" s="1237">
        <f t="shared" si="772"/>
        <v>0</v>
      </c>
      <c r="N618" s="1237">
        <f t="shared" si="772"/>
        <v>0</v>
      </c>
      <c r="O618" s="1237">
        <f t="shared" si="772"/>
        <v>0</v>
      </c>
      <c r="P618" s="1237">
        <f t="shared" si="772"/>
        <v>0</v>
      </c>
      <c r="Q618" s="1237">
        <f t="shared" si="772"/>
        <v>0</v>
      </c>
      <c r="R618" s="1237">
        <f t="shared" si="772"/>
        <v>0</v>
      </c>
      <c r="S618" s="1237">
        <f t="shared" si="772"/>
        <v>0</v>
      </c>
      <c r="T618" s="1237">
        <f t="shared" si="772"/>
        <v>0</v>
      </c>
      <c r="U618" s="1237">
        <f t="shared" si="772"/>
        <v>0</v>
      </c>
      <c r="V618" s="1237">
        <f t="shared" si="772"/>
        <v>0</v>
      </c>
      <c r="W618" s="1237">
        <f t="shared" si="772"/>
        <v>0</v>
      </c>
      <c r="X618" s="1237">
        <f t="shared" si="772"/>
        <v>0</v>
      </c>
      <c r="Y618" s="1237">
        <f t="shared" si="772"/>
        <v>0</v>
      </c>
      <c r="Z618" s="1237">
        <f t="shared" si="772"/>
        <v>0</v>
      </c>
      <c r="AA618" s="1237">
        <f t="shared" si="772"/>
        <v>0</v>
      </c>
      <c r="AB618" s="1237">
        <f t="shared" si="773"/>
        <v>0</v>
      </c>
      <c r="AC618" s="1237">
        <f t="shared" si="773"/>
        <v>0</v>
      </c>
      <c r="AD618" s="1237">
        <f t="shared" si="773"/>
        <v>0</v>
      </c>
      <c r="AE618" s="1237">
        <f t="shared" si="773"/>
        <v>0</v>
      </c>
      <c r="AF618" s="1237">
        <f t="shared" si="773"/>
        <v>0</v>
      </c>
      <c r="AG618" s="1237">
        <f t="shared" si="773"/>
        <v>0</v>
      </c>
      <c r="AH618" s="1237">
        <f t="shared" si="773"/>
        <v>0</v>
      </c>
      <c r="AI618" s="1237">
        <f t="shared" si="773"/>
        <v>0</v>
      </c>
      <c r="AJ618" s="1237">
        <f t="shared" si="773"/>
        <v>0</v>
      </c>
      <c r="AK618" s="1237">
        <f t="shared" si="773"/>
        <v>0</v>
      </c>
      <c r="AL618" s="1237">
        <f t="shared" si="773"/>
        <v>0</v>
      </c>
      <c r="AM618" s="1237">
        <f t="shared" si="773"/>
        <v>0</v>
      </c>
      <c r="AN618" s="1237">
        <f t="shared" si="773"/>
        <v>0</v>
      </c>
      <c r="AO618" s="1237">
        <f t="shared" si="773"/>
        <v>0</v>
      </c>
      <c r="AP618" s="1237">
        <f t="shared" si="773"/>
        <v>0</v>
      </c>
      <c r="AQ618" s="1237">
        <f t="shared" si="773"/>
        <v>0</v>
      </c>
      <c r="AR618" s="1237">
        <f t="shared" si="774"/>
        <v>0</v>
      </c>
      <c r="AS618" s="1237">
        <f t="shared" si="774"/>
        <v>0</v>
      </c>
      <c r="AT618" s="1237">
        <f t="shared" si="774"/>
        <v>0</v>
      </c>
      <c r="AU618" s="1237">
        <f t="shared" si="774"/>
        <v>0</v>
      </c>
      <c r="AV618" s="1237">
        <f t="shared" si="774"/>
        <v>0</v>
      </c>
      <c r="AW618" s="1237">
        <f t="shared" si="774"/>
        <v>0</v>
      </c>
      <c r="AX618" s="1237">
        <f t="shared" si="774"/>
        <v>0</v>
      </c>
      <c r="AY618" s="1237">
        <f t="shared" si="774"/>
        <v>0</v>
      </c>
      <c r="AZ618" s="1237">
        <f t="shared" si="774"/>
        <v>0</v>
      </c>
      <c r="BA618" s="1237">
        <f t="shared" si="774"/>
        <v>0</v>
      </c>
      <c r="BB618" s="1237">
        <f t="shared" si="774"/>
        <v>0</v>
      </c>
      <c r="BC618" s="1237">
        <f t="shared" si="774"/>
        <v>0</v>
      </c>
      <c r="BD618" s="1237">
        <f t="shared" si="774"/>
        <v>0</v>
      </c>
      <c r="BE618" s="1237">
        <f t="shared" si="774"/>
        <v>0</v>
      </c>
      <c r="BF618" s="1237">
        <f t="shared" si="774"/>
        <v>0</v>
      </c>
      <c r="BG618" s="1237" t="e">
        <f t="shared" si="774"/>
        <v>#DIV/0!</v>
      </c>
      <c r="BH618" s="1237" t="e">
        <f t="shared" si="775"/>
        <v>#DIV/0!</v>
      </c>
      <c r="BI618" s="1237" t="e">
        <f t="shared" si="775"/>
        <v>#DIV/0!</v>
      </c>
      <c r="BJ618" s="1237" t="e">
        <f t="shared" si="775"/>
        <v>#DIV/0!</v>
      </c>
      <c r="BK618" s="1237" t="e">
        <f t="shared" si="775"/>
        <v>#DIV/0!</v>
      </c>
      <c r="BL618" s="1237" t="e">
        <f t="shared" si="775"/>
        <v>#DIV/0!</v>
      </c>
      <c r="BM618" s="1237" t="e">
        <f t="shared" si="775"/>
        <v>#DIV/0!</v>
      </c>
      <c r="BN618" s="1237" t="e">
        <f t="shared" si="775"/>
        <v>#DIV/0!</v>
      </c>
      <c r="BO618" s="1237" t="e">
        <f t="shared" si="775"/>
        <v>#DIV/0!</v>
      </c>
      <c r="BP618" s="1237" t="e">
        <f t="shared" si="775"/>
        <v>#DIV/0!</v>
      </c>
      <c r="BQ618" s="1237" t="e">
        <f t="shared" si="775"/>
        <v>#DIV/0!</v>
      </c>
      <c r="BR618" s="1237" t="e">
        <f t="shared" si="775"/>
        <v>#DIV/0!</v>
      </c>
      <c r="BS618" s="1237">
        <f t="shared" si="775"/>
        <v>0</v>
      </c>
      <c r="BT618" s="1237">
        <f t="shared" si="775"/>
        <v>0</v>
      </c>
      <c r="BU618" s="1237">
        <f t="shared" si="775"/>
        <v>0</v>
      </c>
      <c r="BV618" s="1237">
        <f t="shared" si="775"/>
        <v>0</v>
      </c>
      <c r="BW618" s="1237">
        <f t="shared" si="775"/>
        <v>0</v>
      </c>
      <c r="BX618" s="1237">
        <f t="shared" si="769"/>
        <v>0</v>
      </c>
      <c r="BY618" s="1237">
        <f t="shared" si="769"/>
        <v>0</v>
      </c>
      <c r="BZ618" s="1237">
        <f t="shared" si="769"/>
        <v>0</v>
      </c>
      <c r="CA618" s="1237">
        <f t="shared" si="769"/>
        <v>0</v>
      </c>
      <c r="CB618" s="1237">
        <f t="shared" si="769"/>
        <v>0</v>
      </c>
      <c r="CC618" s="1237">
        <f t="shared" si="769"/>
        <v>0</v>
      </c>
      <c r="CD618" s="1237">
        <f t="shared" si="769"/>
        <v>0</v>
      </c>
    </row>
    <row r="619" spans="1:82" x14ac:dyDescent="0.2">
      <c r="A619" s="1" t="s">
        <v>545</v>
      </c>
      <c r="C619" s="1">
        <v>6</v>
      </c>
      <c r="J619" s="1238" t="e">
        <f t="shared" si="770"/>
        <v>#DIV/0!</v>
      </c>
      <c r="K619" s="1237">
        <f t="shared" si="771"/>
        <v>0</v>
      </c>
      <c r="L619" s="1237">
        <f t="shared" si="772"/>
        <v>0</v>
      </c>
      <c r="M619" s="1237">
        <f t="shared" si="772"/>
        <v>0</v>
      </c>
      <c r="N619" s="1237">
        <f t="shared" si="772"/>
        <v>0</v>
      </c>
      <c r="O619" s="1237">
        <f t="shared" si="772"/>
        <v>0</v>
      </c>
      <c r="P619" s="1237">
        <f t="shared" si="772"/>
        <v>0</v>
      </c>
      <c r="Q619" s="1237">
        <f t="shared" si="772"/>
        <v>0</v>
      </c>
      <c r="R619" s="1237">
        <f t="shared" si="772"/>
        <v>0</v>
      </c>
      <c r="S619" s="1237">
        <f t="shared" si="772"/>
        <v>0</v>
      </c>
      <c r="T619" s="1237">
        <f t="shared" si="772"/>
        <v>0</v>
      </c>
      <c r="U619" s="1237">
        <f t="shared" si="772"/>
        <v>0</v>
      </c>
      <c r="V619" s="1237">
        <f t="shared" si="772"/>
        <v>0</v>
      </c>
      <c r="W619" s="1237">
        <f t="shared" si="772"/>
        <v>0</v>
      </c>
      <c r="X619" s="1237">
        <f t="shared" si="772"/>
        <v>0</v>
      </c>
      <c r="Y619" s="1237">
        <f t="shared" si="772"/>
        <v>0</v>
      </c>
      <c r="Z619" s="1237">
        <f t="shared" si="772"/>
        <v>0</v>
      </c>
      <c r="AA619" s="1237">
        <f t="shared" si="772"/>
        <v>0</v>
      </c>
      <c r="AB619" s="1237">
        <f t="shared" si="773"/>
        <v>0</v>
      </c>
      <c r="AC619" s="1237">
        <f t="shared" si="773"/>
        <v>0</v>
      </c>
      <c r="AD619" s="1237">
        <f t="shared" si="773"/>
        <v>0</v>
      </c>
      <c r="AE619" s="1237">
        <f t="shared" si="773"/>
        <v>0</v>
      </c>
      <c r="AF619" s="1237">
        <f t="shared" si="773"/>
        <v>0</v>
      </c>
      <c r="AG619" s="1237">
        <f t="shared" si="773"/>
        <v>0</v>
      </c>
      <c r="AH619" s="1237">
        <f t="shared" si="773"/>
        <v>0</v>
      </c>
      <c r="AI619" s="1237">
        <f t="shared" si="773"/>
        <v>0</v>
      </c>
      <c r="AJ619" s="1237">
        <f t="shared" si="773"/>
        <v>0</v>
      </c>
      <c r="AK619" s="1237">
        <f t="shared" si="773"/>
        <v>0</v>
      </c>
      <c r="AL619" s="1237">
        <f t="shared" si="773"/>
        <v>0</v>
      </c>
      <c r="AM619" s="1237">
        <f t="shared" si="773"/>
        <v>0</v>
      </c>
      <c r="AN619" s="1237">
        <f t="shared" si="773"/>
        <v>0</v>
      </c>
      <c r="AO619" s="1237">
        <f t="shared" si="773"/>
        <v>0</v>
      </c>
      <c r="AP619" s="1237">
        <f t="shared" si="773"/>
        <v>0</v>
      </c>
      <c r="AQ619" s="1237">
        <f t="shared" si="773"/>
        <v>0</v>
      </c>
      <c r="AR619" s="1237">
        <f t="shared" si="774"/>
        <v>0</v>
      </c>
      <c r="AS619" s="1237">
        <f t="shared" si="774"/>
        <v>0</v>
      </c>
      <c r="AT619" s="1237">
        <f t="shared" si="774"/>
        <v>0</v>
      </c>
      <c r="AU619" s="1237">
        <f t="shared" si="774"/>
        <v>0</v>
      </c>
      <c r="AV619" s="1237">
        <f t="shared" si="774"/>
        <v>0</v>
      </c>
      <c r="AW619" s="1237">
        <f t="shared" si="774"/>
        <v>0</v>
      </c>
      <c r="AX619" s="1237">
        <f t="shared" si="774"/>
        <v>0</v>
      </c>
      <c r="AY619" s="1237">
        <f t="shared" si="774"/>
        <v>0</v>
      </c>
      <c r="AZ619" s="1237">
        <f t="shared" si="774"/>
        <v>0</v>
      </c>
      <c r="BA619" s="1237">
        <f t="shared" si="774"/>
        <v>0</v>
      </c>
      <c r="BB619" s="1237">
        <f t="shared" si="774"/>
        <v>0</v>
      </c>
      <c r="BC619" s="1237">
        <f t="shared" si="774"/>
        <v>0</v>
      </c>
      <c r="BD619" s="1237">
        <f t="shared" si="774"/>
        <v>0</v>
      </c>
      <c r="BE619" s="1237">
        <f t="shared" si="774"/>
        <v>0</v>
      </c>
      <c r="BF619" s="1237">
        <f t="shared" si="774"/>
        <v>0</v>
      </c>
      <c r="BG619" s="1237">
        <f t="shared" si="774"/>
        <v>0</v>
      </c>
      <c r="BH619" s="1237">
        <f t="shared" si="775"/>
        <v>0</v>
      </c>
      <c r="BI619" s="1237">
        <f t="shared" si="775"/>
        <v>0</v>
      </c>
      <c r="BJ619" s="1237">
        <f t="shared" si="775"/>
        <v>0</v>
      </c>
      <c r="BK619" s="1237">
        <f t="shared" si="775"/>
        <v>0</v>
      </c>
      <c r="BL619" s="1237">
        <f t="shared" si="775"/>
        <v>0</v>
      </c>
      <c r="BM619" s="1237">
        <f t="shared" si="775"/>
        <v>0</v>
      </c>
      <c r="BN619" s="1237">
        <f t="shared" si="775"/>
        <v>0</v>
      </c>
      <c r="BO619" s="1237">
        <f t="shared" si="775"/>
        <v>0</v>
      </c>
      <c r="BP619" s="1237">
        <f t="shared" si="775"/>
        <v>0</v>
      </c>
      <c r="BQ619" s="1237">
        <f t="shared" si="775"/>
        <v>0</v>
      </c>
      <c r="BR619" s="1237">
        <f t="shared" si="775"/>
        <v>0</v>
      </c>
      <c r="BS619" s="1237" t="e">
        <f t="shared" si="775"/>
        <v>#DIV/0!</v>
      </c>
      <c r="BT619" s="1237" t="e">
        <f t="shared" si="775"/>
        <v>#DIV/0!</v>
      </c>
      <c r="BU619" s="1237" t="e">
        <f t="shared" si="775"/>
        <v>#DIV/0!</v>
      </c>
      <c r="BV619" s="1237" t="e">
        <f t="shared" si="775"/>
        <v>#DIV/0!</v>
      </c>
      <c r="BW619" s="1237" t="e">
        <f t="shared" si="775"/>
        <v>#DIV/0!</v>
      </c>
      <c r="BX619" s="1237" t="e">
        <f t="shared" si="769"/>
        <v>#DIV/0!</v>
      </c>
      <c r="BY619" s="1237" t="e">
        <f t="shared" si="769"/>
        <v>#DIV/0!</v>
      </c>
      <c r="BZ619" s="1237" t="e">
        <f t="shared" si="769"/>
        <v>#DIV/0!</v>
      </c>
      <c r="CA619" s="1237" t="e">
        <f t="shared" si="769"/>
        <v>#DIV/0!</v>
      </c>
      <c r="CB619" s="1237" t="e">
        <f t="shared" si="769"/>
        <v>#DIV/0!</v>
      </c>
      <c r="CC619" s="1237" t="e">
        <f t="shared" si="769"/>
        <v>#DIV/0!</v>
      </c>
      <c r="CD619" s="1237" t="e">
        <f t="shared" si="769"/>
        <v>#DIV/0!</v>
      </c>
    </row>
    <row r="620" spans="1:82" x14ac:dyDescent="0.2">
      <c r="J620" s="491"/>
    </row>
    <row r="621" spans="1:82" x14ac:dyDescent="0.2">
      <c r="A621" s="1" t="s">
        <v>565</v>
      </c>
      <c r="C621" s="1">
        <v>1</v>
      </c>
      <c r="J621" s="491" t="e">
        <f>SUM(K621:CD621)</f>
        <v>#DIV/0!</v>
      </c>
      <c r="K621" s="1" t="e">
        <f t="shared" ref="K621:T626" si="776">IF(K$11=$C621,SUM(K$550:K$609)-$E$696-1/2*($F$696),0)</f>
        <v>#DIV/0!</v>
      </c>
      <c r="L621" s="1" t="e">
        <f t="shared" si="776"/>
        <v>#DIV/0!</v>
      </c>
      <c r="M621" s="1" t="e">
        <f t="shared" si="776"/>
        <v>#DIV/0!</v>
      </c>
      <c r="N621" s="1" t="e">
        <f t="shared" si="776"/>
        <v>#DIV/0!</v>
      </c>
      <c r="O621" s="1" t="e">
        <f t="shared" si="776"/>
        <v>#DIV/0!</v>
      </c>
      <c r="P621" s="1" t="e">
        <f t="shared" si="776"/>
        <v>#DIV/0!</v>
      </c>
      <c r="Q621" s="1" t="e">
        <f t="shared" si="776"/>
        <v>#DIV/0!</v>
      </c>
      <c r="R621" s="1" t="e">
        <f t="shared" si="776"/>
        <v>#DIV/0!</v>
      </c>
      <c r="S621" s="1" t="e">
        <f t="shared" si="776"/>
        <v>#DIV/0!</v>
      </c>
      <c r="T621" s="1" t="e">
        <f t="shared" si="776"/>
        <v>#DIV/0!</v>
      </c>
      <c r="U621" s="1" t="e">
        <f t="shared" ref="U621:AD626" si="777">IF(U$11=$C621,SUM(U$550:U$609)-$E$696-1/2*($F$696),0)</f>
        <v>#DIV/0!</v>
      </c>
      <c r="V621" s="1" t="e">
        <f t="shared" si="777"/>
        <v>#DIV/0!</v>
      </c>
      <c r="W621" s="1" t="e">
        <f t="shared" si="777"/>
        <v>#DIV/0!</v>
      </c>
      <c r="X621" s="1">
        <f t="shared" si="777"/>
        <v>0</v>
      </c>
      <c r="Y621" s="1">
        <f t="shared" si="777"/>
        <v>0</v>
      </c>
      <c r="Z621" s="1">
        <f t="shared" si="777"/>
        <v>0</v>
      </c>
      <c r="AA621" s="1">
        <f t="shared" si="777"/>
        <v>0</v>
      </c>
      <c r="AB621" s="1">
        <f t="shared" si="777"/>
        <v>0</v>
      </c>
      <c r="AC621" s="1">
        <f t="shared" si="777"/>
        <v>0</v>
      </c>
      <c r="AD621" s="1">
        <f t="shared" si="777"/>
        <v>0</v>
      </c>
      <c r="AE621" s="1">
        <f t="shared" ref="AE621:AN626" si="778">IF(AE$11=$C621,SUM(AE$550:AE$609)-$E$696-1/2*($F$696),0)</f>
        <v>0</v>
      </c>
      <c r="AF621" s="1">
        <f t="shared" si="778"/>
        <v>0</v>
      </c>
      <c r="AG621" s="1">
        <f t="shared" si="778"/>
        <v>0</v>
      </c>
      <c r="AH621" s="1">
        <f t="shared" si="778"/>
        <v>0</v>
      </c>
      <c r="AI621" s="1">
        <f t="shared" si="778"/>
        <v>0</v>
      </c>
      <c r="AJ621" s="1">
        <f t="shared" si="778"/>
        <v>0</v>
      </c>
      <c r="AK621" s="1">
        <f t="shared" si="778"/>
        <v>0</v>
      </c>
      <c r="AL621" s="1">
        <f t="shared" si="778"/>
        <v>0</v>
      </c>
      <c r="AM621" s="1">
        <f t="shared" si="778"/>
        <v>0</v>
      </c>
      <c r="AN621" s="1">
        <f t="shared" si="778"/>
        <v>0</v>
      </c>
      <c r="AO621" s="1">
        <f t="shared" ref="AO621:AX626" si="779">IF(AO$11=$C621,SUM(AO$550:AO$609)-$E$696-1/2*($F$696),0)</f>
        <v>0</v>
      </c>
      <c r="AP621" s="1">
        <f t="shared" si="779"/>
        <v>0</v>
      </c>
      <c r="AQ621" s="1">
        <f t="shared" si="779"/>
        <v>0</v>
      </c>
      <c r="AR621" s="1">
        <f t="shared" si="779"/>
        <v>0</v>
      </c>
      <c r="AS621" s="1">
        <f t="shared" si="779"/>
        <v>0</v>
      </c>
      <c r="AT621" s="1">
        <f t="shared" si="779"/>
        <v>0</v>
      </c>
      <c r="AU621" s="1">
        <f t="shared" si="779"/>
        <v>0</v>
      </c>
      <c r="AV621" s="1">
        <f t="shared" si="779"/>
        <v>0</v>
      </c>
      <c r="AW621" s="1">
        <f t="shared" si="779"/>
        <v>0</v>
      </c>
      <c r="AX621" s="1">
        <f t="shared" si="779"/>
        <v>0</v>
      </c>
      <c r="AY621" s="1">
        <f t="shared" ref="AY621:BH626" si="780">IF(AY$11=$C621,SUM(AY$550:AY$609)-$E$696-1/2*($F$696),0)</f>
        <v>0</v>
      </c>
      <c r="AZ621" s="1">
        <f t="shared" si="780"/>
        <v>0</v>
      </c>
      <c r="BA621" s="1">
        <f t="shared" si="780"/>
        <v>0</v>
      </c>
      <c r="BB621" s="1">
        <f t="shared" si="780"/>
        <v>0</v>
      </c>
      <c r="BC621" s="1">
        <f t="shared" si="780"/>
        <v>0</v>
      </c>
      <c r="BD621" s="1">
        <f t="shared" si="780"/>
        <v>0</v>
      </c>
      <c r="BE621" s="1">
        <f t="shared" si="780"/>
        <v>0</v>
      </c>
      <c r="BF621" s="1">
        <f t="shared" si="780"/>
        <v>0</v>
      </c>
      <c r="BG621" s="1">
        <f t="shared" si="780"/>
        <v>0</v>
      </c>
      <c r="BH621" s="1">
        <f t="shared" si="780"/>
        <v>0</v>
      </c>
      <c r="BI621" s="1">
        <f t="shared" ref="BI621:BR626" si="781">IF(BI$11=$C621,SUM(BI$550:BI$609)-$E$696-1/2*($F$696),0)</f>
        <v>0</v>
      </c>
      <c r="BJ621" s="1">
        <f t="shared" si="781"/>
        <v>0</v>
      </c>
      <c r="BK621" s="1">
        <f t="shared" si="781"/>
        <v>0</v>
      </c>
      <c r="BL621" s="1">
        <f t="shared" si="781"/>
        <v>0</v>
      </c>
      <c r="BM621" s="1">
        <f t="shared" si="781"/>
        <v>0</v>
      </c>
      <c r="BN621" s="1">
        <f t="shared" si="781"/>
        <v>0</v>
      </c>
      <c r="BO621" s="1">
        <f t="shared" si="781"/>
        <v>0</v>
      </c>
      <c r="BP621" s="1">
        <f t="shared" si="781"/>
        <v>0</v>
      </c>
      <c r="BQ621" s="1">
        <f t="shared" si="781"/>
        <v>0</v>
      </c>
      <c r="BR621" s="1">
        <f t="shared" si="781"/>
        <v>0</v>
      </c>
      <c r="BS621" s="1">
        <f t="shared" ref="BS621:CD626" si="782">IF(BS$11=$C621,SUM(BS$550:BS$609)-$E$696-1/2*($F$696),0)</f>
        <v>0</v>
      </c>
      <c r="BT621" s="1">
        <f t="shared" si="782"/>
        <v>0</v>
      </c>
      <c r="BU621" s="1">
        <f t="shared" si="782"/>
        <v>0</v>
      </c>
      <c r="BV621" s="1">
        <f t="shared" si="782"/>
        <v>0</v>
      </c>
      <c r="BW621" s="1">
        <f t="shared" si="782"/>
        <v>0</v>
      </c>
      <c r="BX621" s="1">
        <f t="shared" si="782"/>
        <v>0</v>
      </c>
      <c r="BY621" s="1">
        <f t="shared" si="782"/>
        <v>0</v>
      </c>
      <c r="BZ621" s="1">
        <f t="shared" si="782"/>
        <v>0</v>
      </c>
      <c r="CA621" s="1">
        <f t="shared" si="782"/>
        <v>0</v>
      </c>
      <c r="CB621" s="1">
        <f t="shared" si="782"/>
        <v>0</v>
      </c>
      <c r="CC621" s="1">
        <f t="shared" si="782"/>
        <v>0</v>
      </c>
      <c r="CD621" s="1">
        <f t="shared" si="782"/>
        <v>0</v>
      </c>
    </row>
    <row r="622" spans="1:82" x14ac:dyDescent="0.2">
      <c r="A622" s="1" t="s">
        <v>566</v>
      </c>
      <c r="C622" s="1">
        <v>2</v>
      </c>
      <c r="J622" s="491" t="e">
        <f t="shared" ref="J622:J626" si="783">SUM(K622:CD622)</f>
        <v>#DIV/0!</v>
      </c>
      <c r="K622" s="1">
        <f t="shared" si="776"/>
        <v>0</v>
      </c>
      <c r="L622" s="1">
        <f t="shared" si="776"/>
        <v>0</v>
      </c>
      <c r="M622" s="1">
        <f t="shared" si="776"/>
        <v>0</v>
      </c>
      <c r="N622" s="1">
        <f t="shared" si="776"/>
        <v>0</v>
      </c>
      <c r="O622" s="1">
        <f t="shared" si="776"/>
        <v>0</v>
      </c>
      <c r="P622" s="1">
        <f t="shared" si="776"/>
        <v>0</v>
      </c>
      <c r="Q622" s="1">
        <f t="shared" si="776"/>
        <v>0</v>
      </c>
      <c r="R622" s="1">
        <f t="shared" si="776"/>
        <v>0</v>
      </c>
      <c r="S622" s="1">
        <f t="shared" si="776"/>
        <v>0</v>
      </c>
      <c r="T622" s="1">
        <f t="shared" si="776"/>
        <v>0</v>
      </c>
      <c r="U622" s="1">
        <f t="shared" si="777"/>
        <v>0</v>
      </c>
      <c r="V622" s="1">
        <f t="shared" si="777"/>
        <v>0</v>
      </c>
      <c r="W622" s="1">
        <f t="shared" si="777"/>
        <v>0</v>
      </c>
      <c r="X622" s="1" t="e">
        <f t="shared" si="777"/>
        <v>#DIV/0!</v>
      </c>
      <c r="Y622" s="1" t="e">
        <f t="shared" si="777"/>
        <v>#DIV/0!</v>
      </c>
      <c r="Z622" s="1" t="e">
        <f t="shared" si="777"/>
        <v>#DIV/0!</v>
      </c>
      <c r="AA622" s="1" t="e">
        <f t="shared" si="777"/>
        <v>#DIV/0!</v>
      </c>
      <c r="AB622" s="1" t="e">
        <f t="shared" si="777"/>
        <v>#DIV/0!</v>
      </c>
      <c r="AC622" s="1" t="e">
        <f t="shared" si="777"/>
        <v>#DIV/0!</v>
      </c>
      <c r="AD622" s="1" t="e">
        <f t="shared" si="777"/>
        <v>#DIV/0!</v>
      </c>
      <c r="AE622" s="1" t="e">
        <f t="shared" si="778"/>
        <v>#DIV/0!</v>
      </c>
      <c r="AF622" s="1" t="e">
        <f t="shared" si="778"/>
        <v>#DIV/0!</v>
      </c>
      <c r="AG622" s="1" t="e">
        <f t="shared" si="778"/>
        <v>#DIV/0!</v>
      </c>
      <c r="AH622" s="1" t="e">
        <f t="shared" si="778"/>
        <v>#DIV/0!</v>
      </c>
      <c r="AI622" s="1" t="e">
        <f t="shared" si="778"/>
        <v>#DIV/0!</v>
      </c>
      <c r="AJ622" s="1">
        <f t="shared" si="778"/>
        <v>0</v>
      </c>
      <c r="AK622" s="1">
        <f t="shared" si="778"/>
        <v>0</v>
      </c>
      <c r="AL622" s="1">
        <f t="shared" si="778"/>
        <v>0</v>
      </c>
      <c r="AM622" s="1">
        <f t="shared" si="778"/>
        <v>0</v>
      </c>
      <c r="AN622" s="1">
        <f t="shared" si="778"/>
        <v>0</v>
      </c>
      <c r="AO622" s="1">
        <f t="shared" si="779"/>
        <v>0</v>
      </c>
      <c r="AP622" s="1">
        <f t="shared" si="779"/>
        <v>0</v>
      </c>
      <c r="AQ622" s="1">
        <f t="shared" si="779"/>
        <v>0</v>
      </c>
      <c r="AR622" s="1">
        <f t="shared" si="779"/>
        <v>0</v>
      </c>
      <c r="AS622" s="1">
        <f t="shared" si="779"/>
        <v>0</v>
      </c>
      <c r="AT622" s="1">
        <f t="shared" si="779"/>
        <v>0</v>
      </c>
      <c r="AU622" s="1">
        <f t="shared" si="779"/>
        <v>0</v>
      </c>
      <c r="AV622" s="1">
        <f t="shared" si="779"/>
        <v>0</v>
      </c>
      <c r="AW622" s="1">
        <f t="shared" si="779"/>
        <v>0</v>
      </c>
      <c r="AX622" s="1">
        <f t="shared" si="779"/>
        <v>0</v>
      </c>
      <c r="AY622" s="1">
        <f t="shared" si="780"/>
        <v>0</v>
      </c>
      <c r="AZ622" s="1">
        <f t="shared" si="780"/>
        <v>0</v>
      </c>
      <c r="BA622" s="1">
        <f t="shared" si="780"/>
        <v>0</v>
      </c>
      <c r="BB622" s="1">
        <f t="shared" si="780"/>
        <v>0</v>
      </c>
      <c r="BC622" s="1">
        <f t="shared" si="780"/>
        <v>0</v>
      </c>
      <c r="BD622" s="1">
        <f t="shared" si="780"/>
        <v>0</v>
      </c>
      <c r="BE622" s="1">
        <f t="shared" si="780"/>
        <v>0</v>
      </c>
      <c r="BF622" s="1">
        <f t="shared" si="780"/>
        <v>0</v>
      </c>
      <c r="BG622" s="1">
        <f t="shared" si="780"/>
        <v>0</v>
      </c>
      <c r="BH622" s="1">
        <f t="shared" si="780"/>
        <v>0</v>
      </c>
      <c r="BI622" s="1">
        <f t="shared" si="781"/>
        <v>0</v>
      </c>
      <c r="BJ622" s="1">
        <f t="shared" si="781"/>
        <v>0</v>
      </c>
      <c r="BK622" s="1">
        <f t="shared" si="781"/>
        <v>0</v>
      </c>
      <c r="BL622" s="1">
        <f t="shared" si="781"/>
        <v>0</v>
      </c>
      <c r="BM622" s="1">
        <f t="shared" si="781"/>
        <v>0</v>
      </c>
      <c r="BN622" s="1">
        <f t="shared" si="781"/>
        <v>0</v>
      </c>
      <c r="BO622" s="1">
        <f t="shared" si="781"/>
        <v>0</v>
      </c>
      <c r="BP622" s="1">
        <f t="shared" si="781"/>
        <v>0</v>
      </c>
      <c r="BQ622" s="1">
        <f t="shared" si="781"/>
        <v>0</v>
      </c>
      <c r="BR622" s="1">
        <f t="shared" si="781"/>
        <v>0</v>
      </c>
      <c r="BS622" s="1">
        <f t="shared" si="782"/>
        <v>0</v>
      </c>
      <c r="BT622" s="1">
        <f t="shared" si="782"/>
        <v>0</v>
      </c>
      <c r="BU622" s="1">
        <f t="shared" si="782"/>
        <v>0</v>
      </c>
      <c r="BV622" s="1">
        <f t="shared" si="782"/>
        <v>0</v>
      </c>
      <c r="BW622" s="1">
        <f t="shared" si="782"/>
        <v>0</v>
      </c>
      <c r="BX622" s="1">
        <f t="shared" si="782"/>
        <v>0</v>
      </c>
      <c r="BY622" s="1">
        <f t="shared" si="782"/>
        <v>0</v>
      </c>
      <c r="BZ622" s="1">
        <f t="shared" si="782"/>
        <v>0</v>
      </c>
      <c r="CA622" s="1">
        <f t="shared" si="782"/>
        <v>0</v>
      </c>
      <c r="CB622" s="1">
        <f t="shared" si="782"/>
        <v>0</v>
      </c>
      <c r="CC622" s="1">
        <f t="shared" si="782"/>
        <v>0</v>
      </c>
      <c r="CD622" s="1">
        <f t="shared" si="782"/>
        <v>0</v>
      </c>
    </row>
    <row r="623" spans="1:82" x14ac:dyDescent="0.2">
      <c r="A623" s="1" t="s">
        <v>567</v>
      </c>
      <c r="C623" s="1">
        <v>3</v>
      </c>
      <c r="J623" s="491" t="e">
        <f t="shared" si="783"/>
        <v>#DIV/0!</v>
      </c>
      <c r="K623" s="1">
        <f t="shared" si="776"/>
        <v>0</v>
      </c>
      <c r="L623" s="1">
        <f t="shared" si="776"/>
        <v>0</v>
      </c>
      <c r="M623" s="1">
        <f t="shared" si="776"/>
        <v>0</v>
      </c>
      <c r="N623" s="1">
        <f t="shared" si="776"/>
        <v>0</v>
      </c>
      <c r="O623" s="1">
        <f t="shared" si="776"/>
        <v>0</v>
      </c>
      <c r="P623" s="1">
        <f t="shared" si="776"/>
        <v>0</v>
      </c>
      <c r="Q623" s="1">
        <f t="shared" si="776"/>
        <v>0</v>
      </c>
      <c r="R623" s="1">
        <f t="shared" si="776"/>
        <v>0</v>
      </c>
      <c r="S623" s="1">
        <f t="shared" si="776"/>
        <v>0</v>
      </c>
      <c r="T623" s="1">
        <f t="shared" si="776"/>
        <v>0</v>
      </c>
      <c r="U623" s="1">
        <f t="shared" si="777"/>
        <v>0</v>
      </c>
      <c r="V623" s="1">
        <f t="shared" si="777"/>
        <v>0</v>
      </c>
      <c r="W623" s="1">
        <f t="shared" si="777"/>
        <v>0</v>
      </c>
      <c r="X623" s="1">
        <f t="shared" si="777"/>
        <v>0</v>
      </c>
      <c r="Y623" s="1">
        <f t="shared" si="777"/>
        <v>0</v>
      </c>
      <c r="Z623" s="1">
        <f t="shared" si="777"/>
        <v>0</v>
      </c>
      <c r="AA623" s="1">
        <f t="shared" si="777"/>
        <v>0</v>
      </c>
      <c r="AB623" s="1">
        <f t="shared" si="777"/>
        <v>0</v>
      </c>
      <c r="AC623" s="1">
        <f t="shared" si="777"/>
        <v>0</v>
      </c>
      <c r="AD623" s="1">
        <f t="shared" si="777"/>
        <v>0</v>
      </c>
      <c r="AE623" s="1">
        <f t="shared" si="778"/>
        <v>0</v>
      </c>
      <c r="AF623" s="1">
        <f t="shared" si="778"/>
        <v>0</v>
      </c>
      <c r="AG623" s="1">
        <f t="shared" si="778"/>
        <v>0</v>
      </c>
      <c r="AH623" s="1">
        <f t="shared" si="778"/>
        <v>0</v>
      </c>
      <c r="AI623" s="1">
        <f t="shared" si="778"/>
        <v>0</v>
      </c>
      <c r="AJ623" s="1" t="e">
        <f t="shared" si="778"/>
        <v>#DIV/0!</v>
      </c>
      <c r="AK623" s="1" t="e">
        <f t="shared" si="778"/>
        <v>#DIV/0!</v>
      </c>
      <c r="AL623" s="1" t="e">
        <f t="shared" si="778"/>
        <v>#DIV/0!</v>
      </c>
      <c r="AM623" s="1" t="e">
        <f t="shared" si="778"/>
        <v>#DIV/0!</v>
      </c>
      <c r="AN623" s="1" t="e">
        <f t="shared" si="778"/>
        <v>#DIV/0!</v>
      </c>
      <c r="AO623" s="1" t="e">
        <f t="shared" si="779"/>
        <v>#DIV/0!</v>
      </c>
      <c r="AP623" s="1" t="e">
        <f t="shared" si="779"/>
        <v>#DIV/0!</v>
      </c>
      <c r="AQ623" s="1" t="e">
        <f t="shared" si="779"/>
        <v>#DIV/0!</v>
      </c>
      <c r="AR623" s="1" t="e">
        <f t="shared" si="779"/>
        <v>#DIV/0!</v>
      </c>
      <c r="AS623" s="1" t="e">
        <f t="shared" si="779"/>
        <v>#DIV/0!</v>
      </c>
      <c r="AT623" s="1" t="e">
        <f t="shared" si="779"/>
        <v>#DIV/0!</v>
      </c>
      <c r="AU623" s="1" t="e">
        <f t="shared" si="779"/>
        <v>#DIV/0!</v>
      </c>
      <c r="AV623" s="1">
        <f t="shared" si="779"/>
        <v>0</v>
      </c>
      <c r="AW623" s="1">
        <f t="shared" si="779"/>
        <v>0</v>
      </c>
      <c r="AX623" s="1">
        <f t="shared" si="779"/>
        <v>0</v>
      </c>
      <c r="AY623" s="1">
        <f t="shared" si="780"/>
        <v>0</v>
      </c>
      <c r="AZ623" s="1">
        <f t="shared" si="780"/>
        <v>0</v>
      </c>
      <c r="BA623" s="1">
        <f t="shared" si="780"/>
        <v>0</v>
      </c>
      <c r="BB623" s="1">
        <f t="shared" si="780"/>
        <v>0</v>
      </c>
      <c r="BC623" s="1">
        <f t="shared" si="780"/>
        <v>0</v>
      </c>
      <c r="BD623" s="1">
        <f t="shared" si="780"/>
        <v>0</v>
      </c>
      <c r="BE623" s="1">
        <f t="shared" si="780"/>
        <v>0</v>
      </c>
      <c r="BF623" s="1">
        <f t="shared" si="780"/>
        <v>0</v>
      </c>
      <c r="BG623" s="1">
        <f t="shared" si="780"/>
        <v>0</v>
      </c>
      <c r="BH623" s="1">
        <f t="shared" si="780"/>
        <v>0</v>
      </c>
      <c r="BI623" s="1">
        <f t="shared" si="781"/>
        <v>0</v>
      </c>
      <c r="BJ623" s="1">
        <f t="shared" si="781"/>
        <v>0</v>
      </c>
      <c r="BK623" s="1">
        <f t="shared" si="781"/>
        <v>0</v>
      </c>
      <c r="BL623" s="1">
        <f t="shared" si="781"/>
        <v>0</v>
      </c>
      <c r="BM623" s="1">
        <f t="shared" si="781"/>
        <v>0</v>
      </c>
      <c r="BN623" s="1">
        <f t="shared" si="781"/>
        <v>0</v>
      </c>
      <c r="BO623" s="1">
        <f t="shared" si="781"/>
        <v>0</v>
      </c>
      <c r="BP623" s="1">
        <f t="shared" si="781"/>
        <v>0</v>
      </c>
      <c r="BQ623" s="1">
        <f t="shared" si="781"/>
        <v>0</v>
      </c>
      <c r="BR623" s="1">
        <f t="shared" si="781"/>
        <v>0</v>
      </c>
      <c r="BS623" s="1">
        <f t="shared" si="782"/>
        <v>0</v>
      </c>
      <c r="BT623" s="1">
        <f t="shared" si="782"/>
        <v>0</v>
      </c>
      <c r="BU623" s="1">
        <f t="shared" si="782"/>
        <v>0</v>
      </c>
      <c r="BV623" s="1">
        <f t="shared" si="782"/>
        <v>0</v>
      </c>
      <c r="BW623" s="1">
        <f t="shared" si="782"/>
        <v>0</v>
      </c>
      <c r="BX623" s="1">
        <f t="shared" si="782"/>
        <v>0</v>
      </c>
      <c r="BY623" s="1">
        <f t="shared" si="782"/>
        <v>0</v>
      </c>
      <c r="BZ623" s="1">
        <f t="shared" si="782"/>
        <v>0</v>
      </c>
      <c r="CA623" s="1">
        <f t="shared" si="782"/>
        <v>0</v>
      </c>
      <c r="CB623" s="1">
        <f t="shared" si="782"/>
        <v>0</v>
      </c>
      <c r="CC623" s="1">
        <f t="shared" si="782"/>
        <v>0</v>
      </c>
      <c r="CD623" s="1">
        <f t="shared" si="782"/>
        <v>0</v>
      </c>
    </row>
    <row r="624" spans="1:82" x14ac:dyDescent="0.2">
      <c r="A624" s="1" t="s">
        <v>568</v>
      </c>
      <c r="C624" s="1">
        <v>4</v>
      </c>
      <c r="J624" s="491" t="e">
        <f t="shared" si="783"/>
        <v>#DIV/0!</v>
      </c>
      <c r="K624" s="1">
        <f t="shared" si="776"/>
        <v>0</v>
      </c>
      <c r="L624" s="1">
        <f t="shared" si="776"/>
        <v>0</v>
      </c>
      <c r="M624" s="1">
        <f t="shared" si="776"/>
        <v>0</v>
      </c>
      <c r="N624" s="1">
        <f t="shared" si="776"/>
        <v>0</v>
      </c>
      <c r="O624" s="1">
        <f t="shared" si="776"/>
        <v>0</v>
      </c>
      <c r="P624" s="1">
        <f t="shared" si="776"/>
        <v>0</v>
      </c>
      <c r="Q624" s="1">
        <f t="shared" si="776"/>
        <v>0</v>
      </c>
      <c r="R624" s="1">
        <f t="shared" si="776"/>
        <v>0</v>
      </c>
      <c r="S624" s="1">
        <f t="shared" si="776"/>
        <v>0</v>
      </c>
      <c r="T624" s="1">
        <f t="shared" si="776"/>
        <v>0</v>
      </c>
      <c r="U624" s="1">
        <f t="shared" si="777"/>
        <v>0</v>
      </c>
      <c r="V624" s="1">
        <f t="shared" si="777"/>
        <v>0</v>
      </c>
      <c r="W624" s="1">
        <f t="shared" si="777"/>
        <v>0</v>
      </c>
      <c r="X624" s="1">
        <f t="shared" si="777"/>
        <v>0</v>
      </c>
      <c r="Y624" s="1">
        <f t="shared" si="777"/>
        <v>0</v>
      </c>
      <c r="Z624" s="1">
        <f t="shared" si="777"/>
        <v>0</v>
      </c>
      <c r="AA624" s="1">
        <f t="shared" si="777"/>
        <v>0</v>
      </c>
      <c r="AB624" s="1">
        <f t="shared" si="777"/>
        <v>0</v>
      </c>
      <c r="AC624" s="1">
        <f t="shared" si="777"/>
        <v>0</v>
      </c>
      <c r="AD624" s="1">
        <f t="shared" si="777"/>
        <v>0</v>
      </c>
      <c r="AE624" s="1">
        <f t="shared" si="778"/>
        <v>0</v>
      </c>
      <c r="AF624" s="1">
        <f t="shared" si="778"/>
        <v>0</v>
      </c>
      <c r="AG624" s="1">
        <f t="shared" si="778"/>
        <v>0</v>
      </c>
      <c r="AH624" s="1">
        <f t="shared" si="778"/>
        <v>0</v>
      </c>
      <c r="AI624" s="1">
        <f t="shared" si="778"/>
        <v>0</v>
      </c>
      <c r="AJ624" s="1">
        <f t="shared" si="778"/>
        <v>0</v>
      </c>
      <c r="AK624" s="1">
        <f t="shared" si="778"/>
        <v>0</v>
      </c>
      <c r="AL624" s="1">
        <f t="shared" si="778"/>
        <v>0</v>
      </c>
      <c r="AM624" s="1">
        <f t="shared" si="778"/>
        <v>0</v>
      </c>
      <c r="AN624" s="1">
        <f t="shared" si="778"/>
        <v>0</v>
      </c>
      <c r="AO624" s="1">
        <f t="shared" si="779"/>
        <v>0</v>
      </c>
      <c r="AP624" s="1">
        <f t="shared" si="779"/>
        <v>0</v>
      </c>
      <c r="AQ624" s="1">
        <f t="shared" si="779"/>
        <v>0</v>
      </c>
      <c r="AR624" s="1">
        <f t="shared" si="779"/>
        <v>0</v>
      </c>
      <c r="AS624" s="1">
        <f t="shared" si="779"/>
        <v>0</v>
      </c>
      <c r="AT624" s="1">
        <f t="shared" si="779"/>
        <v>0</v>
      </c>
      <c r="AU624" s="1">
        <f t="shared" si="779"/>
        <v>0</v>
      </c>
      <c r="AV624" s="1" t="e">
        <f t="shared" si="779"/>
        <v>#DIV/0!</v>
      </c>
      <c r="AW624" s="1" t="e">
        <f t="shared" si="779"/>
        <v>#DIV/0!</v>
      </c>
      <c r="AX624" s="1" t="e">
        <f t="shared" si="779"/>
        <v>#DIV/0!</v>
      </c>
      <c r="AY624" s="1" t="e">
        <f t="shared" si="780"/>
        <v>#DIV/0!</v>
      </c>
      <c r="AZ624" s="1" t="e">
        <f t="shared" si="780"/>
        <v>#DIV/0!</v>
      </c>
      <c r="BA624" s="1" t="e">
        <f t="shared" si="780"/>
        <v>#DIV/0!</v>
      </c>
      <c r="BB624" s="1" t="e">
        <f t="shared" si="780"/>
        <v>#DIV/0!</v>
      </c>
      <c r="BC624" s="1" t="e">
        <f t="shared" si="780"/>
        <v>#DIV/0!</v>
      </c>
      <c r="BD624" s="1" t="e">
        <f t="shared" si="780"/>
        <v>#DIV/0!</v>
      </c>
      <c r="BE624" s="1" t="e">
        <f t="shared" si="780"/>
        <v>#DIV/0!</v>
      </c>
      <c r="BF624" s="1" t="e">
        <f t="shared" si="780"/>
        <v>#DIV/0!</v>
      </c>
      <c r="BG624" s="1" t="e">
        <f t="shared" si="780"/>
        <v>#DIV/0!</v>
      </c>
      <c r="BH624" s="1">
        <f t="shared" si="780"/>
        <v>0</v>
      </c>
      <c r="BI624" s="1">
        <f t="shared" si="781"/>
        <v>0</v>
      </c>
      <c r="BJ624" s="1">
        <f t="shared" si="781"/>
        <v>0</v>
      </c>
      <c r="BK624" s="1">
        <f t="shared" si="781"/>
        <v>0</v>
      </c>
      <c r="BL624" s="1">
        <f t="shared" si="781"/>
        <v>0</v>
      </c>
      <c r="BM624" s="1">
        <f t="shared" si="781"/>
        <v>0</v>
      </c>
      <c r="BN624" s="1">
        <f t="shared" si="781"/>
        <v>0</v>
      </c>
      <c r="BO624" s="1">
        <f t="shared" si="781"/>
        <v>0</v>
      </c>
      <c r="BP624" s="1">
        <f t="shared" si="781"/>
        <v>0</v>
      </c>
      <c r="BQ624" s="1">
        <f t="shared" si="781"/>
        <v>0</v>
      </c>
      <c r="BR624" s="1">
        <f t="shared" si="781"/>
        <v>0</v>
      </c>
      <c r="BS624" s="1">
        <f t="shared" si="782"/>
        <v>0</v>
      </c>
      <c r="BT624" s="1">
        <f t="shared" si="782"/>
        <v>0</v>
      </c>
      <c r="BU624" s="1">
        <f t="shared" si="782"/>
        <v>0</v>
      </c>
      <c r="BV624" s="1">
        <f t="shared" si="782"/>
        <v>0</v>
      </c>
      <c r="BW624" s="1">
        <f t="shared" si="782"/>
        <v>0</v>
      </c>
      <c r="BX624" s="1">
        <f t="shared" si="782"/>
        <v>0</v>
      </c>
      <c r="BY624" s="1">
        <f t="shared" si="782"/>
        <v>0</v>
      </c>
      <c r="BZ624" s="1">
        <f t="shared" si="782"/>
        <v>0</v>
      </c>
      <c r="CA624" s="1">
        <f t="shared" si="782"/>
        <v>0</v>
      </c>
      <c r="CB624" s="1">
        <f t="shared" si="782"/>
        <v>0</v>
      </c>
      <c r="CC624" s="1">
        <f t="shared" si="782"/>
        <v>0</v>
      </c>
      <c r="CD624" s="1">
        <f t="shared" si="782"/>
        <v>0</v>
      </c>
    </row>
    <row r="625" spans="1:82" x14ac:dyDescent="0.2">
      <c r="A625" s="1" t="s">
        <v>569</v>
      </c>
      <c r="C625" s="1">
        <v>5</v>
      </c>
      <c r="J625" s="491" t="e">
        <f t="shared" si="783"/>
        <v>#DIV/0!</v>
      </c>
      <c r="K625" s="1">
        <f t="shared" si="776"/>
        <v>0</v>
      </c>
      <c r="L625" s="1">
        <f t="shared" si="776"/>
        <v>0</v>
      </c>
      <c r="M625" s="1">
        <f t="shared" si="776"/>
        <v>0</v>
      </c>
      <c r="N625" s="1">
        <f t="shared" si="776"/>
        <v>0</v>
      </c>
      <c r="O625" s="1">
        <f t="shared" si="776"/>
        <v>0</v>
      </c>
      <c r="P625" s="1">
        <f t="shared" si="776"/>
        <v>0</v>
      </c>
      <c r="Q625" s="1">
        <f t="shared" si="776"/>
        <v>0</v>
      </c>
      <c r="R625" s="1">
        <f t="shared" si="776"/>
        <v>0</v>
      </c>
      <c r="S625" s="1">
        <f t="shared" si="776"/>
        <v>0</v>
      </c>
      <c r="T625" s="1">
        <f t="shared" si="776"/>
        <v>0</v>
      </c>
      <c r="U625" s="1">
        <f t="shared" si="777"/>
        <v>0</v>
      </c>
      <c r="V625" s="1">
        <f t="shared" si="777"/>
        <v>0</v>
      </c>
      <c r="W625" s="1">
        <f t="shared" si="777"/>
        <v>0</v>
      </c>
      <c r="X625" s="1">
        <f t="shared" si="777"/>
        <v>0</v>
      </c>
      <c r="Y625" s="1">
        <f t="shared" si="777"/>
        <v>0</v>
      </c>
      <c r="Z625" s="1">
        <f t="shared" si="777"/>
        <v>0</v>
      </c>
      <c r="AA625" s="1">
        <f t="shared" si="777"/>
        <v>0</v>
      </c>
      <c r="AB625" s="1">
        <f t="shared" si="777"/>
        <v>0</v>
      </c>
      <c r="AC625" s="1">
        <f t="shared" si="777"/>
        <v>0</v>
      </c>
      <c r="AD625" s="1">
        <f t="shared" si="777"/>
        <v>0</v>
      </c>
      <c r="AE625" s="1">
        <f t="shared" si="778"/>
        <v>0</v>
      </c>
      <c r="AF625" s="1">
        <f t="shared" si="778"/>
        <v>0</v>
      </c>
      <c r="AG625" s="1">
        <f t="shared" si="778"/>
        <v>0</v>
      </c>
      <c r="AH625" s="1">
        <f t="shared" si="778"/>
        <v>0</v>
      </c>
      <c r="AI625" s="1">
        <f t="shared" si="778"/>
        <v>0</v>
      </c>
      <c r="AJ625" s="1">
        <f t="shared" si="778"/>
        <v>0</v>
      </c>
      <c r="AK625" s="1">
        <f t="shared" si="778"/>
        <v>0</v>
      </c>
      <c r="AL625" s="1">
        <f t="shared" si="778"/>
        <v>0</v>
      </c>
      <c r="AM625" s="1">
        <f t="shared" si="778"/>
        <v>0</v>
      </c>
      <c r="AN625" s="1">
        <f t="shared" si="778"/>
        <v>0</v>
      </c>
      <c r="AO625" s="1">
        <f t="shared" si="779"/>
        <v>0</v>
      </c>
      <c r="AP625" s="1">
        <f t="shared" si="779"/>
        <v>0</v>
      </c>
      <c r="AQ625" s="1">
        <f t="shared" si="779"/>
        <v>0</v>
      </c>
      <c r="AR625" s="1">
        <f t="shared" si="779"/>
        <v>0</v>
      </c>
      <c r="AS625" s="1">
        <f t="shared" si="779"/>
        <v>0</v>
      </c>
      <c r="AT625" s="1">
        <f t="shared" si="779"/>
        <v>0</v>
      </c>
      <c r="AU625" s="1">
        <f t="shared" si="779"/>
        <v>0</v>
      </c>
      <c r="AV625" s="1">
        <f t="shared" si="779"/>
        <v>0</v>
      </c>
      <c r="AW625" s="1">
        <f t="shared" si="779"/>
        <v>0</v>
      </c>
      <c r="AX625" s="1">
        <f t="shared" si="779"/>
        <v>0</v>
      </c>
      <c r="AY625" s="1">
        <f t="shared" si="780"/>
        <v>0</v>
      </c>
      <c r="AZ625" s="1">
        <f t="shared" si="780"/>
        <v>0</v>
      </c>
      <c r="BA625" s="1">
        <f t="shared" si="780"/>
        <v>0</v>
      </c>
      <c r="BB625" s="1">
        <f t="shared" si="780"/>
        <v>0</v>
      </c>
      <c r="BC625" s="1">
        <f t="shared" si="780"/>
        <v>0</v>
      </c>
      <c r="BD625" s="1">
        <f t="shared" si="780"/>
        <v>0</v>
      </c>
      <c r="BE625" s="1">
        <f t="shared" si="780"/>
        <v>0</v>
      </c>
      <c r="BF625" s="1">
        <f t="shared" si="780"/>
        <v>0</v>
      </c>
      <c r="BG625" s="1">
        <f t="shared" si="780"/>
        <v>0</v>
      </c>
      <c r="BH625" s="1" t="e">
        <f t="shared" si="780"/>
        <v>#DIV/0!</v>
      </c>
      <c r="BI625" s="1" t="e">
        <f t="shared" si="781"/>
        <v>#DIV/0!</v>
      </c>
      <c r="BJ625" s="1" t="e">
        <f t="shared" si="781"/>
        <v>#DIV/0!</v>
      </c>
      <c r="BK625" s="1" t="e">
        <f t="shared" si="781"/>
        <v>#DIV/0!</v>
      </c>
      <c r="BL625" s="1" t="e">
        <f t="shared" si="781"/>
        <v>#DIV/0!</v>
      </c>
      <c r="BM625" s="1" t="e">
        <f t="shared" si="781"/>
        <v>#DIV/0!</v>
      </c>
      <c r="BN625" s="1" t="e">
        <f t="shared" si="781"/>
        <v>#DIV/0!</v>
      </c>
      <c r="BO625" s="1" t="e">
        <f t="shared" si="781"/>
        <v>#DIV/0!</v>
      </c>
      <c r="BP625" s="1" t="e">
        <f t="shared" si="781"/>
        <v>#DIV/0!</v>
      </c>
      <c r="BQ625" s="1" t="e">
        <f t="shared" si="781"/>
        <v>#DIV/0!</v>
      </c>
      <c r="BR625" s="1" t="e">
        <f t="shared" si="781"/>
        <v>#DIV/0!</v>
      </c>
      <c r="BS625" s="1" t="e">
        <f t="shared" si="782"/>
        <v>#DIV/0!</v>
      </c>
      <c r="BT625" s="1">
        <f t="shared" si="782"/>
        <v>0</v>
      </c>
      <c r="BU625" s="1">
        <f t="shared" si="782"/>
        <v>0</v>
      </c>
      <c r="BV625" s="1">
        <f t="shared" si="782"/>
        <v>0</v>
      </c>
      <c r="BW625" s="1">
        <f t="shared" si="782"/>
        <v>0</v>
      </c>
      <c r="BX625" s="1">
        <f t="shared" si="782"/>
        <v>0</v>
      </c>
      <c r="BY625" s="1">
        <f t="shared" si="782"/>
        <v>0</v>
      </c>
      <c r="BZ625" s="1">
        <f t="shared" si="782"/>
        <v>0</v>
      </c>
      <c r="CA625" s="1">
        <f t="shared" si="782"/>
        <v>0</v>
      </c>
      <c r="CB625" s="1">
        <f t="shared" si="782"/>
        <v>0</v>
      </c>
      <c r="CC625" s="1">
        <f t="shared" si="782"/>
        <v>0</v>
      </c>
      <c r="CD625" s="1">
        <f t="shared" si="782"/>
        <v>0</v>
      </c>
    </row>
    <row r="626" spans="1:82" x14ac:dyDescent="0.2">
      <c r="A626" s="1" t="s">
        <v>570</v>
      </c>
      <c r="C626" s="1">
        <v>6</v>
      </c>
      <c r="J626" s="491" t="e">
        <f t="shared" si="783"/>
        <v>#DIV/0!</v>
      </c>
      <c r="K626" s="1">
        <f t="shared" si="776"/>
        <v>0</v>
      </c>
      <c r="L626" s="1">
        <f t="shared" si="776"/>
        <v>0</v>
      </c>
      <c r="M626" s="1">
        <f t="shared" si="776"/>
        <v>0</v>
      </c>
      <c r="N626" s="1">
        <f t="shared" si="776"/>
        <v>0</v>
      </c>
      <c r="O626" s="1">
        <f t="shared" si="776"/>
        <v>0</v>
      </c>
      <c r="P626" s="1">
        <f t="shared" si="776"/>
        <v>0</v>
      </c>
      <c r="Q626" s="1">
        <f t="shared" si="776"/>
        <v>0</v>
      </c>
      <c r="R626" s="1">
        <f t="shared" si="776"/>
        <v>0</v>
      </c>
      <c r="S626" s="1">
        <f t="shared" si="776"/>
        <v>0</v>
      </c>
      <c r="T626" s="1">
        <f t="shared" si="776"/>
        <v>0</v>
      </c>
      <c r="U626" s="1">
        <f t="shared" si="777"/>
        <v>0</v>
      </c>
      <c r="V626" s="1">
        <f t="shared" si="777"/>
        <v>0</v>
      </c>
      <c r="W626" s="1">
        <f t="shared" si="777"/>
        <v>0</v>
      </c>
      <c r="X626" s="1">
        <f t="shared" si="777"/>
        <v>0</v>
      </c>
      <c r="Y626" s="1">
        <f t="shared" si="777"/>
        <v>0</v>
      </c>
      <c r="Z626" s="1">
        <f t="shared" si="777"/>
        <v>0</v>
      </c>
      <c r="AA626" s="1">
        <f t="shared" si="777"/>
        <v>0</v>
      </c>
      <c r="AB626" s="1">
        <f t="shared" si="777"/>
        <v>0</v>
      </c>
      <c r="AC626" s="1">
        <f t="shared" si="777"/>
        <v>0</v>
      </c>
      <c r="AD626" s="1">
        <f t="shared" si="777"/>
        <v>0</v>
      </c>
      <c r="AE626" s="1">
        <f t="shared" si="778"/>
        <v>0</v>
      </c>
      <c r="AF626" s="1">
        <f t="shared" si="778"/>
        <v>0</v>
      </c>
      <c r="AG626" s="1">
        <f t="shared" si="778"/>
        <v>0</v>
      </c>
      <c r="AH626" s="1">
        <f t="shared" si="778"/>
        <v>0</v>
      </c>
      <c r="AI626" s="1">
        <f t="shared" si="778"/>
        <v>0</v>
      </c>
      <c r="AJ626" s="1">
        <f t="shared" si="778"/>
        <v>0</v>
      </c>
      <c r="AK626" s="1">
        <f t="shared" si="778"/>
        <v>0</v>
      </c>
      <c r="AL626" s="1">
        <f t="shared" si="778"/>
        <v>0</v>
      </c>
      <c r="AM626" s="1">
        <f t="shared" si="778"/>
        <v>0</v>
      </c>
      <c r="AN626" s="1">
        <f t="shared" si="778"/>
        <v>0</v>
      </c>
      <c r="AO626" s="1">
        <f t="shared" si="779"/>
        <v>0</v>
      </c>
      <c r="AP626" s="1">
        <f t="shared" si="779"/>
        <v>0</v>
      </c>
      <c r="AQ626" s="1">
        <f t="shared" si="779"/>
        <v>0</v>
      </c>
      <c r="AR626" s="1">
        <f t="shared" si="779"/>
        <v>0</v>
      </c>
      <c r="AS626" s="1">
        <f t="shared" si="779"/>
        <v>0</v>
      </c>
      <c r="AT626" s="1">
        <f t="shared" si="779"/>
        <v>0</v>
      </c>
      <c r="AU626" s="1">
        <f t="shared" si="779"/>
        <v>0</v>
      </c>
      <c r="AV626" s="1">
        <f t="shared" si="779"/>
        <v>0</v>
      </c>
      <c r="AW626" s="1">
        <f t="shared" si="779"/>
        <v>0</v>
      </c>
      <c r="AX626" s="1">
        <f t="shared" si="779"/>
        <v>0</v>
      </c>
      <c r="AY626" s="1">
        <f t="shared" si="780"/>
        <v>0</v>
      </c>
      <c r="AZ626" s="1">
        <f t="shared" si="780"/>
        <v>0</v>
      </c>
      <c r="BA626" s="1">
        <f t="shared" si="780"/>
        <v>0</v>
      </c>
      <c r="BB626" s="1">
        <f t="shared" si="780"/>
        <v>0</v>
      </c>
      <c r="BC626" s="1">
        <f t="shared" si="780"/>
        <v>0</v>
      </c>
      <c r="BD626" s="1">
        <f t="shared" si="780"/>
        <v>0</v>
      </c>
      <c r="BE626" s="1">
        <f t="shared" si="780"/>
        <v>0</v>
      </c>
      <c r="BF626" s="1">
        <f t="shared" si="780"/>
        <v>0</v>
      </c>
      <c r="BG626" s="1">
        <f t="shared" si="780"/>
        <v>0</v>
      </c>
      <c r="BH626" s="1">
        <f t="shared" si="780"/>
        <v>0</v>
      </c>
      <c r="BI626" s="1">
        <f t="shared" si="781"/>
        <v>0</v>
      </c>
      <c r="BJ626" s="1">
        <f t="shared" si="781"/>
        <v>0</v>
      </c>
      <c r="BK626" s="1">
        <f t="shared" si="781"/>
        <v>0</v>
      </c>
      <c r="BL626" s="1">
        <f t="shared" si="781"/>
        <v>0</v>
      </c>
      <c r="BM626" s="1">
        <f t="shared" si="781"/>
        <v>0</v>
      </c>
      <c r="BN626" s="1">
        <f t="shared" si="781"/>
        <v>0</v>
      </c>
      <c r="BO626" s="1">
        <f t="shared" si="781"/>
        <v>0</v>
      </c>
      <c r="BP626" s="1">
        <f t="shared" si="781"/>
        <v>0</v>
      </c>
      <c r="BQ626" s="1">
        <f t="shared" si="781"/>
        <v>0</v>
      </c>
      <c r="BR626" s="1">
        <f t="shared" si="781"/>
        <v>0</v>
      </c>
      <c r="BS626" s="1">
        <f t="shared" si="782"/>
        <v>0</v>
      </c>
      <c r="BT626" s="1" t="e">
        <f t="shared" si="782"/>
        <v>#DIV/0!</v>
      </c>
      <c r="BU626" s="1" t="e">
        <f t="shared" si="782"/>
        <v>#DIV/0!</v>
      </c>
      <c r="BV626" s="1" t="e">
        <f t="shared" si="782"/>
        <v>#DIV/0!</v>
      </c>
      <c r="BW626" s="1" t="e">
        <f t="shared" si="782"/>
        <v>#DIV/0!</v>
      </c>
      <c r="BX626" s="1" t="e">
        <f t="shared" si="782"/>
        <v>#DIV/0!</v>
      </c>
      <c r="BY626" s="1" t="e">
        <f t="shared" si="782"/>
        <v>#DIV/0!</v>
      </c>
      <c r="BZ626" s="1" t="e">
        <f t="shared" si="782"/>
        <v>#DIV/0!</v>
      </c>
      <c r="CA626" s="1" t="e">
        <f t="shared" si="782"/>
        <v>#DIV/0!</v>
      </c>
      <c r="CB626" s="1" t="e">
        <f t="shared" si="782"/>
        <v>#DIV/0!</v>
      </c>
      <c r="CC626" s="1" t="e">
        <f t="shared" si="782"/>
        <v>#DIV/0!</v>
      </c>
      <c r="CD626" s="1" t="e">
        <f t="shared" si="782"/>
        <v>#DIV/0!</v>
      </c>
    </row>
    <row r="628" spans="1:82" ht="13.5" thickBot="1" x14ac:dyDescent="0.25"/>
    <row r="629" spans="1:82" ht="15.75" thickBot="1" x14ac:dyDescent="0.3">
      <c r="A629" s="1450" t="s">
        <v>549</v>
      </c>
      <c r="B629" s="1451"/>
      <c r="C629" s="1451"/>
      <c r="G629" s="1452" t="s">
        <v>550</v>
      </c>
      <c r="H629" s="1453"/>
      <c r="I629" s="1453"/>
      <c r="J629" s="1239">
        <f>'3'!R17:R17</f>
        <v>0</v>
      </c>
    </row>
    <row r="630" spans="1:82" ht="15" x14ac:dyDescent="0.25">
      <c r="G630" s="1234"/>
      <c r="H630" s="1234"/>
      <c r="I630" s="1234"/>
    </row>
    <row r="631" spans="1:82" x14ac:dyDescent="0.2">
      <c r="G631" s="1195"/>
      <c r="H631" s="1195"/>
      <c r="I631" s="1195"/>
    </row>
    <row r="632" spans="1:82" ht="15" x14ac:dyDescent="0.25">
      <c r="G632" s="1448" t="s">
        <v>551</v>
      </c>
      <c r="H632" s="1449"/>
      <c r="I632" s="1449"/>
      <c r="J632" s="1240" t="e">
        <f>11.9/J629</f>
        <v>#DIV/0!</v>
      </c>
    </row>
    <row r="633" spans="1:82" ht="15" x14ac:dyDescent="0.25">
      <c r="G633" s="1448" t="s">
        <v>552</v>
      </c>
      <c r="H633" s="1449"/>
      <c r="I633" s="1449"/>
      <c r="J633" s="1240" t="e">
        <f>12/J629</f>
        <v>#DIV/0!</v>
      </c>
      <c r="K633" s="1076" t="s">
        <v>553</v>
      </c>
      <c r="L633" s="1241" t="e">
        <f>17.9/J629</f>
        <v>#DIV/0!</v>
      </c>
      <c r="M633" s="1076" t="s">
        <v>554</v>
      </c>
    </row>
    <row r="634" spans="1:82" x14ac:dyDescent="0.2">
      <c r="D634" s="1" t="s">
        <v>555</v>
      </c>
      <c r="E634" s="1237" t="s">
        <v>557</v>
      </c>
      <c r="F634" s="1237" t="s">
        <v>558</v>
      </c>
    </row>
    <row r="635" spans="1:82" x14ac:dyDescent="0.2">
      <c r="D635" s="1086">
        <f>'5'!E23</f>
        <v>0</v>
      </c>
      <c r="E635" s="1086" t="e">
        <f>IF(AND(OR(G87="x",H87="x"),'5'!AS23&lt;$J$632),1,0)</f>
        <v>#DIV/0!</v>
      </c>
      <c r="F635" s="1086" t="e">
        <f>IF(AND(OR(G87="x",H87="x"),'5'!AS23&gt;$J$633,'5'!AS23&lt;$L$633),1,0)</f>
        <v>#DIV/0!</v>
      </c>
      <c r="G635" s="1086"/>
      <c r="H635" s="1086"/>
      <c r="I635" s="1086"/>
      <c r="J635" s="1086"/>
      <c r="K635" s="1086"/>
      <c r="L635" s="1086"/>
      <c r="M635" s="1086"/>
      <c r="N635" s="1086"/>
      <c r="O635" s="1086"/>
      <c r="P635" s="1086"/>
      <c r="Q635" s="1086"/>
      <c r="R635" s="1086"/>
      <c r="S635" s="1086"/>
      <c r="T635" s="1086"/>
      <c r="U635" s="1086"/>
      <c r="V635" s="1086"/>
      <c r="W635" s="1086"/>
      <c r="X635" s="1086"/>
      <c r="Y635" s="1086"/>
      <c r="Z635" s="1086"/>
      <c r="AA635" s="1086"/>
      <c r="AB635" s="1086"/>
      <c r="AC635" s="1086"/>
      <c r="AD635" s="1086"/>
      <c r="AE635" s="1086"/>
      <c r="AF635" s="1086"/>
      <c r="AG635" s="1086"/>
      <c r="AH635" s="1086"/>
      <c r="AI635" s="1086"/>
      <c r="AJ635" s="1086"/>
      <c r="AK635" s="1086"/>
      <c r="AL635" s="1086"/>
      <c r="AM635" s="1086"/>
      <c r="AN635" s="1086"/>
      <c r="AO635" s="1086"/>
      <c r="AP635" s="1086"/>
    </row>
    <row r="636" spans="1:82" x14ac:dyDescent="0.2">
      <c r="D636" s="1086">
        <f>'5'!E24</f>
        <v>0</v>
      </c>
      <c r="E636" s="1086" t="e">
        <f>IF(AND(OR(G88="x",H88="x"),'5'!AS24&lt;$J$632),1,0)</f>
        <v>#DIV/0!</v>
      </c>
      <c r="F636" s="1086" t="e">
        <f>IF(AND(OR(G88="x",H88="x"),'5'!AS24&gt;$J$633,'5'!AS24&lt;$L$633),1,0)</f>
        <v>#DIV/0!</v>
      </c>
    </row>
    <row r="637" spans="1:82" x14ac:dyDescent="0.2">
      <c r="D637" s="1086">
        <f>'5'!E25</f>
        <v>0</v>
      </c>
      <c r="E637" s="1086" t="e">
        <f>IF(AND(OR(G89="x",H89="x"),'5'!AS25&lt;$J$632),1,0)</f>
        <v>#DIV/0!</v>
      </c>
      <c r="F637" s="1086" t="e">
        <f>IF(AND(OR(G89="x",H89="x"),'5'!AS25&gt;$J$633,'5'!AS25&lt;$L$633),1,0)</f>
        <v>#DIV/0!</v>
      </c>
    </row>
    <row r="638" spans="1:82" x14ac:dyDescent="0.2">
      <c r="D638" s="1086">
        <f>'5'!E26</f>
        <v>0</v>
      </c>
      <c r="E638" s="1086" t="e">
        <f>IF(AND(OR(G90="x",H90="x"),'5'!AS26&lt;$J$632),1,0)</f>
        <v>#DIV/0!</v>
      </c>
      <c r="F638" s="1086" t="e">
        <f>IF(AND(OR(G90="x",H90="x"),'5'!AS26&gt;$J$633,'5'!AS26&lt;$L$633),1,0)</f>
        <v>#DIV/0!</v>
      </c>
    </row>
    <row r="639" spans="1:82" x14ac:dyDescent="0.2">
      <c r="D639" s="1086">
        <f>'5'!E27</f>
        <v>0</v>
      </c>
      <c r="E639" s="1086" t="e">
        <f>IF(AND(OR(G91="x",H91="x"),'5'!AS27&lt;$J$632),1,0)</f>
        <v>#DIV/0!</v>
      </c>
      <c r="F639" s="1086" t="e">
        <f>IF(AND(OR(G91="x",H91="x"),'5'!AS27&gt;$J$633,'5'!AS27&lt;$L$633),1,0)</f>
        <v>#DIV/0!</v>
      </c>
    </row>
    <row r="640" spans="1:82" x14ac:dyDescent="0.2">
      <c r="D640" s="1086">
        <f>'5'!E28</f>
        <v>0</v>
      </c>
      <c r="E640" s="1086" t="e">
        <f>IF(AND(OR(G92="x",H92="x"),'5'!AS28&lt;$J$632),1,0)</f>
        <v>#DIV/0!</v>
      </c>
      <c r="F640" s="1086" t="e">
        <f>IF(AND(OR(G92="x",H92="x"),'5'!AS28&gt;$J$633,'5'!AS28&lt;$L$633),1,0)</f>
        <v>#DIV/0!</v>
      </c>
    </row>
    <row r="641" spans="4:6" x14ac:dyDescent="0.2">
      <c r="D641" s="1086">
        <f>'5'!E29</f>
        <v>0</v>
      </c>
      <c r="E641" s="1086" t="e">
        <f>IF(AND(OR(G93="x",H93="x"),'5'!AS29&lt;$J$632),1,0)</f>
        <v>#DIV/0!</v>
      </c>
      <c r="F641" s="1086" t="e">
        <f>IF(AND(OR(G93="x",H93="x"),'5'!AS29&gt;$J$633,'5'!AS29&lt;$L$633),1,0)</f>
        <v>#DIV/0!</v>
      </c>
    </row>
    <row r="642" spans="4:6" x14ac:dyDescent="0.2">
      <c r="D642" s="1086">
        <f>'5'!E30</f>
        <v>0</v>
      </c>
      <c r="E642" s="1086" t="e">
        <f>IF(AND(OR(G94="x",H94="x"),'5'!AS30&lt;$J$632),1,0)</f>
        <v>#DIV/0!</v>
      </c>
      <c r="F642" s="1086" t="e">
        <f>IF(AND(OR(G94="x",H94="x"),'5'!AS30&gt;$J$633,'5'!AS30&lt;$L$633),1,0)</f>
        <v>#DIV/0!</v>
      </c>
    </row>
    <row r="643" spans="4:6" x14ac:dyDescent="0.2">
      <c r="D643" s="1086">
        <f>'5'!E31</f>
        <v>0</v>
      </c>
      <c r="E643" s="1086" t="e">
        <f>IF(AND(OR(G95="x",H95="x"),'5'!AS31&lt;$J$632),1,0)</f>
        <v>#DIV/0!</v>
      </c>
      <c r="F643" s="1086" t="e">
        <f>IF(AND(OR(G95="x",H95="x"),'5'!AS31&gt;$J$633,'5'!AS31&lt;$L$633),1,0)</f>
        <v>#DIV/0!</v>
      </c>
    </row>
    <row r="644" spans="4:6" x14ac:dyDescent="0.2">
      <c r="D644" s="1086">
        <f>'5'!E32</f>
        <v>0</v>
      </c>
      <c r="E644" s="1086" t="e">
        <f>IF(AND(OR(G96="x",H96="x"),'5'!AS32&lt;$J$632),1,0)</f>
        <v>#DIV/0!</v>
      </c>
      <c r="F644" s="1086" t="e">
        <f>IF(AND(OR(G96="x",H96="x"),'5'!AS32&gt;$J$633,'5'!AS32&lt;$L$633),1,0)</f>
        <v>#DIV/0!</v>
      </c>
    </row>
    <row r="645" spans="4:6" x14ac:dyDescent="0.2">
      <c r="D645" s="1086">
        <f>'5'!E33</f>
        <v>0</v>
      </c>
      <c r="E645" s="1086" t="e">
        <f>IF(AND(OR(G97="x",H97="x"),'5'!AS33&lt;$J$632),1,0)</f>
        <v>#DIV/0!</v>
      </c>
      <c r="F645" s="1086" t="e">
        <f>IF(AND(OR(G97="x",H97="x"),'5'!AS33&gt;$J$633,'5'!AS33&lt;$L$633),1,0)</f>
        <v>#DIV/0!</v>
      </c>
    </row>
    <row r="646" spans="4:6" x14ac:dyDescent="0.2">
      <c r="D646" s="1086">
        <f>'5'!E34</f>
        <v>0</v>
      </c>
      <c r="E646" s="1086" t="e">
        <f>IF(AND(OR(G98="x",H98="x"),'5'!AS34&lt;$J$632),1,0)</f>
        <v>#DIV/0!</v>
      </c>
      <c r="F646" s="1086" t="e">
        <f>IF(AND(OR(G98="x",H98="x"),'5'!AS34&gt;$J$633,'5'!AS34&lt;$L$633),1,0)</f>
        <v>#DIV/0!</v>
      </c>
    </row>
    <row r="647" spans="4:6" x14ac:dyDescent="0.2">
      <c r="D647" s="1086">
        <f>'5'!E35</f>
        <v>0</v>
      </c>
      <c r="E647" s="1086" t="e">
        <f>IF(AND(OR(G99="x",H99="x"),'5'!AS35&lt;$J$632),1,0)</f>
        <v>#DIV/0!</v>
      </c>
      <c r="F647" s="1086" t="e">
        <f>IF(AND(OR(G99="x",H99="x"),'5'!AS35&gt;$J$633,'5'!AS35&lt;$L$633),1,0)</f>
        <v>#DIV/0!</v>
      </c>
    </row>
    <row r="648" spans="4:6" x14ac:dyDescent="0.2">
      <c r="D648" s="1086">
        <f>'5'!E36</f>
        <v>0</v>
      </c>
      <c r="E648" s="1086" t="e">
        <f>IF(AND(OR(G100="x",H100="x"),'5'!AS36&lt;$J$632),1,0)</f>
        <v>#DIV/0!</v>
      </c>
      <c r="F648" s="1086" t="e">
        <f>IF(AND(OR(G100="x",H100="x"),'5'!AS36&gt;$J$633,'5'!AS36&lt;$L$633),1,0)</f>
        <v>#DIV/0!</v>
      </c>
    </row>
    <row r="649" spans="4:6" x14ac:dyDescent="0.2">
      <c r="D649" s="1086">
        <f>'5'!E37</f>
        <v>0</v>
      </c>
      <c r="E649" s="1086" t="e">
        <f>IF(AND(OR(G101="x",H101="x"),'5'!AS37&lt;$J$632),1,0)</f>
        <v>#DIV/0!</v>
      </c>
      <c r="F649" s="1086" t="e">
        <f>IF(AND(OR(G101="x",H101="x"),'5'!AS37&gt;$J$633,'5'!AS37&lt;$L$633),1,0)</f>
        <v>#DIV/0!</v>
      </c>
    </row>
    <row r="650" spans="4:6" x14ac:dyDescent="0.2">
      <c r="D650" s="1086">
        <f>'5'!E38</f>
        <v>0</v>
      </c>
      <c r="E650" s="1086" t="e">
        <f>IF(AND(OR(G102="x",H102="x"),'5'!AS38&lt;$J$632),1,0)</f>
        <v>#DIV/0!</v>
      </c>
      <c r="F650" s="1086" t="e">
        <f>IF(AND(OR(G102="x",H102="x"),'5'!AS38&gt;$J$633,'5'!AS38&lt;$L$633),1,0)</f>
        <v>#DIV/0!</v>
      </c>
    </row>
    <row r="651" spans="4:6" x14ac:dyDescent="0.2">
      <c r="D651" s="1086">
        <f>'5'!E39</f>
        <v>0</v>
      </c>
      <c r="E651" s="1086" t="e">
        <f>IF(AND(OR(G103="x",H103="x"),'5'!AS39&lt;$J$632),1,0)</f>
        <v>#DIV/0!</v>
      </c>
      <c r="F651" s="1086" t="e">
        <f>IF(AND(OR(G103="x",H103="x"),'5'!AS39&gt;$J$633,'5'!AS39&lt;$L$633),1,0)</f>
        <v>#DIV/0!</v>
      </c>
    </row>
    <row r="652" spans="4:6" x14ac:dyDescent="0.2">
      <c r="D652" s="1086">
        <f>'5'!E40</f>
        <v>0</v>
      </c>
      <c r="E652" s="1086" t="e">
        <f>IF(AND(OR(G104="x",H104="x"),'5'!AS40&lt;$J$632),1,0)</f>
        <v>#DIV/0!</v>
      </c>
      <c r="F652" s="1086" t="e">
        <f>IF(AND(OR(G104="x",H104="x"),'5'!AS40&gt;$J$633,'5'!AS40&lt;$L$633),1,0)</f>
        <v>#DIV/0!</v>
      </c>
    </row>
    <row r="653" spans="4:6" x14ac:dyDescent="0.2">
      <c r="D653" s="1086">
        <f>'5'!E41</f>
        <v>0</v>
      </c>
      <c r="E653" s="1086" t="e">
        <f>IF(AND(OR(G105="x",H105="x"),'5'!AS41&lt;$J$632),1,0)</f>
        <v>#DIV/0!</v>
      </c>
      <c r="F653" s="1086" t="e">
        <f>IF(AND(OR(G105="x",H105="x"),'5'!AS41&gt;$J$633,'5'!AS41&lt;$L$633),1,0)</f>
        <v>#DIV/0!</v>
      </c>
    </row>
    <row r="654" spans="4:6" x14ac:dyDescent="0.2">
      <c r="D654" s="1086">
        <f>'5'!E42</f>
        <v>0</v>
      </c>
      <c r="E654" s="1086" t="e">
        <f>IF(AND(OR(G106="x",H106="x"),'5'!AS42&lt;$J$632),1,0)</f>
        <v>#DIV/0!</v>
      </c>
      <c r="F654" s="1086" t="e">
        <f>IF(AND(OR(G106="x",H106="x"),'5'!AS42&gt;$J$633,'5'!AS42&lt;$L$633),1,0)</f>
        <v>#DIV/0!</v>
      </c>
    </row>
    <row r="655" spans="4:6" x14ac:dyDescent="0.2">
      <c r="D655" s="1086">
        <f>'5'!E43</f>
        <v>0</v>
      </c>
      <c r="E655" s="1086" t="e">
        <f>IF(AND(OR(G107="x",H107="x"),'5'!AS43&lt;$J$632),1,0)</f>
        <v>#DIV/0!</v>
      </c>
      <c r="F655" s="1086" t="e">
        <f>IF(AND(OR(G107="x",H107="x"),'5'!AS43&gt;$J$633,'5'!AS43&lt;$L$633),1,0)</f>
        <v>#DIV/0!</v>
      </c>
    </row>
    <row r="656" spans="4:6" x14ac:dyDescent="0.2">
      <c r="D656" s="1086">
        <f>'5'!E44</f>
        <v>0</v>
      </c>
      <c r="E656" s="1086" t="e">
        <f>IF(AND(OR(G108="x",H108="x"),'5'!AS44&lt;$J$632),1,0)</f>
        <v>#DIV/0!</v>
      </c>
      <c r="F656" s="1086" t="e">
        <f>IF(AND(OR(G108="x",H108="x"),'5'!AS44&gt;$J$633,'5'!AS44&lt;$L$633),1,0)</f>
        <v>#DIV/0!</v>
      </c>
    </row>
    <row r="657" spans="4:6" x14ac:dyDescent="0.2">
      <c r="D657" s="1086">
        <f>'5'!E45</f>
        <v>0</v>
      </c>
      <c r="E657" s="1086" t="e">
        <f>IF(AND(OR(G109="x",H109="x"),'5'!AS45&lt;$J$632),1,0)</f>
        <v>#DIV/0!</v>
      </c>
      <c r="F657" s="1086" t="e">
        <f>IF(AND(OR(G109="x",H109="x"),'5'!AS45&gt;$J$633,'5'!AS45&lt;$L$633),1,0)</f>
        <v>#DIV/0!</v>
      </c>
    </row>
    <row r="658" spans="4:6" x14ac:dyDescent="0.2">
      <c r="D658" s="1086">
        <f>'5'!E46</f>
        <v>0</v>
      </c>
      <c r="E658" s="1086" t="e">
        <f>IF(AND(OR(G110="x",H110="x"),'5'!AS46&lt;$J$632),1,0)</f>
        <v>#DIV/0!</v>
      </c>
      <c r="F658" s="1086" t="e">
        <f>IF(AND(OR(G110="x",H110="x"),'5'!AS46&gt;$J$633,'5'!AS46&lt;$L$633),1,0)</f>
        <v>#DIV/0!</v>
      </c>
    </row>
    <row r="659" spans="4:6" x14ac:dyDescent="0.2">
      <c r="D659" s="1086">
        <f>'5'!E47</f>
        <v>0</v>
      </c>
      <c r="E659" s="1086" t="e">
        <f>IF(AND(OR(G111="x",H111="x"),'5'!AS47&lt;$J$632),1,0)</f>
        <v>#DIV/0!</v>
      </c>
      <c r="F659" s="1086" t="e">
        <f>IF(AND(OR(G111="x",H111="x"),'5'!AS47&gt;$J$633,'5'!AS47&lt;$L$633),1,0)</f>
        <v>#DIV/0!</v>
      </c>
    </row>
    <row r="660" spans="4:6" x14ac:dyDescent="0.2">
      <c r="D660" s="1086">
        <f>'5'!E48</f>
        <v>0</v>
      </c>
      <c r="E660" s="1086" t="e">
        <f>IF(AND(OR(G112="x",H112="x"),'5'!AS48&lt;$J$632),1,0)</f>
        <v>#DIV/0!</v>
      </c>
      <c r="F660" s="1086" t="e">
        <f>IF(AND(OR(G112="x",H112="x"),'5'!AS48&gt;$J$633,'5'!AS48&lt;$L$633),1,0)</f>
        <v>#DIV/0!</v>
      </c>
    </row>
    <row r="661" spans="4:6" x14ac:dyDescent="0.2">
      <c r="D661" s="1086">
        <f>'5'!E49</f>
        <v>0</v>
      </c>
      <c r="E661" s="1086" t="e">
        <f>IF(AND(OR(G113="x",H113="x"),'5'!AS49&lt;$J$632),1,0)</f>
        <v>#DIV/0!</v>
      </c>
      <c r="F661" s="1086" t="e">
        <f>IF(AND(OR(G113="x",H113="x"),'5'!AS49&gt;$J$633,'5'!AS49&lt;$L$633),1,0)</f>
        <v>#DIV/0!</v>
      </c>
    </row>
    <row r="662" spans="4:6" x14ac:dyDescent="0.2">
      <c r="D662" s="1086">
        <f>'5'!E50</f>
        <v>0</v>
      </c>
      <c r="E662" s="1086" t="e">
        <f>IF(AND(OR(G114="x",H114="x"),'5'!AS50&lt;$J$632),1,0)</f>
        <v>#DIV/0!</v>
      </c>
      <c r="F662" s="1086" t="e">
        <f>IF(AND(OR(G114="x",H114="x"),'5'!AS50&gt;$J$633,'5'!AS50&lt;$L$633),1,0)</f>
        <v>#DIV/0!</v>
      </c>
    </row>
    <row r="663" spans="4:6" x14ac:dyDescent="0.2">
      <c r="D663" s="1086">
        <f>'5'!E51</f>
        <v>0</v>
      </c>
      <c r="E663" s="1086" t="e">
        <f>IF(AND(OR(G115="x",H115="x"),'5'!AS51&lt;$J$632),1,0)</f>
        <v>#DIV/0!</v>
      </c>
      <c r="F663" s="1086" t="e">
        <f>IF(AND(OR(G115="x",H115="x"),'5'!AS51&gt;$J$633,'5'!AS51&lt;$L$633),1,0)</f>
        <v>#DIV/0!</v>
      </c>
    </row>
    <row r="664" spans="4:6" x14ac:dyDescent="0.2">
      <c r="D664" s="1086">
        <f>'5'!E52</f>
        <v>0</v>
      </c>
      <c r="E664" s="1086" t="e">
        <f>IF(AND(OR(G116="x",H116="x"),'5'!AS52&lt;$J$632),1,0)</f>
        <v>#DIV/0!</v>
      </c>
      <c r="F664" s="1086" t="e">
        <f>IF(AND(OR(G116="x",H116="x"),'5'!AS52&gt;$J$633,'5'!AS52&lt;$L$633),1,0)</f>
        <v>#DIV/0!</v>
      </c>
    </row>
    <row r="665" spans="4:6" x14ac:dyDescent="0.2">
      <c r="D665" s="1086">
        <f>'5'!E53</f>
        <v>0</v>
      </c>
      <c r="E665" s="1086" t="e">
        <f>IF(AND(OR(G117="x",H117="x"),'5'!AS53&lt;$J$632),1,0)</f>
        <v>#DIV/0!</v>
      </c>
      <c r="F665" s="1086" t="e">
        <f>IF(AND(OR(G117="x",H117="x"),'5'!AS53&gt;$J$633,'5'!AS53&lt;$L$633),1,0)</f>
        <v>#DIV/0!</v>
      </c>
    </row>
    <row r="666" spans="4:6" x14ac:dyDescent="0.2">
      <c r="D666" s="1086">
        <f>'5'!E54</f>
        <v>0</v>
      </c>
      <c r="E666" s="1086" t="e">
        <f>IF(AND(OR(G118="x",H118="x"),'5'!AS54&lt;$J$632),1,0)</f>
        <v>#DIV/0!</v>
      </c>
      <c r="F666" s="1086" t="e">
        <f>IF(AND(OR(G118="x",H118="x"),'5'!AS54&gt;$J$633,'5'!AS54&lt;$L$633),1,0)</f>
        <v>#DIV/0!</v>
      </c>
    </row>
    <row r="667" spans="4:6" x14ac:dyDescent="0.2">
      <c r="D667" s="1086">
        <f>'5'!E55</f>
        <v>0</v>
      </c>
      <c r="E667" s="1086" t="e">
        <f>IF(AND(OR(G119="x",H119="x"),'5'!AS55&lt;$J$632),1,0)</f>
        <v>#DIV/0!</v>
      </c>
      <c r="F667" s="1086" t="e">
        <f>IF(AND(OR(G119="x",H119="x"),'5'!AS55&gt;$J$633,'5'!AS55&lt;$L$633),1,0)</f>
        <v>#DIV/0!</v>
      </c>
    </row>
    <row r="668" spans="4:6" x14ac:dyDescent="0.2">
      <c r="D668" s="1086">
        <f>'5'!E56</f>
        <v>0</v>
      </c>
      <c r="E668" s="1086" t="e">
        <f>IF(AND(OR(G120="x",H120="x"),'5'!AS56&lt;$J$632),1,0)</f>
        <v>#DIV/0!</v>
      </c>
      <c r="F668" s="1086" t="e">
        <f>IF(AND(OR(G120="x",H120="x"),'5'!AS56&gt;$J$633,'5'!AS56&lt;$L$633),1,0)</f>
        <v>#DIV/0!</v>
      </c>
    </row>
    <row r="669" spans="4:6" x14ac:dyDescent="0.2">
      <c r="D669" s="1086">
        <f>'5'!E57</f>
        <v>0</v>
      </c>
      <c r="E669" s="1086" t="e">
        <f>IF(AND(OR(G121="x",H121="x"),'5'!AS57&lt;$J$632),1,0)</f>
        <v>#DIV/0!</v>
      </c>
      <c r="F669" s="1086" t="e">
        <f>IF(AND(OR(G121="x",H121="x"),'5'!AS57&gt;$J$633,'5'!AS57&lt;$L$633),1,0)</f>
        <v>#DIV/0!</v>
      </c>
    </row>
    <row r="670" spans="4:6" x14ac:dyDescent="0.2">
      <c r="D670" s="1086">
        <f>'5'!E58</f>
        <v>0</v>
      </c>
      <c r="E670" s="1086" t="e">
        <f>IF(AND(OR(G122="x",H122="x"),'5'!AS58&lt;$J$632),1,0)</f>
        <v>#DIV/0!</v>
      </c>
      <c r="F670" s="1086" t="e">
        <f>IF(AND(OR(G122="x",H122="x"),'5'!AS58&gt;$J$633,'5'!AS58&lt;$L$633),1,0)</f>
        <v>#DIV/0!</v>
      </c>
    </row>
    <row r="671" spans="4:6" x14ac:dyDescent="0.2">
      <c r="D671" s="1086">
        <f>'5'!E59</f>
        <v>0</v>
      </c>
      <c r="E671" s="1086" t="e">
        <f>IF(AND(OR(G123="x",H123="x"),'5'!AS59&lt;$J$632),1,0)</f>
        <v>#DIV/0!</v>
      </c>
      <c r="F671" s="1086" t="e">
        <f>IF(AND(OR(G123="x",H123="x"),'5'!AS59&gt;$J$633,'5'!AS59&lt;$L$633),1,0)</f>
        <v>#DIV/0!</v>
      </c>
    </row>
    <row r="672" spans="4:6" x14ac:dyDescent="0.2">
      <c r="D672" s="1086">
        <f>'5'!E60</f>
        <v>0</v>
      </c>
      <c r="E672" s="1086" t="e">
        <f>IF(AND(OR(G124="x",H124="x"),'5'!AS60&lt;$J$632),1,0)</f>
        <v>#DIV/0!</v>
      </c>
      <c r="F672" s="1086" t="e">
        <f>IF(AND(OR(G124="x",H124="x"),'5'!AS60&gt;$J$633,'5'!AS60&lt;$L$633),1,0)</f>
        <v>#DIV/0!</v>
      </c>
    </row>
    <row r="673" spans="4:6" x14ac:dyDescent="0.2">
      <c r="D673" s="1086">
        <f>'5'!E61</f>
        <v>0</v>
      </c>
      <c r="E673" s="1086" t="e">
        <f>IF(AND(OR(G125="x",H125="x"),'5'!AS61&lt;$J$632),1,0)</f>
        <v>#DIV/0!</v>
      </c>
      <c r="F673" s="1086" t="e">
        <f>IF(AND(OR(G125="x",H125="x"),'5'!AS61&gt;$J$633,'5'!AS61&lt;$L$633),1,0)</f>
        <v>#DIV/0!</v>
      </c>
    </row>
    <row r="674" spans="4:6" x14ac:dyDescent="0.2">
      <c r="D674" s="1086">
        <f>'5'!E62</f>
        <v>0</v>
      </c>
      <c r="E674" s="1086" t="e">
        <f>IF(AND(OR(G126="x",H126="x"),'5'!AS62&lt;$J$632),1,0)</f>
        <v>#DIV/0!</v>
      </c>
      <c r="F674" s="1086" t="e">
        <f>IF(AND(OR(G126="x",H126="x"),'5'!AS62&gt;$J$633,'5'!AS62&lt;$L$633),1,0)</f>
        <v>#DIV/0!</v>
      </c>
    </row>
    <row r="675" spans="4:6" x14ac:dyDescent="0.2">
      <c r="D675" s="1086">
        <f>'5'!E63</f>
        <v>0</v>
      </c>
      <c r="E675" s="1086" t="e">
        <f>IF(AND(OR(G127="x",H127="x"),'5'!AS63&lt;$J$632),1,0)</f>
        <v>#DIV/0!</v>
      </c>
      <c r="F675" s="1086" t="e">
        <f>IF(AND(OR(G127="x",H127="x"),'5'!AS63&gt;$J$633,'5'!AS63&lt;$L$633),1,0)</f>
        <v>#DIV/0!</v>
      </c>
    </row>
    <row r="676" spans="4:6" x14ac:dyDescent="0.2">
      <c r="D676" s="1086">
        <f>'5'!E64</f>
        <v>0</v>
      </c>
      <c r="E676" s="1086" t="e">
        <f>IF(AND(OR(G128="x",H128="x"),'5'!AS64&lt;$J$632),1,0)</f>
        <v>#DIV/0!</v>
      </c>
      <c r="F676" s="1086" t="e">
        <f>IF(AND(OR(G128="x",H128="x"),'5'!AS64&gt;$J$633,'5'!AS64&lt;$L$633),1,0)</f>
        <v>#DIV/0!</v>
      </c>
    </row>
    <row r="677" spans="4:6" x14ac:dyDescent="0.2">
      <c r="D677" s="1086">
        <f>'5'!E65</f>
        <v>0</v>
      </c>
      <c r="E677" s="1086" t="e">
        <f>IF(AND(OR(G129="x",H129="x"),'5'!AS65&lt;$J$632),1,0)</f>
        <v>#DIV/0!</v>
      </c>
      <c r="F677" s="1086" t="e">
        <f>IF(AND(OR(G129="x",H129="x"),'5'!AS65&gt;$J$633,'5'!AS65&lt;$L$633),1,0)</f>
        <v>#DIV/0!</v>
      </c>
    </row>
    <row r="678" spans="4:6" x14ac:dyDescent="0.2">
      <c r="D678" s="1086">
        <f>'5'!E66</f>
        <v>0</v>
      </c>
      <c r="E678" s="1086" t="e">
        <f>IF(AND(OR(G130="x",H130="x"),'5'!AS66&lt;$J$632),1,0)</f>
        <v>#DIV/0!</v>
      </c>
      <c r="F678" s="1086" t="e">
        <f>IF(AND(OR(G130="x",H130="x"),'5'!AS66&gt;$J$633,'5'!AS66&lt;$L$633),1,0)</f>
        <v>#DIV/0!</v>
      </c>
    </row>
    <row r="679" spans="4:6" x14ac:dyDescent="0.2">
      <c r="D679" s="1086">
        <f>'5'!E67</f>
        <v>0</v>
      </c>
      <c r="E679" s="1086" t="e">
        <f>IF(AND(OR(G131="x",H131="x"),'5'!AS67&lt;$J$632),1,0)</f>
        <v>#DIV/0!</v>
      </c>
      <c r="F679" s="1086" t="e">
        <f>IF(AND(OR(G131="x",H131="x"),'5'!AS67&gt;$J$633,'5'!AS67&lt;$L$633),1,0)</f>
        <v>#DIV/0!</v>
      </c>
    </row>
    <row r="680" spans="4:6" x14ac:dyDescent="0.2">
      <c r="D680" s="1086">
        <f>'5'!E68</f>
        <v>0</v>
      </c>
      <c r="E680" s="1086" t="e">
        <f>IF(AND(OR(G132="x",H132="x"),'5'!AS68&lt;$J$632),1,0)</f>
        <v>#DIV/0!</v>
      </c>
      <c r="F680" s="1086" t="e">
        <f>IF(AND(OR(G132="x",H132="x"),'5'!AS68&gt;$J$633,'5'!AS68&lt;$L$633),1,0)</f>
        <v>#DIV/0!</v>
      </c>
    </row>
    <row r="681" spans="4:6" x14ac:dyDescent="0.2">
      <c r="D681" s="1086">
        <f>'5'!E69</f>
        <v>0</v>
      </c>
      <c r="E681" s="1086" t="e">
        <f>IF(AND(OR(G133="x",H133="x"),'5'!AS69&lt;$J$632),1,0)</f>
        <v>#DIV/0!</v>
      </c>
      <c r="F681" s="1086" t="e">
        <f>IF(AND(OR(G133="x",H133="x"),'5'!AS69&gt;$J$633,'5'!AS69&lt;$L$633),1,0)</f>
        <v>#DIV/0!</v>
      </c>
    </row>
    <row r="682" spans="4:6" x14ac:dyDescent="0.2">
      <c r="D682" s="1086">
        <f>'5'!E70</f>
        <v>0</v>
      </c>
      <c r="E682" s="1086" t="e">
        <f>IF(AND(OR(G134="x",H134="x"),'5'!AS70&lt;$J$632),1,0)</f>
        <v>#DIV/0!</v>
      </c>
      <c r="F682" s="1086" t="e">
        <f>IF(AND(OR(G134="x",H134="x"),'5'!AS70&gt;$J$633,'5'!AS70&lt;$L$633),1,0)</f>
        <v>#DIV/0!</v>
      </c>
    </row>
    <row r="683" spans="4:6" x14ac:dyDescent="0.2">
      <c r="D683" s="1086">
        <f>'5'!E71</f>
        <v>0</v>
      </c>
      <c r="E683" s="1086" t="e">
        <f>IF(AND(OR(G135="x",H135="x"),'5'!AS71&lt;$J$632),1,0)</f>
        <v>#DIV/0!</v>
      </c>
      <c r="F683" s="1086" t="e">
        <f>IF(AND(OR(G135="x",H135="x"),'5'!AS71&gt;$J$633,'5'!AS71&lt;$L$633),1,0)</f>
        <v>#DIV/0!</v>
      </c>
    </row>
    <row r="684" spans="4:6" x14ac:dyDescent="0.2">
      <c r="D684" s="1086">
        <f>'5'!E72</f>
        <v>0</v>
      </c>
      <c r="E684" s="1086" t="e">
        <f>IF(AND(OR(G136="x",H136="x"),'5'!AS72&lt;$J$632),1,0)</f>
        <v>#DIV/0!</v>
      </c>
      <c r="F684" s="1086" t="e">
        <f>IF(AND(OR(G136="x",H136="x"),'5'!AS72&gt;$J$633,'5'!AS72&lt;$L$633),1,0)</f>
        <v>#DIV/0!</v>
      </c>
    </row>
    <row r="685" spans="4:6" x14ac:dyDescent="0.2">
      <c r="D685" s="1086">
        <f>'5'!E73</f>
        <v>0</v>
      </c>
      <c r="E685" s="1086" t="e">
        <f>IF(AND(OR(G137="x",H137="x"),'5'!AS73&lt;$J$632),1,0)</f>
        <v>#DIV/0!</v>
      </c>
      <c r="F685" s="1086" t="e">
        <f>IF(AND(OR(G137="x",H137="x"),'5'!AS73&gt;$J$633,'5'!AS73&lt;$L$633),1,0)</f>
        <v>#DIV/0!</v>
      </c>
    </row>
    <row r="686" spans="4:6" x14ac:dyDescent="0.2">
      <c r="D686" s="1086">
        <f>'5'!E74</f>
        <v>0</v>
      </c>
      <c r="E686" s="1086" t="e">
        <f>IF(AND(OR(G138="x",H138="x"),'5'!AS74&lt;$J$632),1,0)</f>
        <v>#DIV/0!</v>
      </c>
      <c r="F686" s="1086" t="e">
        <f>IF(AND(OR(G138="x",H138="x"),'5'!AS74&gt;$J$633,'5'!AS74&lt;$L$633),1,0)</f>
        <v>#DIV/0!</v>
      </c>
    </row>
    <row r="687" spans="4:6" x14ac:dyDescent="0.2">
      <c r="D687" s="1086">
        <f>'5'!E75</f>
        <v>0</v>
      </c>
      <c r="E687" s="1086" t="e">
        <f>IF(AND(OR(G139="x",H139="x"),'5'!AS75&lt;$J$632),1,0)</f>
        <v>#DIV/0!</v>
      </c>
      <c r="F687" s="1086" t="e">
        <f>IF(AND(OR(G139="x",H139="x"),'5'!AS75&gt;$J$633,'5'!AS75&lt;$L$633),1,0)</f>
        <v>#DIV/0!</v>
      </c>
    </row>
    <row r="688" spans="4:6" x14ac:dyDescent="0.2">
      <c r="D688" s="1086">
        <f>'5'!E76</f>
        <v>0</v>
      </c>
      <c r="E688" s="1086" t="e">
        <f>IF(AND(OR(G140="x",H140="x"),'5'!AS76&lt;$J$632),1,0)</f>
        <v>#DIV/0!</v>
      </c>
      <c r="F688" s="1086" t="e">
        <f>IF(AND(OR(G140="x",H140="x"),'5'!AS76&gt;$J$633,'5'!AS76&lt;$L$633),1,0)</f>
        <v>#DIV/0!</v>
      </c>
    </row>
    <row r="689" spans="3:6" x14ac:dyDescent="0.2">
      <c r="D689" s="1086">
        <f>'5'!E77</f>
        <v>0</v>
      </c>
      <c r="E689" s="1086" t="e">
        <f>IF(AND(OR(G141="x",H141="x"),'5'!AS77&lt;$J$632),1,0)</f>
        <v>#DIV/0!</v>
      </c>
      <c r="F689" s="1086" t="e">
        <f>IF(AND(OR(G141="x",H141="x"),'5'!AS77&gt;$J$633,'5'!AS77&lt;$L$633),1,0)</f>
        <v>#DIV/0!</v>
      </c>
    </row>
    <row r="690" spans="3:6" x14ac:dyDescent="0.2">
      <c r="D690" s="1086">
        <f>'5'!E78</f>
        <v>0</v>
      </c>
      <c r="E690" s="1086" t="e">
        <f>IF(AND(OR(G142="x",H142="x"),'5'!AS78&lt;$J$632),1,0)</f>
        <v>#DIV/0!</v>
      </c>
      <c r="F690" s="1086" t="e">
        <f>IF(AND(OR(G142="x",H142="x"),'5'!AS78&gt;$J$633,'5'!AS78&lt;$L$633),1,0)</f>
        <v>#DIV/0!</v>
      </c>
    </row>
    <row r="691" spans="3:6" x14ac:dyDescent="0.2">
      <c r="D691" s="1086">
        <f>'5'!E79</f>
        <v>0</v>
      </c>
      <c r="E691" s="1086" t="e">
        <f>IF(AND(OR(G143="x",H143="x"),'5'!AS79&lt;$J$632),1,0)</f>
        <v>#DIV/0!</v>
      </c>
      <c r="F691" s="1086" t="e">
        <f>IF(AND(OR(G143="x",H143="x"),'5'!AS79&gt;$J$633,'5'!AS79&lt;$L$633),1,0)</f>
        <v>#DIV/0!</v>
      </c>
    </row>
    <row r="692" spans="3:6" x14ac:dyDescent="0.2">
      <c r="D692" s="1086">
        <f>'5'!E80</f>
        <v>0</v>
      </c>
      <c r="E692" s="1086" t="e">
        <f>IF(AND(OR(G144="x",H144="x"),'5'!AS80&lt;$J$632),1,0)</f>
        <v>#DIV/0!</v>
      </c>
      <c r="F692" s="1086" t="e">
        <f>IF(AND(OR(G144="x",H144="x"),'5'!AS80&gt;$J$633,'5'!AS80&lt;$L$633),1,0)</f>
        <v>#DIV/0!</v>
      </c>
    </row>
    <row r="693" spans="3:6" x14ac:dyDescent="0.2">
      <c r="D693" s="1086">
        <f>'5'!E81</f>
        <v>0</v>
      </c>
      <c r="E693" s="1086" t="e">
        <f>IF(AND(OR(G145="x",H145="x"),'5'!AS81&lt;$J$632),1,0)</f>
        <v>#DIV/0!</v>
      </c>
      <c r="F693" s="1086" t="e">
        <f>IF(AND(OR(G145="x",H145="x"),'5'!AS81&gt;$J$633,'5'!AS81&lt;$L$633),1,0)</f>
        <v>#DIV/0!</v>
      </c>
    </row>
    <row r="694" spans="3:6" x14ac:dyDescent="0.2">
      <c r="D694" s="1086">
        <f>'5'!E82</f>
        <v>0</v>
      </c>
      <c r="E694" s="1086" t="e">
        <f>IF(AND(OR(G146="x",H146="x"),'5'!AS82&lt;$J$632),1,0)</f>
        <v>#DIV/0!</v>
      </c>
      <c r="F694" s="1086" t="e">
        <f>IF(AND(OR(G146="x",H146="x"),'5'!AS82&gt;$J$633,'5'!AS82&lt;$L$633),1,0)</f>
        <v>#DIV/0!</v>
      </c>
    </row>
    <row r="695" spans="3:6" x14ac:dyDescent="0.2">
      <c r="D695" s="1086"/>
    </row>
    <row r="696" spans="3:6" x14ac:dyDescent="0.2">
      <c r="C696" s="1235"/>
      <c r="D696" s="1243" t="s">
        <v>556</v>
      </c>
      <c r="E696" s="1242" t="e">
        <f>SUM(E635:E694)</f>
        <v>#DIV/0!</v>
      </c>
      <c r="F696" s="1242" t="e">
        <f>SUM(F635:F694)</f>
        <v>#DIV/0!</v>
      </c>
    </row>
    <row r="697" spans="3:6" x14ac:dyDescent="0.2">
      <c r="D697" s="1086"/>
    </row>
  </sheetData>
  <mergeCells count="4">
    <mergeCell ref="G633:I633"/>
    <mergeCell ref="A629:C629"/>
    <mergeCell ref="G632:I632"/>
    <mergeCell ref="G629:I629"/>
  </mergeCells>
  <phoneticPr fontId="63" type="noConversion"/>
  <conditionalFormatting sqref="G87:H146">
    <cfRule type="containsText" dxfId="7" priority="8" operator="containsText" text="x">
      <formula>NOT(ISERROR(SEARCH("x",G87)))</formula>
    </cfRule>
  </conditionalFormatting>
  <conditionalFormatting sqref="H87:H146">
    <cfRule type="containsText" dxfId="6" priority="7" operator="containsText" text="x">
      <formula>NOT(ISERROR(SEARCH("x",H87)))</formula>
    </cfRule>
  </conditionalFormatting>
  <conditionalFormatting sqref="H87:H146">
    <cfRule type="containsText" dxfId="5" priority="6" operator="containsText" text="x">
      <formula>NOT(ISERROR(SEARCH("x",H87)))</formula>
    </cfRule>
  </conditionalFormatting>
  <conditionalFormatting sqref="G87:G146">
    <cfRule type="containsText" dxfId="4" priority="5" operator="containsText" text="x">
      <formula>NOT(ISERROR(SEARCH("x",G87)))</formula>
    </cfRule>
  </conditionalFormatting>
  <conditionalFormatting sqref="G471:H530">
    <cfRule type="containsText" dxfId="3" priority="4" operator="containsText" text="x">
      <formula>NOT(ISERROR(SEARCH("x",G471)))</formula>
    </cfRule>
  </conditionalFormatting>
  <conditionalFormatting sqref="H471:H530">
    <cfRule type="containsText" dxfId="2" priority="3" operator="containsText" text="x">
      <formula>NOT(ISERROR(SEARCH("x",H471)))</formula>
    </cfRule>
  </conditionalFormatting>
  <conditionalFormatting sqref="H471:H530">
    <cfRule type="containsText" dxfId="1" priority="2" operator="containsText" text="x">
      <formula>NOT(ISERROR(SEARCH("x",H471)))</formula>
    </cfRule>
  </conditionalFormatting>
  <conditionalFormatting sqref="G471:G530">
    <cfRule type="containsText" dxfId="0" priority="1" operator="containsText" text="x">
      <formula>NOT(ISERROR(SEARCH("x",G471)))</formula>
    </cfRule>
  </conditionalFormatting>
  <printOptions horizontalCentered="1" verticalCentered="1"/>
  <pageMargins left="0.39370078740157483" right="0.39370078740157483" top="0.78740157480314965" bottom="0.78740157480314965" header="0.39370078740157483" footer="0.39370078740157483"/>
  <pageSetup paperSize="9" scale="12" orientation="portrait" r:id="rId1"/>
  <headerFooter alignWithMargins="0">
    <oddHeader>&amp;RSeite &amp;P</oddHeader>
    <oddFooter>&amp;R&amp;"Arial,Fett"&amp;D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D35"/>
  <sheetViews>
    <sheetView zoomScale="70" zoomScaleNormal="70" workbookViewId="0">
      <selection activeCell="A39" sqref="A39"/>
    </sheetView>
  </sheetViews>
  <sheetFormatPr baseColWidth="10" defaultRowHeight="15" x14ac:dyDescent="0.25"/>
  <cols>
    <col min="1" max="1" width="134.7109375" bestFit="1" customWidth="1"/>
    <col min="2" max="2" width="73.140625" customWidth="1"/>
    <col min="3" max="3" width="34.85546875" customWidth="1"/>
  </cols>
  <sheetData>
    <row r="1" spans="1:4" ht="18" x14ac:dyDescent="0.25">
      <c r="A1" s="1164" t="s">
        <v>480</v>
      </c>
      <c r="B1" s="1164" t="s">
        <v>483</v>
      </c>
      <c r="C1" s="1165" t="s">
        <v>512</v>
      </c>
      <c r="D1" s="1151"/>
    </row>
    <row r="2" spans="1:4" x14ac:dyDescent="0.25">
      <c r="A2" s="1089"/>
      <c r="B2" s="1089"/>
      <c r="C2" s="1152"/>
    </row>
    <row r="3" spans="1:4" x14ac:dyDescent="0.25">
      <c r="A3" s="1199" t="s">
        <v>481</v>
      </c>
      <c r="B3" s="1199" t="s">
        <v>484</v>
      </c>
      <c r="C3" s="1154">
        <v>43469</v>
      </c>
    </row>
    <row r="4" spans="1:4" x14ac:dyDescent="0.25">
      <c r="A4" s="1200" t="s">
        <v>482</v>
      </c>
      <c r="B4" s="1203"/>
      <c r="C4" s="1156"/>
    </row>
    <row r="5" spans="1:4" x14ac:dyDescent="0.25">
      <c r="A5" s="1200" t="s">
        <v>485</v>
      </c>
      <c r="B5" s="1200"/>
      <c r="C5" s="1156"/>
    </row>
    <row r="6" spans="1:4" x14ac:dyDescent="0.25">
      <c r="A6" s="1200" t="s">
        <v>487</v>
      </c>
      <c r="B6" s="1200"/>
      <c r="C6" s="1156"/>
    </row>
    <row r="7" spans="1:4" x14ac:dyDescent="0.25">
      <c r="A7" s="1200" t="s">
        <v>494</v>
      </c>
      <c r="B7" s="1200"/>
      <c r="C7" s="1156"/>
    </row>
    <row r="8" spans="1:4" x14ac:dyDescent="0.25">
      <c r="A8" s="1200" t="s">
        <v>504</v>
      </c>
      <c r="B8" s="1200"/>
      <c r="C8" s="1156"/>
    </row>
    <row r="9" spans="1:4" x14ac:dyDescent="0.25">
      <c r="A9" s="1200" t="s">
        <v>505</v>
      </c>
      <c r="B9" s="1200"/>
      <c r="C9" s="1156"/>
    </row>
    <row r="10" spans="1:4" x14ac:dyDescent="0.25">
      <c r="A10" s="1200" t="s">
        <v>506</v>
      </c>
      <c r="B10" s="1200"/>
      <c r="C10" s="1156"/>
    </row>
    <row r="11" spans="1:4" x14ac:dyDescent="0.25">
      <c r="A11" s="1200" t="s">
        <v>507</v>
      </c>
      <c r="B11" s="1204"/>
      <c r="C11" s="1156"/>
    </row>
    <row r="12" spans="1:4" x14ac:dyDescent="0.25">
      <c r="A12" s="1201" t="s">
        <v>508</v>
      </c>
      <c r="B12" s="1201"/>
      <c r="C12" s="1157">
        <v>43472</v>
      </c>
    </row>
    <row r="13" spans="1:4" x14ac:dyDescent="0.25">
      <c r="A13" s="1201" t="s">
        <v>510</v>
      </c>
      <c r="B13" s="1201"/>
      <c r="C13" s="1158"/>
    </row>
    <row r="14" spans="1:4" x14ac:dyDescent="0.25">
      <c r="A14" s="1201" t="s">
        <v>511</v>
      </c>
      <c r="B14" s="1201"/>
      <c r="C14" s="1158"/>
    </row>
    <row r="15" spans="1:4" x14ac:dyDescent="0.25">
      <c r="A15" s="1200" t="s">
        <v>515</v>
      </c>
      <c r="B15" s="1198"/>
      <c r="C15" s="1160">
        <v>43493</v>
      </c>
    </row>
    <row r="16" spans="1:4" x14ac:dyDescent="0.25">
      <c r="A16" s="1200" t="s">
        <v>516</v>
      </c>
      <c r="B16" s="1198"/>
      <c r="C16" s="1161"/>
    </row>
    <row r="17" spans="1:3" x14ac:dyDescent="0.25">
      <c r="A17" s="1198"/>
      <c r="B17" s="1198"/>
      <c r="C17" s="1161"/>
    </row>
    <row r="18" spans="1:3" x14ac:dyDescent="0.25">
      <c r="A18" s="1201" t="s">
        <v>517</v>
      </c>
      <c r="B18" s="1202"/>
      <c r="C18" s="1162">
        <v>43650</v>
      </c>
    </row>
    <row r="19" spans="1:3" x14ac:dyDescent="0.25">
      <c r="A19" s="1202"/>
      <c r="B19" s="1202"/>
      <c r="C19" s="1163"/>
    </row>
    <row r="20" spans="1:3" x14ac:dyDescent="0.25">
      <c r="A20" s="1200" t="s">
        <v>518</v>
      </c>
      <c r="B20" s="1198"/>
      <c r="C20" s="1160">
        <v>43738</v>
      </c>
    </row>
    <row r="21" spans="1:3" x14ac:dyDescent="0.25">
      <c r="A21" s="1198" t="s">
        <v>519</v>
      </c>
      <c r="B21" s="1198"/>
      <c r="C21" s="1159"/>
    </row>
    <row r="22" spans="1:3" x14ac:dyDescent="0.25">
      <c r="A22" s="1198" t="s">
        <v>520</v>
      </c>
      <c r="B22" s="1198"/>
      <c r="C22" s="1159"/>
    </row>
    <row r="23" spans="1:3" x14ac:dyDescent="0.25">
      <c r="A23" s="1198" t="s">
        <v>526</v>
      </c>
      <c r="B23" s="1198"/>
      <c r="C23" s="1159"/>
    </row>
    <row r="24" spans="1:3" x14ac:dyDescent="0.25">
      <c r="A24" s="1198" t="s">
        <v>534</v>
      </c>
      <c r="B24" s="1198"/>
      <c r="C24" s="1159"/>
    </row>
    <row r="25" spans="1:3" x14ac:dyDescent="0.25">
      <c r="A25" s="1198" t="s">
        <v>536</v>
      </c>
      <c r="B25" s="1198"/>
      <c r="C25" s="1159"/>
    </row>
    <row r="26" spans="1:3" x14ac:dyDescent="0.25">
      <c r="A26" s="1198" t="s">
        <v>537</v>
      </c>
      <c r="B26" s="1198"/>
      <c r="C26" s="1159"/>
    </row>
    <row r="27" spans="1:3" x14ac:dyDescent="0.25">
      <c r="A27" s="1202" t="s">
        <v>560</v>
      </c>
      <c r="B27" s="1202"/>
      <c r="C27" s="1162">
        <v>43739</v>
      </c>
    </row>
    <row r="28" spans="1:3" x14ac:dyDescent="0.25">
      <c r="A28" s="1202" t="s">
        <v>559</v>
      </c>
      <c r="B28" s="1202"/>
      <c r="C28" s="1162"/>
    </row>
    <row r="29" spans="1:3" ht="30" x14ac:dyDescent="0.25">
      <c r="A29" s="1198" t="s">
        <v>563</v>
      </c>
      <c r="B29" s="1198"/>
      <c r="C29" s="1275">
        <v>43763</v>
      </c>
    </row>
    <row r="30" spans="1:3" x14ac:dyDescent="0.25">
      <c r="A30" s="1202" t="s">
        <v>564</v>
      </c>
      <c r="B30" s="1202"/>
      <c r="C30" s="1162">
        <v>43763</v>
      </c>
    </row>
    <row r="31" spans="1:3" x14ac:dyDescent="0.25">
      <c r="A31" s="1198" t="s">
        <v>575</v>
      </c>
      <c r="B31" s="1198"/>
      <c r="C31" s="1160">
        <v>43767</v>
      </c>
    </row>
    <row r="32" spans="1:3" x14ac:dyDescent="0.25">
      <c r="A32" s="1202" t="s">
        <v>583</v>
      </c>
      <c r="B32" s="1202"/>
      <c r="C32" s="1162">
        <v>43775</v>
      </c>
    </row>
    <row r="33" spans="1:3" x14ac:dyDescent="0.25">
      <c r="A33" s="1285" t="s">
        <v>584</v>
      </c>
      <c r="B33" s="1202"/>
      <c r="C33" s="1162"/>
    </row>
    <row r="34" spans="1:3" x14ac:dyDescent="0.25">
      <c r="A34" s="1285" t="s">
        <v>585</v>
      </c>
      <c r="B34" s="1202"/>
      <c r="C34" s="1162"/>
    </row>
    <row r="35" spans="1:3" x14ac:dyDescent="0.25">
      <c r="A35" s="1198" t="s">
        <v>588</v>
      </c>
      <c r="B35" s="1198"/>
      <c r="C35" s="1160">
        <v>43817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tabColor theme="0"/>
    <pageSetUpPr fitToPage="1"/>
  </sheetPr>
  <dimension ref="A2:AI39"/>
  <sheetViews>
    <sheetView showGridLines="0" showZeros="0" topLeftCell="A7" zoomScaleNormal="100" zoomScaleSheetLayoutView="100" workbookViewId="0">
      <selection activeCell="B37" sqref="B36:C37"/>
    </sheetView>
  </sheetViews>
  <sheetFormatPr baseColWidth="10" defaultColWidth="11.42578125" defaultRowHeight="12.75" x14ac:dyDescent="0.2"/>
  <cols>
    <col min="1" max="1" width="2.7109375" style="1" customWidth="1"/>
    <col min="2" max="2" width="43.140625" style="1" customWidth="1"/>
    <col min="3" max="3" width="0.85546875" style="1" customWidth="1"/>
    <col min="4" max="4" width="10.5703125" style="1" customWidth="1"/>
    <col min="5" max="18" width="2.7109375" style="1" customWidth="1"/>
    <col min="19" max="19" width="2.7109375" style="1" hidden="1" customWidth="1"/>
    <col min="20" max="26" width="11.42578125" style="1" hidden="1" customWidth="1"/>
    <col min="27" max="27" width="2.7109375" style="1" customWidth="1"/>
    <col min="28" max="16384" width="11.42578125" style="1"/>
  </cols>
  <sheetData>
    <row r="2" spans="1:35" ht="25.5" customHeight="1" x14ac:dyDescent="0.2"/>
    <row r="5" spans="1:35" x14ac:dyDescent="0.2">
      <c r="A5" s="2"/>
      <c r="B5" s="1290"/>
      <c r="C5" s="1290"/>
      <c r="D5" s="1290"/>
      <c r="E5" s="1290"/>
      <c r="F5" s="1290"/>
      <c r="G5" s="1290"/>
      <c r="H5" s="1290"/>
      <c r="I5" s="1290"/>
      <c r="J5" s="1290"/>
      <c r="K5" s="1168"/>
      <c r="L5" s="1296" t="str">
        <f>IF('1'!$D$13&lt;&gt;"",'1'!$D$13,"")</f>
        <v/>
      </c>
      <c r="M5" s="1297"/>
      <c r="N5" s="1297"/>
      <c r="O5" s="1297"/>
      <c r="P5" s="1297"/>
      <c r="Q5" s="1297"/>
      <c r="R5" s="1297"/>
      <c r="S5" s="1297"/>
      <c r="T5" s="1297"/>
      <c r="U5" s="1297"/>
      <c r="V5" s="1297"/>
      <c r="W5" s="1297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</row>
    <row r="6" spans="1:35" ht="13.5" thickBot="1" x14ac:dyDescent="0.25">
      <c r="A6" s="2"/>
      <c r="B6" s="1290"/>
      <c r="C6" s="1290"/>
      <c r="D6" s="1290"/>
      <c r="E6" s="1290"/>
      <c r="F6" s="1290"/>
      <c r="G6" s="1290"/>
      <c r="H6" s="1290"/>
      <c r="I6" s="1290"/>
      <c r="J6" s="1290"/>
      <c r="K6" s="1168"/>
      <c r="L6" s="634"/>
      <c r="M6" s="1298" t="s">
        <v>319</v>
      </c>
      <c r="N6" s="1299"/>
      <c r="O6" s="1299"/>
      <c r="P6" s="1299"/>
      <c r="Q6" s="1299"/>
      <c r="R6" s="1299"/>
      <c r="S6" s="1299"/>
      <c r="T6" s="1299"/>
      <c r="U6" s="1299"/>
      <c r="V6" s="1299"/>
      <c r="W6" s="1299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1:35" ht="12.75" customHeight="1" x14ac:dyDescent="0.2">
      <c r="A7" s="2"/>
      <c r="B7" s="27"/>
      <c r="C7" s="2"/>
      <c r="D7" s="1304" t="s">
        <v>0</v>
      </c>
      <c r="E7" s="1305"/>
      <c r="F7" s="1305"/>
      <c r="G7" s="1305"/>
      <c r="H7" s="1305"/>
      <c r="I7" s="1305"/>
      <c r="J7" s="1305"/>
      <c r="K7" s="1305"/>
      <c r="L7" s="1305"/>
      <c r="M7" s="1305"/>
      <c r="N7" s="1305"/>
      <c r="O7" s="1305"/>
      <c r="P7" s="1305"/>
      <c r="Q7" s="1305"/>
      <c r="R7" s="1306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</row>
    <row r="8" spans="1:35" ht="13.5" customHeight="1" thickBot="1" x14ac:dyDescent="0.25">
      <c r="A8" s="2"/>
      <c r="B8" s="2"/>
      <c r="C8" s="2"/>
      <c r="D8" s="1307"/>
      <c r="E8" s="1308"/>
      <c r="F8" s="1308"/>
      <c r="G8" s="1308"/>
      <c r="H8" s="1308"/>
      <c r="I8" s="1308"/>
      <c r="J8" s="1308"/>
      <c r="K8" s="1308"/>
      <c r="L8" s="1308"/>
      <c r="M8" s="1308"/>
      <c r="N8" s="1308"/>
      <c r="O8" s="1308"/>
      <c r="P8" s="1308"/>
      <c r="Q8" s="1308"/>
      <c r="R8" s="1309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</row>
    <row r="9" spans="1:35" ht="13.5" thickBot="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</row>
    <row r="10" spans="1:35" ht="18.75" customHeight="1" thickBot="1" x14ac:dyDescent="0.25">
      <c r="A10" s="2"/>
      <c r="B10" s="816" t="s">
        <v>337</v>
      </c>
      <c r="C10" s="692"/>
      <c r="D10" s="692"/>
      <c r="E10" s="692"/>
      <c r="F10" s="692"/>
      <c r="G10" s="692"/>
      <c r="H10" s="692"/>
      <c r="I10" s="692"/>
      <c r="J10" s="692"/>
      <c r="K10" s="692"/>
      <c r="L10" s="694"/>
      <c r="M10" s="692"/>
      <c r="N10" s="692"/>
      <c r="O10" s="692"/>
      <c r="P10" s="692"/>
      <c r="Q10" s="692"/>
      <c r="R10" s="693"/>
      <c r="S10" s="2"/>
      <c r="T10" s="26" t="s">
        <v>1</v>
      </c>
      <c r="U10" s="25"/>
      <c r="V10" s="25"/>
      <c r="W10" s="25"/>
      <c r="X10" s="25"/>
      <c r="Y10" s="25"/>
      <c r="Z10" s="25"/>
      <c r="AA10" s="2"/>
      <c r="AB10" s="2"/>
      <c r="AC10" s="2"/>
      <c r="AD10" s="2"/>
      <c r="AE10" s="2"/>
      <c r="AF10" s="2"/>
      <c r="AG10" s="2"/>
      <c r="AH10" s="2"/>
      <c r="AI10" s="2"/>
    </row>
    <row r="11" spans="1:35" x14ac:dyDescent="0.2">
      <c r="A11" s="2"/>
      <c r="B11" s="24"/>
      <c r="C11" s="23"/>
      <c r="D11" s="23"/>
      <c r="E11" s="1121"/>
      <c r="F11" s="1122"/>
      <c r="G11" s="1122"/>
      <c r="H11" s="1122"/>
      <c r="I11" s="1122"/>
      <c r="J11" s="1122"/>
      <c r="K11" s="1122"/>
      <c r="L11" s="1122"/>
      <c r="M11" s="1122"/>
      <c r="N11" s="1122"/>
      <c r="O11" s="1122"/>
      <c r="P11" s="1122"/>
      <c r="Q11" s="1122"/>
      <c r="R11" s="1123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</row>
    <row r="12" spans="1:35" hidden="1" x14ac:dyDescent="0.2">
      <c r="A12" s="2"/>
      <c r="B12" s="24"/>
      <c r="C12" s="23"/>
      <c r="D12" s="23"/>
      <c r="E12" s="1124"/>
      <c r="F12" s="912"/>
      <c r="G12" s="912"/>
      <c r="H12" s="912"/>
      <c r="I12" s="912"/>
      <c r="J12" s="912"/>
      <c r="K12" s="912"/>
      <c r="L12" s="912"/>
      <c r="M12" s="912"/>
      <c r="N12" s="912"/>
      <c r="O12" s="912"/>
      <c r="P12" s="912"/>
      <c r="Q12" s="912"/>
      <c r="R12" s="1125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</row>
    <row r="13" spans="1:35" x14ac:dyDescent="0.2">
      <c r="A13" s="2"/>
      <c r="B13" s="22" t="s">
        <v>2</v>
      </c>
      <c r="C13" s="18"/>
      <c r="D13" s="21"/>
      <c r="E13" s="1126"/>
      <c r="F13" s="420"/>
      <c r="G13" s="1127"/>
      <c r="H13" s="1127"/>
      <c r="I13" s="1127"/>
      <c r="J13" s="1127"/>
      <c r="K13" s="1127"/>
      <c r="L13" s="1127"/>
      <c r="M13" s="1127"/>
      <c r="N13" s="1127"/>
      <c r="O13" s="1127"/>
      <c r="P13" s="1127"/>
      <c r="Q13" s="1127"/>
      <c r="R13" s="1128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</row>
    <row r="14" spans="1:35" x14ac:dyDescent="0.2">
      <c r="A14" s="2"/>
      <c r="B14" s="19"/>
      <c r="C14" s="8"/>
      <c r="D14" s="18"/>
      <c r="E14" s="1129"/>
      <c r="F14" s="1130"/>
      <c r="G14" s="1130"/>
      <c r="H14" s="1130"/>
      <c r="I14" s="1130"/>
      <c r="J14" s="1130"/>
      <c r="K14" s="1130"/>
      <c r="L14" s="1130"/>
      <c r="M14" s="1130"/>
      <c r="N14" s="1130"/>
      <c r="O14" s="1130"/>
      <c r="P14" s="1130"/>
      <c r="Q14" s="1130"/>
      <c r="R14" s="1131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</row>
    <row r="15" spans="1:35" x14ac:dyDescent="0.2">
      <c r="A15" s="2"/>
      <c r="B15" s="10" t="s">
        <v>338</v>
      </c>
      <c r="C15" s="8"/>
      <c r="D15" s="1300"/>
      <c r="E15" s="1301"/>
      <c r="F15" s="1301"/>
      <c r="G15" s="1301"/>
      <c r="H15" s="1301"/>
      <c r="I15" s="1301"/>
      <c r="J15" s="1301"/>
      <c r="K15" s="1301"/>
      <c r="L15" s="1301"/>
      <c r="M15" s="1301"/>
      <c r="N15" s="1301"/>
      <c r="O15" s="1301"/>
      <c r="P15" s="1301"/>
      <c r="Q15" s="1301"/>
      <c r="R15" s="130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</row>
    <row r="16" spans="1:35" x14ac:dyDescent="0.2">
      <c r="A16" s="2"/>
      <c r="B16" s="10"/>
      <c r="C16" s="8"/>
      <c r="D16" s="1300"/>
      <c r="E16" s="1301"/>
      <c r="F16" s="1301"/>
      <c r="G16" s="1301"/>
      <c r="H16" s="1301"/>
      <c r="I16" s="1301"/>
      <c r="J16" s="1301"/>
      <c r="K16" s="1301"/>
      <c r="L16" s="1301"/>
      <c r="M16" s="1301"/>
      <c r="N16" s="1301"/>
      <c r="O16" s="1301"/>
      <c r="P16" s="1301"/>
      <c r="Q16" s="1301"/>
      <c r="R16" s="130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</row>
    <row r="17" spans="1:35" x14ac:dyDescent="0.2">
      <c r="A17" s="2"/>
      <c r="B17" s="10" t="s">
        <v>339</v>
      </c>
      <c r="C17" s="8"/>
      <c r="D17" s="1300"/>
      <c r="E17" s="1301"/>
      <c r="F17" s="1301"/>
      <c r="G17" s="1301"/>
      <c r="H17" s="1301"/>
      <c r="I17" s="1301"/>
      <c r="J17" s="1301"/>
      <c r="K17" s="1301"/>
      <c r="L17" s="1301"/>
      <c r="M17" s="1301"/>
      <c r="N17" s="1301"/>
      <c r="O17" s="1301"/>
      <c r="P17" s="1301"/>
      <c r="Q17" s="1301"/>
      <c r="R17" s="130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</row>
    <row r="18" spans="1:35" ht="3" customHeight="1" x14ac:dyDescent="0.2">
      <c r="A18" s="2"/>
      <c r="B18" s="9"/>
      <c r="C18" s="8"/>
      <c r="D18" s="1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6"/>
      <c r="S18" s="2"/>
      <c r="T18" s="2" t="s">
        <v>3</v>
      </c>
      <c r="U18" s="2" t="s">
        <v>4</v>
      </c>
      <c r="V18" s="2" t="s">
        <v>5</v>
      </c>
      <c r="W18" s="2" t="s">
        <v>6</v>
      </c>
      <c r="X18" s="2" t="s">
        <v>7</v>
      </c>
      <c r="Y18" s="2" t="s">
        <v>8</v>
      </c>
      <c r="Z18" s="2" t="s">
        <v>9</v>
      </c>
      <c r="AA18" s="2"/>
      <c r="AB18" s="2"/>
      <c r="AC18" s="2"/>
      <c r="AD18" s="2"/>
      <c r="AE18" s="2"/>
      <c r="AF18" s="2"/>
      <c r="AG18" s="2"/>
      <c r="AH18" s="2"/>
      <c r="AI18" s="2"/>
    </row>
    <row r="19" spans="1:35" x14ac:dyDescent="0.2">
      <c r="A19" s="2"/>
      <c r="B19" s="10" t="s">
        <v>461</v>
      </c>
      <c r="C19" s="8"/>
      <c r="D19" s="16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6"/>
      <c r="S19" s="2"/>
      <c r="T19" s="2">
        <f>YEAR(D19)</f>
        <v>1900</v>
      </c>
      <c r="U19" s="2">
        <f>T19</f>
        <v>1900</v>
      </c>
      <c r="V19" s="2">
        <f>U19+1</f>
        <v>1901</v>
      </c>
      <c r="W19" s="2">
        <f>V19+1</f>
        <v>1902</v>
      </c>
      <c r="X19" s="2">
        <f>W19+1</f>
        <v>1903</v>
      </c>
      <c r="Y19" s="2">
        <f>X19+1</f>
        <v>1904</v>
      </c>
      <c r="Z19" s="2">
        <f>Y19+1</f>
        <v>1905</v>
      </c>
      <c r="AA19" s="2"/>
      <c r="AB19" s="2"/>
      <c r="AC19" s="2"/>
      <c r="AD19" s="2"/>
      <c r="AE19" s="2"/>
      <c r="AF19" s="2"/>
      <c r="AG19" s="2"/>
      <c r="AH19" s="2"/>
      <c r="AI19" s="2"/>
    </row>
    <row r="20" spans="1:35" x14ac:dyDescent="0.2">
      <c r="A20" s="2"/>
      <c r="B20" s="9"/>
      <c r="C20" s="8"/>
      <c r="D20" s="15" t="s">
        <v>10</v>
      </c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6"/>
      <c r="S20" s="2"/>
      <c r="T20" s="2">
        <f>MONTH(D19)</f>
        <v>1</v>
      </c>
      <c r="U20" s="2">
        <v>12</v>
      </c>
      <c r="V20" s="2">
        <v>12</v>
      </c>
      <c r="W20" s="2">
        <v>12</v>
      </c>
      <c r="X20" s="2">
        <v>12</v>
      </c>
      <c r="Y20" s="2">
        <v>12</v>
      </c>
      <c r="Z20" s="2">
        <v>12</v>
      </c>
      <c r="AA20" s="2"/>
      <c r="AB20" s="2"/>
      <c r="AC20" s="2"/>
      <c r="AD20" s="2"/>
      <c r="AE20" s="2"/>
      <c r="AF20" s="2"/>
      <c r="AG20" s="2"/>
      <c r="AH20" s="2"/>
      <c r="AI20" s="2"/>
    </row>
    <row r="21" spans="1:35" ht="3" customHeight="1" x14ac:dyDescent="0.2">
      <c r="A21" s="2"/>
      <c r="B21" s="9"/>
      <c r="C21" s="8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6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</row>
    <row r="22" spans="1:35" x14ac:dyDescent="0.2">
      <c r="A22" s="2"/>
      <c r="B22" s="10" t="s">
        <v>11</v>
      </c>
      <c r="C22" s="8"/>
      <c r="D22" s="790"/>
      <c r="E22" s="866"/>
      <c r="F22" s="866"/>
      <c r="G22" s="866"/>
      <c r="H22" s="866"/>
      <c r="I22" s="866"/>
      <c r="J22" s="866"/>
      <c r="K22" s="866"/>
      <c r="L22" s="866"/>
      <c r="M22" s="866"/>
      <c r="N22" s="866"/>
      <c r="O22" s="866"/>
      <c r="P22" s="866"/>
      <c r="Q22" s="866"/>
      <c r="R22" s="867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</row>
    <row r="23" spans="1:35" x14ac:dyDescent="0.2">
      <c r="A23" s="2"/>
      <c r="B23" s="14"/>
      <c r="C23" s="8"/>
      <c r="D23" s="1300"/>
      <c r="E23" s="1301"/>
      <c r="F23" s="1301"/>
      <c r="G23" s="1301"/>
      <c r="H23" s="1301"/>
      <c r="I23" s="1301"/>
      <c r="J23" s="1301"/>
      <c r="K23" s="1301"/>
      <c r="L23" s="1301"/>
      <c r="M23" s="1301"/>
      <c r="N23" s="1301"/>
      <c r="O23" s="1301"/>
      <c r="P23" s="1301"/>
      <c r="Q23" s="1301"/>
      <c r="R23" s="130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</row>
    <row r="24" spans="1:35" x14ac:dyDescent="0.2">
      <c r="A24" s="2"/>
      <c r="B24" s="10" t="s">
        <v>12</v>
      </c>
      <c r="C24" s="8"/>
      <c r="D24" s="1300"/>
      <c r="E24" s="1301"/>
      <c r="F24" s="1301"/>
      <c r="G24" s="1301"/>
      <c r="H24" s="1301"/>
      <c r="I24" s="1301"/>
      <c r="J24" s="1301"/>
      <c r="K24" s="1301"/>
      <c r="L24" s="1301"/>
      <c r="M24" s="1301"/>
      <c r="N24" s="1301"/>
      <c r="O24" s="1301"/>
      <c r="P24" s="1301"/>
      <c r="Q24" s="1301"/>
      <c r="R24" s="130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</row>
    <row r="25" spans="1:35" x14ac:dyDescent="0.2">
      <c r="A25" s="2"/>
      <c r="B25" s="13"/>
      <c r="C25" s="8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6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</row>
    <row r="26" spans="1:35" x14ac:dyDescent="0.2">
      <c r="A26" s="2"/>
      <c r="B26" s="10" t="s">
        <v>13</v>
      </c>
      <c r="C26" s="8"/>
      <c r="D26" s="1300"/>
      <c r="E26" s="1301"/>
      <c r="F26" s="1301"/>
      <c r="G26" s="1301"/>
      <c r="H26" s="1301"/>
      <c r="I26" s="1301"/>
      <c r="J26" s="1301"/>
      <c r="K26" s="1301"/>
      <c r="L26" s="1301"/>
      <c r="M26" s="1301"/>
      <c r="N26" s="1301"/>
      <c r="O26" s="1301"/>
      <c r="P26" s="1301"/>
      <c r="Q26" s="1301"/>
      <c r="R26" s="130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</row>
    <row r="27" spans="1:35" x14ac:dyDescent="0.2">
      <c r="A27" s="2"/>
      <c r="B27" s="10" t="s">
        <v>14</v>
      </c>
      <c r="C27" s="8"/>
      <c r="D27" s="1300"/>
      <c r="E27" s="1301"/>
      <c r="F27" s="1301"/>
      <c r="G27" s="1301"/>
      <c r="H27" s="1301"/>
      <c r="I27" s="1301"/>
      <c r="J27" s="1301"/>
      <c r="K27" s="1301"/>
      <c r="L27" s="1301"/>
      <c r="M27" s="1301"/>
      <c r="N27" s="1301"/>
      <c r="O27" s="1301"/>
      <c r="P27" s="1301"/>
      <c r="Q27" s="1301"/>
      <c r="R27" s="130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</row>
    <row r="28" spans="1:35" x14ac:dyDescent="0.2">
      <c r="A28" s="2"/>
      <c r="B28" s="9"/>
      <c r="C28" s="8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6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</row>
    <row r="29" spans="1:35" x14ac:dyDescent="0.2">
      <c r="A29" s="2"/>
      <c r="B29" s="10" t="s">
        <v>462</v>
      </c>
      <c r="C29" s="8"/>
      <c r="D29" s="1300"/>
      <c r="E29" s="1301"/>
      <c r="F29" s="1301"/>
      <c r="G29" s="1301"/>
      <c r="H29" s="1301"/>
      <c r="I29" s="1301"/>
      <c r="J29" s="1301"/>
      <c r="K29" s="1301"/>
      <c r="L29" s="1301"/>
      <c r="M29" s="1301"/>
      <c r="N29" s="1301"/>
      <c r="O29" s="1301"/>
      <c r="P29" s="1301"/>
      <c r="Q29" s="1301"/>
      <c r="R29" s="130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</row>
    <row r="30" spans="1:35" x14ac:dyDescent="0.2">
      <c r="A30" s="2"/>
      <c r="B30" s="12" t="s">
        <v>15</v>
      </c>
      <c r="C30" s="8"/>
      <c r="D30" s="1300" t="s">
        <v>316</v>
      </c>
      <c r="E30" s="1301"/>
      <c r="F30" s="1301"/>
      <c r="G30" s="1301"/>
      <c r="H30" s="1301"/>
      <c r="I30" s="1301"/>
      <c r="J30" s="1301"/>
      <c r="K30" s="1301"/>
      <c r="L30" s="1301"/>
      <c r="M30" s="1301"/>
      <c r="N30" s="1301"/>
      <c r="O30" s="1301"/>
      <c r="P30" s="1301"/>
      <c r="Q30" s="1301"/>
      <c r="R30" s="130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</row>
    <row r="31" spans="1:35" x14ac:dyDescent="0.2">
      <c r="A31" s="2"/>
      <c r="B31" s="11"/>
      <c r="C31" s="8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6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</row>
    <row r="32" spans="1:35" x14ac:dyDescent="0.2">
      <c r="A32" s="2"/>
      <c r="B32" s="10" t="s">
        <v>16</v>
      </c>
      <c r="C32" s="8"/>
      <c r="D32" s="1300"/>
      <c r="E32" s="1301"/>
      <c r="F32" s="1301"/>
      <c r="G32" s="1301"/>
      <c r="H32" s="1301"/>
      <c r="I32" s="1301"/>
      <c r="J32" s="1301"/>
      <c r="K32" s="1301"/>
      <c r="L32" s="1301"/>
      <c r="M32" s="1301"/>
      <c r="N32" s="1301"/>
      <c r="O32" s="1301"/>
      <c r="P32" s="1301"/>
      <c r="Q32" s="1301"/>
      <c r="R32" s="130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</row>
    <row r="33" spans="1:35" x14ac:dyDescent="0.2">
      <c r="A33" s="2"/>
      <c r="B33" s="10" t="s">
        <v>17</v>
      </c>
      <c r="C33" s="8"/>
      <c r="D33" s="1300"/>
      <c r="E33" s="1301"/>
      <c r="F33" s="1301"/>
      <c r="G33" s="1301"/>
      <c r="H33" s="1301"/>
      <c r="I33" s="1301"/>
      <c r="J33" s="1301"/>
      <c r="K33" s="1301"/>
      <c r="L33" s="1301"/>
      <c r="M33" s="1301"/>
      <c r="N33" s="1301"/>
      <c r="O33" s="1301"/>
      <c r="P33" s="1301"/>
      <c r="Q33" s="1301"/>
      <c r="R33" s="130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</row>
    <row r="34" spans="1:35" x14ac:dyDescent="0.2">
      <c r="A34" s="2"/>
      <c r="B34" s="10" t="s">
        <v>18</v>
      </c>
      <c r="C34" s="8"/>
      <c r="D34" s="1300"/>
      <c r="E34" s="1301"/>
      <c r="F34" s="1301"/>
      <c r="G34" s="1301"/>
      <c r="H34" s="1301"/>
      <c r="I34" s="1301"/>
      <c r="J34" s="1301"/>
      <c r="K34" s="1301"/>
      <c r="L34" s="1301"/>
      <c r="M34" s="1301"/>
      <c r="N34" s="1301"/>
      <c r="O34" s="1301"/>
      <c r="P34" s="1301"/>
      <c r="Q34" s="1301"/>
      <c r="R34" s="130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</row>
    <row r="35" spans="1:35" x14ac:dyDescent="0.2">
      <c r="A35" s="2"/>
      <c r="B35" s="10" t="s">
        <v>19</v>
      </c>
      <c r="C35" s="8"/>
      <c r="D35" s="1303"/>
      <c r="E35" s="1301"/>
      <c r="F35" s="1301"/>
      <c r="G35" s="1301"/>
      <c r="H35" s="1301"/>
      <c r="I35" s="1301"/>
      <c r="J35" s="1301"/>
      <c r="K35" s="1301"/>
      <c r="L35" s="1301"/>
      <c r="M35" s="1301"/>
      <c r="N35" s="1301"/>
      <c r="O35" s="1301"/>
      <c r="P35" s="1301"/>
      <c r="Q35" s="1301"/>
      <c r="R35" s="130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</row>
    <row r="36" spans="1:35" x14ac:dyDescent="0.2">
      <c r="A36" s="2"/>
      <c r="B36" s="9"/>
      <c r="C36" s="8"/>
      <c r="D36" s="7"/>
      <c r="E36" s="1132"/>
      <c r="F36" s="1133"/>
      <c r="G36" s="1133"/>
      <c r="H36" s="1133"/>
      <c r="I36" s="1133"/>
      <c r="J36" s="1133"/>
      <c r="K36" s="1133"/>
      <c r="L36" s="1133"/>
      <c r="M36" s="1133"/>
      <c r="N36" s="1133"/>
      <c r="O36" s="1133"/>
      <c r="P36" s="1133"/>
      <c r="Q36" s="1133"/>
      <c r="R36" s="1134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</row>
    <row r="37" spans="1:35" ht="13.5" thickBot="1" x14ac:dyDescent="0.25">
      <c r="A37" s="2"/>
      <c r="B37" s="5"/>
      <c r="C37" s="4"/>
      <c r="D37" s="4"/>
      <c r="E37" s="1135"/>
      <c r="F37" s="1136"/>
      <c r="G37" s="1136"/>
      <c r="H37" s="1136"/>
      <c r="I37" s="1136"/>
      <c r="J37" s="1136"/>
      <c r="K37" s="1136"/>
      <c r="L37" s="1136"/>
      <c r="M37" s="1136"/>
      <c r="N37" s="1136"/>
      <c r="O37" s="1136"/>
      <c r="P37" s="1136"/>
      <c r="Q37" s="1136"/>
      <c r="R37" s="1137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</row>
    <row r="38" spans="1:35" x14ac:dyDescent="0.2">
      <c r="A38" s="2"/>
      <c r="B38" s="3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</row>
    <row r="39" spans="1:35" x14ac:dyDescent="0.2">
      <c r="A39" s="2"/>
      <c r="B39" s="3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</row>
  </sheetData>
  <mergeCells count="17">
    <mergeCell ref="D27:R27"/>
    <mergeCell ref="D33:R33"/>
    <mergeCell ref="D34:R34"/>
    <mergeCell ref="D35:R35"/>
    <mergeCell ref="D7:R8"/>
    <mergeCell ref="D32:R32"/>
    <mergeCell ref="D17:R17"/>
    <mergeCell ref="D23:R23"/>
    <mergeCell ref="D24:R24"/>
    <mergeCell ref="D30:R30"/>
    <mergeCell ref="D29:R29"/>
    <mergeCell ref="D26:R26"/>
    <mergeCell ref="L5:W5"/>
    <mergeCell ref="M6:W6"/>
    <mergeCell ref="D15:R15"/>
    <mergeCell ref="B5:J6"/>
    <mergeCell ref="D16:R16"/>
  </mergeCells>
  <printOptions horizontalCentered="1" verticalCentered="1"/>
  <pageMargins left="0.25" right="0.25" top="0.75" bottom="0.75" header="0.3" footer="0.3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25">
    <tabColor theme="0"/>
    <pageSetUpPr fitToPage="1"/>
  </sheetPr>
  <dimension ref="A1:F46"/>
  <sheetViews>
    <sheetView showGridLines="0" showZeros="0" topLeftCell="A25" zoomScale="120" zoomScaleNormal="120" zoomScaleSheetLayoutView="100" workbookViewId="0">
      <selection activeCell="D31" sqref="D31"/>
    </sheetView>
  </sheetViews>
  <sheetFormatPr baseColWidth="10" defaultColWidth="11.42578125" defaultRowHeight="12.75" x14ac:dyDescent="0.2"/>
  <cols>
    <col min="1" max="1" width="2.7109375" style="31" customWidth="1"/>
    <col min="2" max="2" width="5.7109375" style="56" customWidth="1"/>
    <col min="3" max="3" width="2.28515625" style="31" customWidth="1"/>
    <col min="4" max="4" width="44.7109375" style="31" customWidth="1"/>
    <col min="5" max="5" width="2.7109375" style="3" customWidth="1"/>
    <col min="6" max="16384" width="11.42578125" style="31"/>
  </cols>
  <sheetData>
    <row r="1" spans="1:6" s="1" customFormat="1" x14ac:dyDescent="0.2">
      <c r="E1" s="2"/>
    </row>
    <row r="2" spans="1:6" s="1" customFormat="1" ht="25.5" customHeight="1" x14ac:dyDescent="0.2">
      <c r="E2" s="2"/>
    </row>
    <row r="3" spans="1:6" s="1" customFormat="1" x14ac:dyDescent="0.2">
      <c r="E3" s="2"/>
    </row>
    <row r="4" spans="1:6" x14ac:dyDescent="0.2">
      <c r="A4" s="3"/>
      <c r="B4" s="46"/>
      <c r="C4" s="3"/>
      <c r="D4" s="3"/>
    </row>
    <row r="5" spans="1:6" x14ac:dyDescent="0.2">
      <c r="A5" s="3"/>
      <c r="B5" s="46"/>
      <c r="C5" s="3"/>
      <c r="D5" s="3"/>
    </row>
    <row r="6" spans="1:6" x14ac:dyDescent="0.2">
      <c r="A6" s="3"/>
      <c r="B6" s="46"/>
      <c r="C6" s="3"/>
      <c r="D6" s="3"/>
    </row>
    <row r="7" spans="1:6" x14ac:dyDescent="0.2">
      <c r="A7" s="3"/>
      <c r="B7" s="46"/>
      <c r="C7" s="3"/>
      <c r="D7" s="3"/>
    </row>
    <row r="8" spans="1:6" x14ac:dyDescent="0.2">
      <c r="A8" s="3"/>
      <c r="B8" s="31"/>
      <c r="C8" s="3"/>
      <c r="D8" s="3"/>
    </row>
    <row r="9" spans="1:6" ht="15" x14ac:dyDescent="0.2">
      <c r="A9" s="3"/>
      <c r="B9" s="54" t="s">
        <v>20</v>
      </c>
      <c r="C9" s="3"/>
      <c r="D9" s="46"/>
    </row>
    <row r="10" spans="1:6" ht="13.5" thickBot="1" x14ac:dyDescent="0.25">
      <c r="A10" s="59"/>
      <c r="B10" s="46"/>
      <c r="C10" s="3"/>
      <c r="D10" s="817" t="s">
        <v>320</v>
      </c>
      <c r="F10" s="706">
        <f>'1'!D13</f>
        <v>0</v>
      </c>
    </row>
    <row r="11" spans="1:6" ht="12.75" customHeight="1" x14ac:dyDescent="0.2">
      <c r="A11" s="59"/>
      <c r="B11" s="52" t="str">
        <f>IF('1'!D24&lt;&gt;"",'1'!D24,"")</f>
        <v/>
      </c>
      <c r="C11" s="51"/>
      <c r="D11" s="50"/>
    </row>
    <row r="12" spans="1:6" ht="13.5" customHeight="1" thickBot="1" x14ac:dyDescent="0.25">
      <c r="A12" s="59"/>
      <c r="B12" s="49" t="str">
        <f>IF('1'!D17&lt;&gt;"",'1'!D17,"")</f>
        <v/>
      </c>
      <c r="C12" s="48"/>
      <c r="D12" s="47"/>
    </row>
    <row r="13" spans="1:6" x14ac:dyDescent="0.2">
      <c r="A13" s="59"/>
      <c r="B13" s="46"/>
      <c r="C13" s="3"/>
      <c r="D13" s="3"/>
    </row>
    <row r="14" spans="1:6" x14ac:dyDescent="0.2">
      <c r="A14" s="59"/>
      <c r="B14" s="31"/>
      <c r="C14" s="3"/>
      <c r="D14" s="3"/>
    </row>
    <row r="15" spans="1:6" x14ac:dyDescent="0.2">
      <c r="A15" s="59"/>
      <c r="B15" s="31"/>
      <c r="C15" s="3"/>
      <c r="D15" s="3"/>
    </row>
    <row r="16" spans="1:6" ht="15" x14ac:dyDescent="0.2">
      <c r="A16" s="59"/>
      <c r="B16" s="1211" t="s">
        <v>21</v>
      </c>
      <c r="C16" s="1212"/>
      <c r="D16" s="1212"/>
      <c r="E16" s="1212"/>
      <c r="F16" s="1213"/>
    </row>
    <row r="17" spans="1:6" ht="15" x14ac:dyDescent="0.2">
      <c r="A17" s="59"/>
      <c r="B17" s="1214" t="s">
        <v>22</v>
      </c>
      <c r="C17" s="1212"/>
      <c r="D17" s="1212"/>
      <c r="E17" s="1212"/>
      <c r="F17" s="1213"/>
    </row>
    <row r="18" spans="1:6" x14ac:dyDescent="0.2">
      <c r="A18" s="59"/>
      <c r="B18" s="1213" t="s">
        <v>23</v>
      </c>
      <c r="C18" s="1212"/>
      <c r="D18" s="1212"/>
      <c r="E18" s="1212"/>
      <c r="F18" s="1213"/>
    </row>
    <row r="19" spans="1:6" x14ac:dyDescent="0.2">
      <c r="A19" s="59"/>
      <c r="B19" s="1213" t="s">
        <v>469</v>
      </c>
      <c r="C19" s="1212"/>
      <c r="D19" s="1212"/>
      <c r="E19" s="1212"/>
      <c r="F19" s="1213"/>
    </row>
    <row r="20" spans="1:6" x14ac:dyDescent="0.2">
      <c r="A20" s="59"/>
      <c r="B20" s="1213"/>
      <c r="C20" s="1212"/>
      <c r="D20" s="1212"/>
      <c r="E20" s="1212"/>
      <c r="F20" s="1213"/>
    </row>
    <row r="21" spans="1:6" s="33" customFormat="1" ht="12.75" customHeight="1" thickBot="1" x14ac:dyDescent="0.2">
      <c r="A21" s="62"/>
      <c r="B21" s="35"/>
      <c r="C21" s="35"/>
      <c r="D21" s="35"/>
      <c r="E21" s="35"/>
    </row>
    <row r="22" spans="1:6" s="33" customFormat="1" ht="12" customHeight="1" x14ac:dyDescent="0.15">
      <c r="A22" s="62"/>
      <c r="B22" s="697" t="s">
        <v>24</v>
      </c>
      <c r="C22" s="698"/>
      <c r="D22" s="699"/>
      <c r="E22" s="35"/>
    </row>
    <row r="23" spans="1:6" s="33" customFormat="1" ht="12" customHeight="1" x14ac:dyDescent="0.15">
      <c r="A23" s="62"/>
      <c r="B23" s="700"/>
      <c r="C23" s="701"/>
      <c r="D23" s="702"/>
      <c r="E23" s="35"/>
    </row>
    <row r="24" spans="1:6" s="33" customFormat="1" ht="12" customHeight="1" thickBot="1" x14ac:dyDescent="0.2">
      <c r="A24" s="62"/>
      <c r="B24" s="703"/>
      <c r="C24" s="704"/>
      <c r="D24" s="705"/>
      <c r="E24" s="35"/>
    </row>
    <row r="25" spans="1:6" s="33" customFormat="1" ht="12.75" customHeight="1" x14ac:dyDescent="0.2">
      <c r="A25" s="62"/>
      <c r="B25" s="65"/>
      <c r="C25" s="64"/>
      <c r="D25" s="63" t="s">
        <v>25</v>
      </c>
      <c r="E25" s="35"/>
    </row>
    <row r="26" spans="1:6" s="33" customFormat="1" ht="12.75" customHeight="1" x14ac:dyDescent="0.2">
      <c r="A26" s="62"/>
      <c r="B26" s="42" t="s">
        <v>26</v>
      </c>
      <c r="C26" s="41"/>
      <c r="D26" s="1138"/>
      <c r="E26" s="35"/>
    </row>
    <row r="27" spans="1:6" s="33" customFormat="1" ht="12.75" customHeight="1" x14ac:dyDescent="0.2">
      <c r="A27" s="62"/>
      <c r="B27" s="42" t="s">
        <v>27</v>
      </c>
      <c r="C27" s="41"/>
      <c r="D27" s="1138"/>
      <c r="E27" s="35"/>
    </row>
    <row r="28" spans="1:6" s="33" customFormat="1" ht="12.75" customHeight="1" x14ac:dyDescent="0.2">
      <c r="A28" s="62"/>
      <c r="B28" s="42" t="s">
        <v>28</v>
      </c>
      <c r="C28" s="41"/>
      <c r="D28" s="1138"/>
      <c r="E28" s="35"/>
    </row>
    <row r="29" spans="1:6" s="33" customFormat="1" ht="12.75" customHeight="1" x14ac:dyDescent="0.2">
      <c r="A29" s="62"/>
      <c r="B29" s="42" t="s">
        <v>29</v>
      </c>
      <c r="C29" s="41"/>
      <c r="D29" s="1138"/>
      <c r="E29" s="35"/>
    </row>
    <row r="30" spans="1:6" s="33" customFormat="1" ht="12.75" customHeight="1" x14ac:dyDescent="0.2">
      <c r="A30" s="62"/>
      <c r="B30" s="42" t="s">
        <v>30</v>
      </c>
      <c r="C30" s="41"/>
      <c r="D30" s="1138"/>
      <c r="E30" s="35"/>
    </row>
    <row r="31" spans="1:6" s="33" customFormat="1" ht="12.75" customHeight="1" x14ac:dyDescent="0.2">
      <c r="A31" s="62"/>
      <c r="B31" s="42" t="s">
        <v>31</v>
      </c>
      <c r="C31" s="41"/>
      <c r="D31" s="1138"/>
      <c r="E31" s="35"/>
    </row>
    <row r="32" spans="1:6" s="33" customFormat="1" ht="12.75" customHeight="1" x14ac:dyDescent="0.2">
      <c r="A32" s="62"/>
      <c r="B32" s="42" t="s">
        <v>32</v>
      </c>
      <c r="C32" s="39"/>
      <c r="D32" s="1139"/>
      <c r="E32" s="35"/>
    </row>
    <row r="33" spans="1:5" s="33" customFormat="1" ht="12.75" customHeight="1" x14ac:dyDescent="0.2">
      <c r="A33" s="62"/>
      <c r="B33" s="42" t="s">
        <v>33</v>
      </c>
      <c r="C33" s="39"/>
      <c r="D33" s="1139"/>
      <c r="E33" s="35"/>
    </row>
    <row r="34" spans="1:5" s="33" customFormat="1" ht="12.75" customHeight="1" x14ac:dyDescent="0.2">
      <c r="A34" s="62"/>
      <c r="B34" s="40" t="s">
        <v>34</v>
      </c>
      <c r="C34" s="39"/>
      <c r="D34" s="1139"/>
      <c r="E34" s="35"/>
    </row>
    <row r="35" spans="1:5" s="33" customFormat="1" ht="12.75" customHeight="1" x14ac:dyDescent="0.2">
      <c r="A35" s="62"/>
      <c r="B35" s="40" t="s">
        <v>35</v>
      </c>
      <c r="C35" s="39"/>
      <c r="D35" s="1139"/>
      <c r="E35" s="35"/>
    </row>
    <row r="36" spans="1:5" s="33" customFormat="1" ht="12.75" customHeight="1" x14ac:dyDescent="0.2">
      <c r="A36" s="62"/>
      <c r="B36" s="40" t="s">
        <v>36</v>
      </c>
      <c r="C36" s="39"/>
      <c r="D36" s="1139"/>
      <c r="E36" s="35"/>
    </row>
    <row r="37" spans="1:5" s="33" customFormat="1" ht="12.75" customHeight="1" thickBot="1" x14ac:dyDescent="0.25">
      <c r="A37" s="62"/>
      <c r="B37" s="61" t="s">
        <v>37</v>
      </c>
      <c r="C37" s="60"/>
      <c r="D37" s="887" t="s">
        <v>342</v>
      </c>
      <c r="E37" s="35"/>
    </row>
    <row r="38" spans="1:5" x14ac:dyDescent="0.2">
      <c r="A38" s="59"/>
      <c r="B38" s="57"/>
      <c r="C38" s="58"/>
      <c r="D38" s="57"/>
      <c r="E38" s="35"/>
    </row>
    <row r="39" spans="1:5" ht="51" customHeight="1" x14ac:dyDescent="0.2">
      <c r="B39" s="1310" t="s">
        <v>539</v>
      </c>
      <c r="C39" s="1311"/>
      <c r="D39" s="1311"/>
    </row>
    <row r="40" spans="1:5" x14ac:dyDescent="0.2">
      <c r="B40" s="31"/>
    </row>
    <row r="41" spans="1:5" x14ac:dyDescent="0.2">
      <c r="B41" s="31"/>
    </row>
    <row r="42" spans="1:5" x14ac:dyDescent="0.2">
      <c r="B42" s="3"/>
    </row>
    <row r="43" spans="1:5" x14ac:dyDescent="0.2">
      <c r="B43" s="45"/>
    </row>
    <row r="46" spans="1:5" ht="13.5" customHeight="1" x14ac:dyDescent="0.2"/>
  </sheetData>
  <mergeCells count="1">
    <mergeCell ref="B39:D39"/>
  </mergeCells>
  <printOptions horizontalCentered="1" verticalCentered="1"/>
  <pageMargins left="0.25" right="0.25" top="0.75" bottom="0.75" header="0.3" footer="0.3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3">
    <tabColor theme="0"/>
    <pageSetUpPr fitToPage="1"/>
  </sheetPr>
  <dimension ref="A1:R49"/>
  <sheetViews>
    <sheetView showGridLines="0" showZeros="0" topLeftCell="A16" zoomScaleNormal="100" zoomScaleSheetLayoutView="100" workbookViewId="0">
      <selection activeCell="R22" sqref="R22"/>
    </sheetView>
  </sheetViews>
  <sheetFormatPr baseColWidth="10" defaultColWidth="11.42578125" defaultRowHeight="12.75" x14ac:dyDescent="0.2"/>
  <cols>
    <col min="1" max="1" width="2.7109375" style="31" customWidth="1"/>
    <col min="2" max="2" width="3.42578125" style="56" customWidth="1"/>
    <col min="3" max="3" width="3.140625" style="31" customWidth="1"/>
    <col min="4" max="4" width="35.7109375" style="31" customWidth="1"/>
    <col min="5" max="5" width="0.85546875" style="31" customWidth="1"/>
    <col min="6" max="17" width="7.7109375" style="31" customWidth="1"/>
    <col min="18" max="18" width="15.7109375" style="31" customWidth="1"/>
    <col min="19" max="16384" width="11.42578125" style="31"/>
  </cols>
  <sheetData>
    <row r="1" spans="1:18" s="1" customFormat="1" x14ac:dyDescent="0.2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1:18" s="1" customFormat="1" ht="25.5" customHeight="1" x14ac:dyDescent="0.2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</row>
    <row r="3" spans="1:18" s="1" customFormat="1" x14ac:dyDescent="0.2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</row>
    <row r="4" spans="1:18" x14ac:dyDescent="0.2">
      <c r="A4" s="3"/>
      <c r="B4" s="55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1318"/>
      <c r="Q4" s="1318"/>
    </row>
    <row r="5" spans="1:18" x14ac:dyDescent="0.2">
      <c r="A5" s="3"/>
      <c r="B5" s="55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53"/>
      <c r="Q5" s="53"/>
    </row>
    <row r="6" spans="1:18" x14ac:dyDescent="0.2">
      <c r="A6" s="3"/>
      <c r="B6" s="55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53"/>
      <c r="Q6" s="53"/>
    </row>
    <row r="7" spans="1:18" x14ac:dyDescent="0.2">
      <c r="A7" s="3"/>
      <c r="B7" s="55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53"/>
      <c r="Q7" s="53"/>
    </row>
    <row r="8" spans="1:18" x14ac:dyDescent="0.2">
      <c r="A8" s="3"/>
      <c r="B8" s="55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53"/>
      <c r="Q8" s="53"/>
    </row>
    <row r="9" spans="1:18" x14ac:dyDescent="0.2">
      <c r="A9" s="3"/>
      <c r="B9" s="55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53"/>
      <c r="Q9" s="53"/>
    </row>
    <row r="10" spans="1:18" x14ac:dyDescent="0.2">
      <c r="A10" s="3"/>
      <c r="B10" s="55" t="s">
        <v>64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1317" t="str">
        <f>IF('1'!$D$13&lt;&gt;"",'1'!$D$13,"")</f>
        <v/>
      </c>
      <c r="Q10" s="1317"/>
    </row>
    <row r="11" spans="1:18" ht="13.5" thickBot="1" x14ac:dyDescent="0.25">
      <c r="A11" s="3"/>
      <c r="B11" s="46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1317" t="s">
        <v>321</v>
      </c>
      <c r="Q11" s="1317"/>
    </row>
    <row r="12" spans="1:18" ht="12.75" customHeight="1" x14ac:dyDescent="0.2">
      <c r="A12" s="3"/>
      <c r="B12" s="52" t="str">
        <f>IF('1'!D24&lt;&gt;"",'1'!D24,"")</f>
        <v/>
      </c>
      <c r="C12" s="51"/>
      <c r="D12" s="50"/>
      <c r="E12" s="3"/>
      <c r="F12" s="1304" t="s">
        <v>0</v>
      </c>
      <c r="G12" s="1319"/>
      <c r="H12" s="1319"/>
      <c r="I12" s="1319"/>
      <c r="J12" s="1319"/>
      <c r="K12" s="1319"/>
      <c r="L12" s="1319"/>
      <c r="M12" s="1319"/>
      <c r="N12" s="1319"/>
      <c r="O12" s="1319"/>
      <c r="P12" s="1319"/>
      <c r="Q12" s="1320"/>
    </row>
    <row r="13" spans="1:18" ht="13.5" customHeight="1" thickBot="1" x14ac:dyDescent="0.25">
      <c r="A13" s="3"/>
      <c r="B13" s="49" t="str">
        <f>IF('1'!D17&lt;&gt;"",'1'!D17,"")</f>
        <v/>
      </c>
      <c r="C13" s="48"/>
      <c r="D13" s="47"/>
      <c r="E13" s="3"/>
      <c r="F13" s="1321"/>
      <c r="G13" s="1322"/>
      <c r="H13" s="1322"/>
      <c r="I13" s="1322"/>
      <c r="J13" s="1322"/>
      <c r="K13" s="1322"/>
      <c r="L13" s="1322"/>
      <c r="M13" s="1322"/>
      <c r="N13" s="1322"/>
      <c r="O13" s="1322"/>
      <c r="P13" s="1322"/>
      <c r="Q13" s="1323"/>
    </row>
    <row r="14" spans="1:18" x14ac:dyDescent="0.2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8" ht="13.5" thickBot="1" x14ac:dyDescent="0.25">
      <c r="A15" s="3"/>
      <c r="B15" s="46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43" t="s">
        <v>474</v>
      </c>
    </row>
    <row r="16" spans="1:18" ht="126" customHeight="1" thickBot="1" x14ac:dyDescent="0.25">
      <c r="A16" s="3"/>
      <c r="B16" s="1316" t="s">
        <v>547</v>
      </c>
      <c r="C16" s="1316"/>
      <c r="D16" s="1316"/>
      <c r="E16" s="3"/>
      <c r="F16" s="110" t="str">
        <f>IF('2'!D26&lt;&gt;"",'2'!D26,"")</f>
        <v/>
      </c>
      <c r="G16" s="109" t="str">
        <f>IF('2'!$D$27&lt;&gt;"",'2'!$D$27,"")</f>
        <v/>
      </c>
      <c r="H16" s="109" t="str">
        <f>IF('2'!$D$28&lt;&gt;"",'2'!$D$28,"")</f>
        <v/>
      </c>
      <c r="I16" s="109" t="str">
        <f>IF('2'!$D$29&lt;&gt;"",'2'!$D$29,"")</f>
        <v/>
      </c>
      <c r="J16" s="109" t="str">
        <f>IF('2'!$D$30&lt;&gt;"",'2'!$D$30,"")</f>
        <v/>
      </c>
      <c r="K16" s="109" t="str">
        <f>IF('2'!$D$31&lt;&gt;"",'2'!$D$31,"")</f>
        <v/>
      </c>
      <c r="L16" s="109" t="str">
        <f>IF('2'!$D$32&lt;&gt;"",'2'!$D$32,"")</f>
        <v/>
      </c>
      <c r="M16" s="109" t="str">
        <f>IF('2'!$D$33&lt;&gt;"",'2'!$D$33,"")</f>
        <v/>
      </c>
      <c r="N16" s="109" t="str">
        <f>IF('2'!$D$34&lt;&gt;"",'2'!$D$34,"")</f>
        <v/>
      </c>
      <c r="O16" s="109" t="str">
        <f>IF('2'!$D$35&lt;&gt;"",'2'!$D$35,"")</f>
        <v/>
      </c>
      <c r="P16" s="109" t="str">
        <f>IF('2'!$D$36&lt;&gt;"",'2'!$D$36,"")</f>
        <v/>
      </c>
      <c r="Q16" s="1230" t="str">
        <f>IF('2'!$D$37&lt;&gt;"",'2'!$D$37,"")</f>
        <v>Geringfügig Beschäftigte</v>
      </c>
      <c r="R16" s="1231" t="s">
        <v>586</v>
      </c>
    </row>
    <row r="17" spans="1:18" ht="21.75" customHeight="1" thickBot="1" x14ac:dyDescent="0.25">
      <c r="A17" s="3"/>
      <c r="B17" s="710" t="s">
        <v>63</v>
      </c>
      <c r="C17" s="686"/>
      <c r="D17" s="686"/>
      <c r="E17" s="686"/>
      <c r="F17" s="707"/>
      <c r="G17" s="707"/>
      <c r="H17" s="707"/>
      <c r="I17" s="707"/>
      <c r="J17" s="707"/>
      <c r="K17" s="707"/>
      <c r="L17" s="707"/>
      <c r="M17" s="707"/>
      <c r="N17" s="707"/>
      <c r="O17" s="707"/>
      <c r="P17" s="707"/>
      <c r="Q17" s="1229"/>
      <c r="R17" s="1232"/>
    </row>
    <row r="18" spans="1:18" ht="13.5" customHeight="1" thickBot="1" x14ac:dyDescent="0.25">
      <c r="A18" s="3"/>
      <c r="B18" s="711" t="s">
        <v>62</v>
      </c>
      <c r="C18" s="709"/>
      <c r="D18" s="709"/>
      <c r="E18" s="709"/>
      <c r="F18" s="708"/>
      <c r="G18" s="708"/>
      <c r="H18" s="708"/>
      <c r="I18" s="708"/>
      <c r="J18" s="708"/>
      <c r="K18" s="708"/>
      <c r="L18" s="708"/>
      <c r="M18" s="708"/>
      <c r="N18" s="708"/>
      <c r="O18" s="708"/>
      <c r="P18" s="708"/>
      <c r="Q18" s="1233"/>
    </row>
    <row r="19" spans="1:18" x14ac:dyDescent="0.2">
      <c r="A19" s="3"/>
      <c r="B19" s="108"/>
      <c r="C19" s="107"/>
      <c r="D19" s="106" t="s">
        <v>22</v>
      </c>
      <c r="E19" s="105"/>
      <c r="F19" s="104" t="s">
        <v>26</v>
      </c>
      <c r="G19" s="103" t="s">
        <v>27</v>
      </c>
      <c r="H19" s="103" t="s">
        <v>28</v>
      </c>
      <c r="I19" s="103" t="s">
        <v>29</v>
      </c>
      <c r="J19" s="103" t="s">
        <v>30</v>
      </c>
      <c r="K19" s="103" t="s">
        <v>31</v>
      </c>
      <c r="L19" s="103" t="s">
        <v>32</v>
      </c>
      <c r="M19" s="103" t="s">
        <v>33</v>
      </c>
      <c r="N19" s="103" t="s">
        <v>34</v>
      </c>
      <c r="O19" s="103" t="s">
        <v>35</v>
      </c>
      <c r="P19" s="103" t="s">
        <v>36</v>
      </c>
      <c r="Q19" s="102" t="s">
        <v>37</v>
      </c>
    </row>
    <row r="20" spans="1:18" x14ac:dyDescent="0.2">
      <c r="A20" s="3"/>
      <c r="B20" s="101"/>
      <c r="C20" s="100"/>
      <c r="D20" s="95" t="s">
        <v>61</v>
      </c>
      <c r="E20" s="94"/>
      <c r="F20" s="1072">
        <v>365</v>
      </c>
      <c r="G20" s="1072">
        <v>365</v>
      </c>
      <c r="H20" s="1072">
        <v>365</v>
      </c>
      <c r="I20" s="1072">
        <v>365</v>
      </c>
      <c r="J20" s="1072">
        <v>365</v>
      </c>
      <c r="K20" s="1072">
        <v>365</v>
      </c>
      <c r="L20" s="1072">
        <v>365</v>
      </c>
      <c r="M20" s="1072">
        <v>365</v>
      </c>
      <c r="N20" s="1072">
        <v>365</v>
      </c>
      <c r="O20" s="1072">
        <v>365</v>
      </c>
      <c r="P20" s="1072">
        <v>365</v>
      </c>
      <c r="Q20" s="1074">
        <v>365</v>
      </c>
    </row>
    <row r="21" spans="1:18" x14ac:dyDescent="0.2">
      <c r="A21" s="3"/>
      <c r="B21" s="14"/>
      <c r="C21" s="20"/>
      <c r="D21" s="84" t="s">
        <v>60</v>
      </c>
      <c r="E21" s="83"/>
      <c r="F21" s="1072">
        <v>104</v>
      </c>
      <c r="G21" s="1072">
        <v>104</v>
      </c>
      <c r="H21" s="1072">
        <v>104</v>
      </c>
      <c r="I21" s="1072">
        <v>104</v>
      </c>
      <c r="J21" s="1072">
        <v>104</v>
      </c>
      <c r="K21" s="1072">
        <v>104</v>
      </c>
      <c r="L21" s="1072">
        <v>104</v>
      </c>
      <c r="M21" s="1072">
        <v>104</v>
      </c>
      <c r="N21" s="1072">
        <v>104</v>
      </c>
      <c r="O21" s="1072">
        <v>104</v>
      </c>
      <c r="P21" s="1072">
        <v>104</v>
      </c>
      <c r="Q21" s="1074">
        <v>104</v>
      </c>
    </row>
    <row r="22" spans="1:18" x14ac:dyDescent="0.2">
      <c r="A22" s="3"/>
      <c r="B22" s="14"/>
      <c r="C22" s="20"/>
      <c r="D22" s="84" t="s">
        <v>59</v>
      </c>
      <c r="E22" s="83"/>
      <c r="F22" s="1072">
        <v>9</v>
      </c>
      <c r="G22" s="1072">
        <v>9</v>
      </c>
      <c r="H22" s="1072">
        <v>9</v>
      </c>
      <c r="I22" s="1072">
        <v>9</v>
      </c>
      <c r="J22" s="1072">
        <v>9</v>
      </c>
      <c r="K22" s="1072">
        <v>9</v>
      </c>
      <c r="L22" s="1072">
        <v>9</v>
      </c>
      <c r="M22" s="1072">
        <v>9</v>
      </c>
      <c r="N22" s="1072">
        <v>9</v>
      </c>
      <c r="O22" s="1072">
        <v>9</v>
      </c>
      <c r="P22" s="1072">
        <v>9</v>
      </c>
      <c r="Q22" s="1074">
        <v>9</v>
      </c>
    </row>
    <row r="23" spans="1:18" x14ac:dyDescent="0.2">
      <c r="A23" s="3"/>
      <c r="B23" s="14"/>
      <c r="C23" s="20"/>
      <c r="D23" s="84" t="s">
        <v>58</v>
      </c>
      <c r="E23" s="83"/>
      <c r="F23" s="99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7"/>
    </row>
    <row r="24" spans="1:18" x14ac:dyDescent="0.2">
      <c r="A24" s="3"/>
      <c r="B24" s="14"/>
      <c r="C24" s="20"/>
      <c r="D24" s="84" t="s">
        <v>57</v>
      </c>
      <c r="E24" s="83"/>
      <c r="F24" s="1072">
        <v>11</v>
      </c>
      <c r="G24" s="1073">
        <v>11</v>
      </c>
      <c r="H24" s="1073">
        <v>11</v>
      </c>
      <c r="I24" s="1073">
        <v>11</v>
      </c>
      <c r="J24" s="1073">
        <v>11</v>
      </c>
      <c r="K24" s="1073">
        <v>11</v>
      </c>
      <c r="L24" s="1073">
        <v>11</v>
      </c>
      <c r="M24" s="1073">
        <v>11</v>
      </c>
      <c r="N24" s="1073">
        <v>11</v>
      </c>
      <c r="O24" s="1073">
        <v>11</v>
      </c>
      <c r="P24" s="1073">
        <v>11</v>
      </c>
      <c r="Q24" s="1074">
        <v>11</v>
      </c>
    </row>
    <row r="25" spans="1:18" x14ac:dyDescent="0.2">
      <c r="A25" s="3"/>
      <c r="B25" s="14"/>
      <c r="C25" s="20"/>
      <c r="D25" s="84" t="s">
        <v>56</v>
      </c>
      <c r="E25" s="83"/>
      <c r="F25" s="99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7"/>
    </row>
    <row r="26" spans="1:18" x14ac:dyDescent="0.2">
      <c r="A26" s="3"/>
      <c r="B26" s="14"/>
      <c r="C26" s="20" t="s">
        <v>48</v>
      </c>
      <c r="D26" s="78" t="s">
        <v>55</v>
      </c>
      <c r="E26" s="77"/>
      <c r="F26" s="76">
        <f t="shared" ref="F26:Q26" si="0">F20-SUM(F21:F25)</f>
        <v>241</v>
      </c>
      <c r="G26" s="75">
        <f t="shared" si="0"/>
        <v>241</v>
      </c>
      <c r="H26" s="75">
        <f t="shared" si="0"/>
        <v>241</v>
      </c>
      <c r="I26" s="75">
        <f t="shared" si="0"/>
        <v>241</v>
      </c>
      <c r="J26" s="75">
        <f t="shared" si="0"/>
        <v>241</v>
      </c>
      <c r="K26" s="75">
        <f t="shared" si="0"/>
        <v>241</v>
      </c>
      <c r="L26" s="75">
        <f t="shared" si="0"/>
        <v>241</v>
      </c>
      <c r="M26" s="75">
        <f t="shared" si="0"/>
        <v>241</v>
      </c>
      <c r="N26" s="75">
        <f t="shared" si="0"/>
        <v>241</v>
      </c>
      <c r="O26" s="75">
        <f t="shared" si="0"/>
        <v>241</v>
      </c>
      <c r="P26" s="75">
        <f t="shared" si="0"/>
        <v>241</v>
      </c>
      <c r="Q26" s="96">
        <f t="shared" si="0"/>
        <v>241</v>
      </c>
    </row>
    <row r="27" spans="1:18" ht="3" customHeight="1" x14ac:dyDescent="0.2">
      <c r="A27" s="3"/>
      <c r="B27" s="14"/>
      <c r="C27" s="20"/>
      <c r="D27" s="89"/>
      <c r="E27" s="88"/>
      <c r="F27" s="87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5"/>
    </row>
    <row r="28" spans="1:18" x14ac:dyDescent="0.2">
      <c r="A28" s="3"/>
      <c r="B28" s="14"/>
      <c r="C28" s="20"/>
      <c r="D28" s="95" t="s">
        <v>54</v>
      </c>
      <c r="E28" s="94"/>
      <c r="F28" s="1286">
        <f>$R$17/5</f>
        <v>0</v>
      </c>
      <c r="G28" s="1287">
        <f t="shared" ref="G28:Q28" si="1">$R$17/5</f>
        <v>0</v>
      </c>
      <c r="H28" s="1287">
        <f t="shared" si="1"/>
        <v>0</v>
      </c>
      <c r="I28" s="1287">
        <f t="shared" si="1"/>
        <v>0</v>
      </c>
      <c r="J28" s="1287">
        <f t="shared" si="1"/>
        <v>0</v>
      </c>
      <c r="K28" s="1287">
        <f t="shared" si="1"/>
        <v>0</v>
      </c>
      <c r="L28" s="1287">
        <f t="shared" si="1"/>
        <v>0</v>
      </c>
      <c r="M28" s="1287">
        <f t="shared" si="1"/>
        <v>0</v>
      </c>
      <c r="N28" s="1287">
        <f t="shared" si="1"/>
        <v>0</v>
      </c>
      <c r="O28" s="1287">
        <f t="shared" si="1"/>
        <v>0</v>
      </c>
      <c r="P28" s="1287">
        <f t="shared" si="1"/>
        <v>0</v>
      </c>
      <c r="Q28" s="1288">
        <f t="shared" si="1"/>
        <v>0</v>
      </c>
    </row>
    <row r="29" spans="1:18" ht="3" customHeight="1" x14ac:dyDescent="0.2">
      <c r="A29" s="3"/>
      <c r="B29" s="14"/>
      <c r="C29" s="20"/>
      <c r="D29" s="89"/>
      <c r="E29" s="88"/>
      <c r="F29" s="87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5"/>
    </row>
    <row r="30" spans="1:18" x14ac:dyDescent="0.2">
      <c r="A30" s="3"/>
      <c r="B30" s="14"/>
      <c r="C30" s="93" t="s">
        <v>51</v>
      </c>
      <c r="D30" s="84" t="s">
        <v>53</v>
      </c>
      <c r="E30" s="83"/>
      <c r="F30" s="92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0"/>
    </row>
    <row r="31" spans="1:18" x14ac:dyDescent="0.2">
      <c r="A31" s="3"/>
      <c r="B31" s="14"/>
      <c r="C31" s="93" t="s">
        <v>51</v>
      </c>
      <c r="D31" s="84" t="s">
        <v>52</v>
      </c>
      <c r="E31" s="83"/>
      <c r="F31" s="92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0"/>
    </row>
    <row r="32" spans="1:18" x14ac:dyDescent="0.2">
      <c r="A32" s="3"/>
      <c r="B32" s="14"/>
      <c r="C32" s="93" t="s">
        <v>51</v>
      </c>
      <c r="D32" s="84" t="s">
        <v>470</v>
      </c>
      <c r="E32" s="83"/>
      <c r="F32" s="92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0"/>
    </row>
    <row r="33" spans="1:17" ht="3" customHeight="1" x14ac:dyDescent="0.2">
      <c r="A33" s="3"/>
      <c r="B33" s="14"/>
      <c r="C33" s="20"/>
      <c r="D33" s="89"/>
      <c r="E33" s="88"/>
      <c r="F33" s="87">
        <f>F28-SUM(F30:F32)</f>
        <v>0</v>
      </c>
      <c r="G33" s="86">
        <f>G28-SUM(G30:G32)</f>
        <v>0</v>
      </c>
      <c r="H33" s="86"/>
      <c r="I33" s="86"/>
      <c r="J33" s="86"/>
      <c r="K33" s="86"/>
      <c r="L33" s="86"/>
      <c r="M33" s="86">
        <f>M28-SUM(M30:M32)</f>
        <v>0</v>
      </c>
      <c r="N33" s="86">
        <f>N28-SUM(N30:N32)</f>
        <v>0</v>
      </c>
      <c r="O33" s="86">
        <f>O28-SUM(O30:O32)</f>
        <v>0</v>
      </c>
      <c r="P33" s="86">
        <f>P28-SUM(P30:P32)</f>
        <v>0</v>
      </c>
      <c r="Q33" s="85">
        <f>Q28-SUM(Q30:Q32)</f>
        <v>0</v>
      </c>
    </row>
    <row r="34" spans="1:17" x14ac:dyDescent="0.2">
      <c r="A34" s="3"/>
      <c r="B34" s="14"/>
      <c r="C34" s="20"/>
      <c r="D34" s="84" t="s">
        <v>50</v>
      </c>
      <c r="E34" s="83"/>
      <c r="F34" s="82">
        <f t="shared" ref="F34:Q34" si="2">F26</f>
        <v>241</v>
      </c>
      <c r="G34" s="81">
        <f t="shared" si="2"/>
        <v>241</v>
      </c>
      <c r="H34" s="81">
        <f t="shared" si="2"/>
        <v>241</v>
      </c>
      <c r="I34" s="81">
        <f t="shared" si="2"/>
        <v>241</v>
      </c>
      <c r="J34" s="81">
        <f t="shared" si="2"/>
        <v>241</v>
      </c>
      <c r="K34" s="81">
        <f>K26</f>
        <v>241</v>
      </c>
      <c r="L34" s="81">
        <f t="shared" si="2"/>
        <v>241</v>
      </c>
      <c r="M34" s="81">
        <f t="shared" si="2"/>
        <v>241</v>
      </c>
      <c r="N34" s="81">
        <f t="shared" si="2"/>
        <v>241</v>
      </c>
      <c r="O34" s="81">
        <f t="shared" si="2"/>
        <v>241</v>
      </c>
      <c r="P34" s="81">
        <f t="shared" si="2"/>
        <v>241</v>
      </c>
      <c r="Q34" s="80">
        <f t="shared" si="2"/>
        <v>241</v>
      </c>
    </row>
    <row r="35" spans="1:17" x14ac:dyDescent="0.2">
      <c r="A35" s="3"/>
      <c r="B35" s="14"/>
      <c r="C35" s="20"/>
      <c r="D35" s="84" t="s">
        <v>49</v>
      </c>
      <c r="E35" s="83"/>
      <c r="F35" s="82">
        <f t="shared" ref="F35:Q35" si="3">F30</f>
        <v>0</v>
      </c>
      <c r="G35" s="81">
        <f t="shared" si="3"/>
        <v>0</v>
      </c>
      <c r="H35" s="81">
        <f t="shared" si="3"/>
        <v>0</v>
      </c>
      <c r="I35" s="81">
        <f t="shared" si="3"/>
        <v>0</v>
      </c>
      <c r="J35" s="81">
        <f t="shared" si="3"/>
        <v>0</v>
      </c>
      <c r="K35" s="81">
        <f>K30</f>
        <v>0</v>
      </c>
      <c r="L35" s="81">
        <f t="shared" si="3"/>
        <v>0</v>
      </c>
      <c r="M35" s="81">
        <f t="shared" si="3"/>
        <v>0</v>
      </c>
      <c r="N35" s="81">
        <f t="shared" si="3"/>
        <v>0</v>
      </c>
      <c r="O35" s="81">
        <f t="shared" si="3"/>
        <v>0</v>
      </c>
      <c r="P35" s="81">
        <f t="shared" si="3"/>
        <v>0</v>
      </c>
      <c r="Q35" s="80">
        <f t="shared" si="3"/>
        <v>0</v>
      </c>
    </row>
    <row r="36" spans="1:17" ht="12" customHeight="1" x14ac:dyDescent="0.2">
      <c r="A36" s="3"/>
      <c r="B36" s="14"/>
      <c r="C36" s="79" t="s">
        <v>48</v>
      </c>
      <c r="D36" s="78" t="s">
        <v>47</v>
      </c>
      <c r="E36" s="77"/>
      <c r="F36" s="76">
        <f t="shared" ref="F36:Q36" si="4">F34*F35</f>
        <v>0</v>
      </c>
      <c r="G36" s="75">
        <f t="shared" si="4"/>
        <v>0</v>
      </c>
      <c r="H36" s="75">
        <f t="shared" si="4"/>
        <v>0</v>
      </c>
      <c r="I36" s="75">
        <f t="shared" si="4"/>
        <v>0</v>
      </c>
      <c r="J36" s="75">
        <f t="shared" si="4"/>
        <v>0</v>
      </c>
      <c r="K36" s="75">
        <f t="shared" si="4"/>
        <v>0</v>
      </c>
      <c r="L36" s="75">
        <f t="shared" si="4"/>
        <v>0</v>
      </c>
      <c r="M36" s="75">
        <f t="shared" si="4"/>
        <v>0</v>
      </c>
      <c r="N36" s="75">
        <f t="shared" si="4"/>
        <v>0</v>
      </c>
      <c r="O36" s="75">
        <f t="shared" si="4"/>
        <v>0</v>
      </c>
      <c r="P36" s="75">
        <f t="shared" si="4"/>
        <v>0</v>
      </c>
      <c r="Q36" s="74">
        <f t="shared" si="4"/>
        <v>0</v>
      </c>
    </row>
    <row r="37" spans="1:17" ht="3.75" customHeight="1" thickBot="1" x14ac:dyDescent="0.25">
      <c r="A37" s="3"/>
      <c r="B37" s="73"/>
      <c r="C37" s="72"/>
      <c r="D37" s="71"/>
      <c r="E37" s="70"/>
      <c r="F37" s="69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7"/>
    </row>
    <row r="38" spans="1:17" ht="13.5" hidden="1" thickBot="1" x14ac:dyDescent="0.25">
      <c r="A38" s="3"/>
      <c r="B38" s="66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</row>
    <row r="39" spans="1:17" hidden="1" x14ac:dyDescent="0.2">
      <c r="A39" s="3"/>
      <c r="B39" s="46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1:17" hidden="1" x14ac:dyDescent="0.2">
      <c r="A40" s="3"/>
      <c r="B40" s="46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1:17" hidden="1" x14ac:dyDescent="0.2">
      <c r="A41" s="3"/>
      <c r="B41" s="36" t="s">
        <v>42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17" hidden="1" x14ac:dyDescent="0.2">
      <c r="A42" s="3"/>
      <c r="B42" s="36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</row>
    <row r="43" spans="1:17" hidden="1" x14ac:dyDescent="0.2">
      <c r="A43" s="3"/>
      <c r="B43" s="1314" t="s">
        <v>41</v>
      </c>
      <c r="C43" s="1315"/>
      <c r="D43" s="1315"/>
      <c r="E43" s="1315"/>
      <c r="F43" s="1315"/>
      <c r="G43" s="1315"/>
      <c r="H43" s="1315"/>
      <c r="I43" s="1315"/>
      <c r="J43" s="1315"/>
      <c r="K43" s="1315"/>
      <c r="L43" s="1315"/>
      <c r="M43" s="1315"/>
      <c r="N43" s="1315"/>
      <c r="O43" s="1315"/>
      <c r="P43" s="1315"/>
      <c r="Q43" s="1315"/>
    </row>
    <row r="44" spans="1:17" ht="25.5" hidden="1" customHeight="1" x14ac:dyDescent="0.2">
      <c r="A44" s="3"/>
      <c r="B44" s="1312" t="s">
        <v>38</v>
      </c>
      <c r="C44" s="1313"/>
      <c r="D44" s="1313"/>
      <c r="E44" s="1313"/>
      <c r="F44" s="1313"/>
      <c r="G44" s="1313"/>
      <c r="H44" s="1313"/>
      <c r="I44" s="1313"/>
      <c r="J44" s="1313"/>
      <c r="K44" s="1313"/>
      <c r="L44" s="1313"/>
      <c r="M44" s="1313"/>
      <c r="N44" s="1313"/>
      <c r="O44" s="1313"/>
      <c r="P44" s="1313"/>
      <c r="Q44" s="1313"/>
    </row>
    <row r="45" spans="1:17" hidden="1" x14ac:dyDescent="0.2">
      <c r="A45" s="3"/>
      <c r="B45" s="1314" t="s">
        <v>40</v>
      </c>
      <c r="C45" s="1315"/>
      <c r="D45" s="1315"/>
      <c r="E45" s="1315"/>
      <c r="F45" s="1315"/>
      <c r="G45" s="1315"/>
      <c r="H45" s="1315"/>
      <c r="I45" s="1315"/>
      <c r="J45" s="1315"/>
      <c r="K45" s="1315"/>
      <c r="L45" s="1315"/>
      <c r="M45" s="1315"/>
      <c r="N45" s="1315"/>
      <c r="O45" s="1315"/>
      <c r="P45" s="1315"/>
      <c r="Q45" s="1315"/>
    </row>
    <row r="46" spans="1:17" ht="25.5" hidden="1" customHeight="1" x14ac:dyDescent="0.2">
      <c r="A46" s="3"/>
      <c r="B46" s="1312" t="s">
        <v>38</v>
      </c>
      <c r="C46" s="1313"/>
      <c r="D46" s="1313"/>
      <c r="E46" s="1313"/>
      <c r="F46" s="1313"/>
      <c r="G46" s="1313"/>
      <c r="H46" s="1313"/>
      <c r="I46" s="1313"/>
      <c r="J46" s="1313"/>
      <c r="K46" s="1313"/>
      <c r="L46" s="1313"/>
      <c r="M46" s="1313"/>
      <c r="N46" s="1313"/>
      <c r="O46" s="1313"/>
      <c r="P46" s="1313"/>
      <c r="Q46" s="1313"/>
    </row>
    <row r="47" spans="1:17" hidden="1" x14ac:dyDescent="0.2">
      <c r="A47" s="3"/>
      <c r="B47" s="1314" t="s">
        <v>39</v>
      </c>
      <c r="C47" s="1315"/>
      <c r="D47" s="1315"/>
      <c r="E47" s="1315"/>
      <c r="F47" s="1315"/>
      <c r="G47" s="1315"/>
      <c r="H47" s="1315"/>
      <c r="I47" s="1315"/>
      <c r="J47" s="1315"/>
      <c r="K47" s="1315"/>
      <c r="L47" s="1315"/>
      <c r="M47" s="1315"/>
      <c r="N47" s="1315"/>
      <c r="O47" s="1315"/>
      <c r="P47" s="1315"/>
      <c r="Q47" s="1315"/>
    </row>
    <row r="48" spans="1:17" ht="25.5" hidden="1" customHeight="1" x14ac:dyDescent="0.2">
      <c r="A48" s="3"/>
      <c r="B48" s="1312" t="s">
        <v>38</v>
      </c>
      <c r="C48" s="1313"/>
      <c r="D48" s="1313"/>
      <c r="E48" s="1313"/>
      <c r="F48" s="1313"/>
      <c r="G48" s="1313"/>
      <c r="H48" s="1313"/>
      <c r="I48" s="1313"/>
      <c r="J48" s="1313"/>
      <c r="K48" s="1313"/>
      <c r="L48" s="1313"/>
      <c r="M48" s="1313"/>
      <c r="N48" s="1313"/>
      <c r="O48" s="1313"/>
      <c r="P48" s="1313"/>
      <c r="Q48" s="1313"/>
    </row>
    <row r="49" spans="1:17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</row>
  </sheetData>
  <mergeCells count="11">
    <mergeCell ref="B16:D16"/>
    <mergeCell ref="P11:Q11"/>
    <mergeCell ref="P4:Q4"/>
    <mergeCell ref="P10:Q10"/>
    <mergeCell ref="F12:Q13"/>
    <mergeCell ref="B48:Q48"/>
    <mergeCell ref="B43:Q43"/>
    <mergeCell ref="B44:Q44"/>
    <mergeCell ref="B45:Q45"/>
    <mergeCell ref="B46:Q46"/>
    <mergeCell ref="B47:Q47"/>
  </mergeCells>
  <printOptions horizontalCentered="1" verticalCentered="1"/>
  <pageMargins left="0.25" right="0.25" top="0.75" bottom="0.75" header="0.3" footer="0.3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4">
    <tabColor theme="0"/>
    <pageSetUpPr fitToPage="1"/>
  </sheetPr>
  <dimension ref="A1:X35"/>
  <sheetViews>
    <sheetView showGridLines="0" showZeros="0" topLeftCell="A13" zoomScaleNormal="100" zoomScaleSheetLayoutView="100" workbookViewId="0">
      <selection activeCell="E37" sqref="E37"/>
    </sheetView>
  </sheetViews>
  <sheetFormatPr baseColWidth="10" defaultColWidth="11.42578125" defaultRowHeight="12.75" x14ac:dyDescent="0.2"/>
  <cols>
    <col min="1" max="1" width="2.7109375" style="1" customWidth="1"/>
    <col min="2" max="2" width="3.7109375" style="112" customWidth="1"/>
    <col min="3" max="3" width="3.140625" style="1" hidden="1" customWidth="1"/>
    <col min="4" max="4" width="29.85546875" style="1" customWidth="1"/>
    <col min="5" max="5" width="6" style="1" customWidth="1"/>
    <col min="6" max="17" width="9.7109375" style="1" customWidth="1"/>
    <col min="18" max="18" width="2.7109375" style="1" customWidth="1"/>
    <col min="19" max="21" width="11.42578125" style="1" hidden="1" customWidth="1"/>
    <col min="22" max="22" width="0" style="1" hidden="1" customWidth="1"/>
    <col min="23" max="16384" width="11.42578125" style="1"/>
  </cols>
  <sheetData>
    <row r="1" spans="1:24" ht="6.75" customHeight="1" x14ac:dyDescent="0.2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113"/>
      <c r="T1" s="113"/>
      <c r="U1" s="113"/>
      <c r="V1" s="113"/>
      <c r="W1" s="113"/>
      <c r="X1" s="113"/>
    </row>
    <row r="2" spans="1:24" ht="5.25" customHeight="1" x14ac:dyDescent="0.2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113"/>
      <c r="T2" s="113"/>
      <c r="U2" s="113"/>
      <c r="V2" s="113"/>
      <c r="W2" s="113"/>
      <c r="X2" s="113"/>
    </row>
    <row r="3" spans="1:24" x14ac:dyDescent="0.2">
      <c r="A3" s="2"/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53"/>
      <c r="Q3" s="53"/>
      <c r="R3" s="2"/>
      <c r="S3" s="113"/>
      <c r="T3" s="113"/>
      <c r="U3" s="113"/>
      <c r="V3" s="113"/>
      <c r="W3" s="113"/>
      <c r="X3" s="113"/>
    </row>
    <row r="4" spans="1:24" x14ac:dyDescent="0.2">
      <c r="A4" s="2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53"/>
      <c r="Q4" s="53"/>
      <c r="R4" s="2"/>
      <c r="S4" s="113"/>
      <c r="T4" s="113"/>
      <c r="U4" s="113"/>
      <c r="V4" s="113"/>
      <c r="W4" s="113"/>
      <c r="X4" s="113"/>
    </row>
    <row r="5" spans="1:24" x14ac:dyDescent="0.2">
      <c r="A5" s="2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53"/>
      <c r="Q5" s="53"/>
      <c r="R5" s="2"/>
      <c r="S5" s="113"/>
      <c r="T5" s="113"/>
      <c r="U5" s="113"/>
      <c r="V5" s="113"/>
      <c r="W5" s="113"/>
      <c r="X5" s="113"/>
    </row>
    <row r="6" spans="1:24" x14ac:dyDescent="0.2">
      <c r="A6" s="2"/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53"/>
      <c r="Q6" s="53"/>
      <c r="R6" s="2"/>
      <c r="S6" s="113"/>
      <c r="T6" s="113"/>
      <c r="U6" s="113"/>
      <c r="V6" s="113"/>
      <c r="W6" s="113"/>
      <c r="X6" s="113"/>
    </row>
    <row r="7" spans="1:24" x14ac:dyDescent="0.2">
      <c r="A7" s="2"/>
      <c r="B7" s="1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53"/>
      <c r="Q7" s="53"/>
      <c r="R7" s="2"/>
      <c r="S7" s="113"/>
      <c r="T7" s="113"/>
      <c r="U7" s="113"/>
      <c r="V7" s="113"/>
      <c r="W7" s="113"/>
      <c r="X7" s="113"/>
    </row>
    <row r="8" spans="1:24" x14ac:dyDescent="0.2">
      <c r="A8" s="2"/>
      <c r="B8" s="55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53"/>
      <c r="Q8" s="53"/>
      <c r="R8" s="2"/>
      <c r="S8" s="113"/>
      <c r="T8" s="113"/>
      <c r="U8" s="113"/>
      <c r="V8" s="113"/>
      <c r="W8" s="113"/>
      <c r="X8" s="113"/>
    </row>
    <row r="9" spans="1:24" x14ac:dyDescent="0.2">
      <c r="A9" s="2"/>
      <c r="B9" s="55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53"/>
      <c r="Q9" s="53"/>
      <c r="R9" s="2"/>
      <c r="S9" s="113"/>
      <c r="T9" s="113"/>
      <c r="U9" s="113"/>
      <c r="V9" s="113"/>
      <c r="W9" s="113"/>
      <c r="X9" s="113"/>
    </row>
    <row r="10" spans="1:24" x14ac:dyDescent="0.2">
      <c r="A10" s="2"/>
      <c r="B10" s="55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53"/>
      <c r="Q10" s="53"/>
      <c r="R10" s="2"/>
      <c r="S10" s="113"/>
      <c r="T10" s="113"/>
      <c r="U10" s="113"/>
      <c r="V10" s="113"/>
      <c r="W10" s="113"/>
      <c r="X10" s="113"/>
    </row>
    <row r="11" spans="1:24" x14ac:dyDescent="0.2">
      <c r="A11" s="2"/>
      <c r="B11" s="55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53"/>
      <c r="Q11" s="53"/>
      <c r="R11" s="2"/>
      <c r="S11" s="113"/>
      <c r="T11" s="113"/>
      <c r="U11" s="113"/>
      <c r="V11" s="113"/>
      <c r="W11" s="113"/>
      <c r="X11" s="113"/>
    </row>
    <row r="12" spans="1:24" x14ac:dyDescent="0.2">
      <c r="A12" s="2"/>
      <c r="B12" s="55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53"/>
      <c r="Q12" s="53"/>
      <c r="R12" s="2"/>
      <c r="S12" s="113"/>
      <c r="T12" s="113"/>
      <c r="U12" s="113"/>
      <c r="V12" s="113"/>
      <c r="W12" s="113"/>
      <c r="X12" s="113"/>
    </row>
    <row r="13" spans="1:24" ht="15" x14ac:dyDescent="0.2">
      <c r="A13" s="2"/>
      <c r="B13" s="54" t="s">
        <v>75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P13" s="1317" t="str">
        <f>IF('1'!$D$13&lt;&gt;"",'1'!$D$13,"")</f>
        <v/>
      </c>
      <c r="Q13" s="1317"/>
      <c r="R13" s="2"/>
      <c r="S13" s="113"/>
      <c r="T13" s="113"/>
      <c r="U13" s="113"/>
      <c r="V13" s="113"/>
      <c r="W13" s="113"/>
      <c r="X13" s="113"/>
    </row>
    <row r="14" spans="1:24" ht="13.5" thickBot="1" x14ac:dyDescent="0.25">
      <c r="A14" s="2"/>
      <c r="B14" s="28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P14" s="1330" t="s">
        <v>322</v>
      </c>
      <c r="Q14" s="1330"/>
      <c r="R14" s="2"/>
      <c r="S14" s="113"/>
      <c r="T14" s="113"/>
      <c r="U14" s="113"/>
      <c r="V14" s="113"/>
      <c r="W14" s="113"/>
      <c r="X14" s="113"/>
    </row>
    <row r="15" spans="1:24" ht="12.75" customHeight="1" x14ac:dyDescent="0.2">
      <c r="A15" s="2"/>
      <c r="B15" s="52" t="str">
        <f>IF('1'!D24&lt;&gt;"",'1'!D24,"")</f>
        <v/>
      </c>
      <c r="C15" s="51"/>
      <c r="D15" s="50"/>
      <c r="E15" s="2"/>
      <c r="F15" s="1304" t="s">
        <v>0</v>
      </c>
      <c r="G15" s="1319"/>
      <c r="H15" s="1319"/>
      <c r="I15" s="1319"/>
      <c r="J15" s="1319"/>
      <c r="K15" s="1319"/>
      <c r="L15" s="1319"/>
      <c r="M15" s="1319"/>
      <c r="N15" s="1319"/>
      <c r="O15" s="1319"/>
      <c r="P15" s="1319"/>
      <c r="Q15" s="1320"/>
      <c r="R15" s="2"/>
      <c r="S15" s="113"/>
      <c r="T15" s="113"/>
      <c r="U15" s="113"/>
      <c r="V15" s="113"/>
      <c r="W15" s="113"/>
      <c r="X15" s="113"/>
    </row>
    <row r="16" spans="1:24" ht="13.5" customHeight="1" thickBot="1" x14ac:dyDescent="0.25">
      <c r="A16" s="2"/>
      <c r="B16" s="49" t="str">
        <f>IF('1'!D17&lt;&gt;"",'1'!D17,"")</f>
        <v/>
      </c>
      <c r="C16" s="48"/>
      <c r="D16" s="47"/>
      <c r="E16" s="2"/>
      <c r="F16" s="1321"/>
      <c r="G16" s="1322"/>
      <c r="H16" s="1322"/>
      <c r="I16" s="1322"/>
      <c r="J16" s="1322"/>
      <c r="K16" s="1322"/>
      <c r="L16" s="1322"/>
      <c r="M16" s="1322"/>
      <c r="N16" s="1322"/>
      <c r="O16" s="1322"/>
      <c r="P16" s="1322"/>
      <c r="Q16" s="1323"/>
      <c r="R16" s="2"/>
      <c r="S16" s="113"/>
      <c r="T16" s="113"/>
      <c r="U16" s="113"/>
      <c r="V16" s="113"/>
      <c r="W16" s="113"/>
      <c r="X16" s="113"/>
    </row>
    <row r="17" spans="1:24" ht="13.5" thickBot="1" x14ac:dyDescent="0.25">
      <c r="A17" s="2"/>
      <c r="B17" s="28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113"/>
      <c r="T17" s="113"/>
      <c r="U17" s="113"/>
      <c r="V17" s="113"/>
      <c r="W17" s="113"/>
      <c r="X17" s="113"/>
    </row>
    <row r="18" spans="1:24" ht="99.75" customHeight="1" thickBot="1" x14ac:dyDescent="0.3">
      <c r="A18" s="111"/>
      <c r="B18" s="1333" t="s">
        <v>540</v>
      </c>
      <c r="C18" s="1333"/>
      <c r="D18" s="1333"/>
      <c r="E18" s="1334"/>
      <c r="F18" s="110" t="str">
        <f>IF('2'!$D$26&lt;&gt;"",'2'!$D$26,"")</f>
        <v/>
      </c>
      <c r="G18" s="110" t="str">
        <f>IF('2'!$D$27&lt;&gt;"",'2'!$D$27,"")</f>
        <v/>
      </c>
      <c r="H18" s="110" t="str">
        <f>IF('2'!$D$28&lt;&gt;"",'2'!$D$28,"")</f>
        <v/>
      </c>
      <c r="I18" s="110" t="str">
        <f>IF('2'!$D$29&lt;&gt;"",'2'!$D$29,"")</f>
        <v/>
      </c>
      <c r="J18" s="110" t="str">
        <f>IF('2'!$D$30&lt;&gt;"",'2'!$D$30,"")</f>
        <v/>
      </c>
      <c r="K18" s="110" t="str">
        <f>IF('2'!$D$31&lt;&gt;"",'2'!$D$31,"")</f>
        <v/>
      </c>
      <c r="L18" s="110" t="str">
        <f>IF('2'!$D$32&lt;&gt;"",'2'!$D$32,"")</f>
        <v/>
      </c>
      <c r="M18" s="110" t="str">
        <f>IF('2'!$D$33&lt;&gt;"",'2'!$D$33,"")</f>
        <v/>
      </c>
      <c r="N18" s="110" t="str">
        <f>IF('2'!$D$34&lt;&gt;"",'2'!$D$34,"")</f>
        <v/>
      </c>
      <c r="O18" s="110" t="str">
        <f>IF('2'!$D$35&lt;&gt;"",'2'!$D$35,"")</f>
        <v/>
      </c>
      <c r="P18" s="110" t="str">
        <f>IF('2'!$D$36&lt;&gt;"",'2'!$D$36,"")</f>
        <v/>
      </c>
      <c r="Q18" s="1037" t="str">
        <f>IF('2'!$D$37&lt;&gt;"",'2'!$D$37,"")</f>
        <v>Geringfügig Beschäftigte</v>
      </c>
      <c r="R18" s="2"/>
      <c r="S18" s="113" t="s">
        <v>74</v>
      </c>
      <c r="T18" s="113" t="s">
        <v>73</v>
      </c>
      <c r="U18" s="113" t="s">
        <v>411</v>
      </c>
      <c r="V18" s="113"/>
      <c r="W18" s="113"/>
      <c r="X18" s="113"/>
    </row>
    <row r="19" spans="1:24" s="31" customFormat="1" ht="15.75" customHeight="1" x14ac:dyDescent="0.2">
      <c r="A19" s="3"/>
      <c r="B19" s="818" t="s">
        <v>72</v>
      </c>
      <c r="C19" s="712"/>
      <c r="D19" s="712"/>
      <c r="E19" s="712"/>
      <c r="F19" s="712"/>
      <c r="G19" s="712"/>
      <c r="H19" s="712"/>
      <c r="I19" s="712"/>
      <c r="J19" s="712"/>
      <c r="K19" s="712"/>
      <c r="L19" s="712"/>
      <c r="M19" s="712"/>
      <c r="N19" s="712"/>
      <c r="O19" s="712"/>
      <c r="P19" s="712"/>
      <c r="Q19" s="713"/>
      <c r="R19" s="3"/>
      <c r="S19" s="44">
        <v>1</v>
      </c>
      <c r="T19" s="140">
        <f>F34</f>
        <v>0</v>
      </c>
      <c r="U19" s="44">
        <f>SUMIF('5'!$AQ$23:$AQ$82,1,('5'!$AS$23:$AS$82))</f>
        <v>0</v>
      </c>
      <c r="V19" s="44"/>
      <c r="W19" s="44"/>
      <c r="X19" s="44"/>
    </row>
    <row r="20" spans="1:24" x14ac:dyDescent="0.2">
      <c r="A20" s="2"/>
      <c r="B20" s="139" t="s">
        <v>71</v>
      </c>
      <c r="C20" s="138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7"/>
      <c r="R20" s="2"/>
      <c r="S20" s="113">
        <v>2</v>
      </c>
      <c r="T20" s="128">
        <f>$G$34</f>
        <v>0</v>
      </c>
      <c r="U20" s="44">
        <f>SUMIF('5'!$AQ$23:$AQ$82,2,('5'!$AS$23:$AS$82))</f>
        <v>0</v>
      </c>
      <c r="V20" s="113"/>
      <c r="W20" s="113"/>
      <c r="X20" s="113"/>
    </row>
    <row r="21" spans="1:24" x14ac:dyDescent="0.2">
      <c r="A21" s="2"/>
      <c r="B21" s="124"/>
      <c r="C21" s="41"/>
      <c r="D21" s="1331" t="s">
        <v>486</v>
      </c>
      <c r="E21" s="1332"/>
      <c r="F21" s="136">
        <v>1</v>
      </c>
      <c r="G21" s="135">
        <v>2</v>
      </c>
      <c r="H21" s="135">
        <v>3</v>
      </c>
      <c r="I21" s="135">
        <v>4</v>
      </c>
      <c r="J21" s="135">
        <v>5</v>
      </c>
      <c r="K21" s="135">
        <v>6</v>
      </c>
      <c r="L21" s="135">
        <v>7</v>
      </c>
      <c r="M21" s="135">
        <v>8</v>
      </c>
      <c r="N21" s="135">
        <v>9</v>
      </c>
      <c r="O21" s="135">
        <v>10</v>
      </c>
      <c r="P21" s="135">
        <v>11</v>
      </c>
      <c r="Q21" s="134">
        <v>12</v>
      </c>
      <c r="R21" s="2"/>
      <c r="S21" s="113">
        <v>3</v>
      </c>
      <c r="T21" s="128">
        <f>$H$34</f>
        <v>0</v>
      </c>
      <c r="U21" s="44">
        <f>SUMIF('5'!$AQ$23:$AQ$82,3,('5'!$AS$23:$AS$82))</f>
        <v>0</v>
      </c>
      <c r="V21" s="113"/>
      <c r="W21" s="113"/>
      <c r="X21" s="113"/>
    </row>
    <row r="22" spans="1:24" ht="3.75" customHeight="1" x14ac:dyDescent="0.2">
      <c r="A22" s="2"/>
      <c r="B22" s="124"/>
      <c r="C22" s="41"/>
      <c r="D22" s="1331"/>
      <c r="E22" s="1332"/>
      <c r="F22" s="133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132"/>
      <c r="R22" s="2"/>
      <c r="S22" s="113">
        <v>4</v>
      </c>
      <c r="T22" s="128">
        <f>$I$34</f>
        <v>0</v>
      </c>
      <c r="U22" s="44">
        <f>SUMIF('5'!$AQ$23:$AQ$82,4,('5'!$AS$23:$AS$82))</f>
        <v>0</v>
      </c>
      <c r="V22" s="113"/>
      <c r="W22" s="113"/>
      <c r="X22" s="113"/>
    </row>
    <row r="23" spans="1:24" x14ac:dyDescent="0.2">
      <c r="A23" s="2"/>
      <c r="B23" s="124"/>
      <c r="C23" s="41"/>
      <c r="D23" s="1326" t="s">
        <v>70</v>
      </c>
      <c r="E23" s="1327"/>
      <c r="F23" s="131"/>
      <c r="G23" s="130"/>
      <c r="H23" s="130"/>
      <c r="I23" s="131"/>
      <c r="J23" s="131"/>
      <c r="K23" s="131"/>
      <c r="L23" s="131"/>
      <c r="M23" s="131"/>
      <c r="N23" s="131"/>
      <c r="O23" s="130"/>
      <c r="P23" s="130"/>
      <c r="Q23" s="129"/>
      <c r="R23" s="2"/>
      <c r="S23" s="113">
        <v>5</v>
      </c>
      <c r="T23" s="128">
        <f>$J$34</f>
        <v>0</v>
      </c>
      <c r="U23" s="44">
        <f>SUMIF('5'!$AQ$23:$AQ$82,5,('5'!$AS$23:$AS$82))</f>
        <v>0</v>
      </c>
      <c r="V23" s="113"/>
      <c r="W23" s="113"/>
      <c r="X23" s="113"/>
    </row>
    <row r="24" spans="1:24" x14ac:dyDescent="0.2">
      <c r="A24" s="2"/>
      <c r="B24" s="124"/>
      <c r="C24" s="41"/>
      <c r="D24" s="1328"/>
      <c r="E24" s="1329"/>
      <c r="F24" s="127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5"/>
      <c r="R24" s="2"/>
      <c r="S24" s="113">
        <v>6</v>
      </c>
      <c r="T24" s="128">
        <f>$K$34</f>
        <v>0</v>
      </c>
      <c r="U24" s="44">
        <f>SUMIF('5'!$AQ$23:$AQ$82,6,('5'!$AS$23:$AS$82))</f>
        <v>0</v>
      </c>
      <c r="V24" s="113"/>
      <c r="W24" s="113"/>
      <c r="X24" s="113"/>
    </row>
    <row r="25" spans="1:24" x14ac:dyDescent="0.2">
      <c r="A25" s="2"/>
      <c r="B25" s="124"/>
      <c r="C25" s="123"/>
      <c r="D25" s="1326" t="s">
        <v>69</v>
      </c>
      <c r="E25" s="1327"/>
      <c r="F25" s="122">
        <f t="shared" ref="F25:Q25" si="0">F23*12</f>
        <v>0</v>
      </c>
      <c r="G25" s="122">
        <f t="shared" si="0"/>
        <v>0</v>
      </c>
      <c r="H25" s="122">
        <f t="shared" si="0"/>
        <v>0</v>
      </c>
      <c r="I25" s="122">
        <f t="shared" si="0"/>
        <v>0</v>
      </c>
      <c r="J25" s="122">
        <f t="shared" si="0"/>
        <v>0</v>
      </c>
      <c r="K25" s="122">
        <f t="shared" si="0"/>
        <v>0</v>
      </c>
      <c r="L25" s="122">
        <f t="shared" si="0"/>
        <v>0</v>
      </c>
      <c r="M25" s="122">
        <f t="shared" si="0"/>
        <v>0</v>
      </c>
      <c r="N25" s="122">
        <f t="shared" si="0"/>
        <v>0</v>
      </c>
      <c r="O25" s="122">
        <f t="shared" si="0"/>
        <v>0</v>
      </c>
      <c r="P25" s="122">
        <f t="shared" si="0"/>
        <v>0</v>
      </c>
      <c r="Q25" s="120">
        <f t="shared" si="0"/>
        <v>0</v>
      </c>
      <c r="R25" s="2"/>
      <c r="S25" s="113">
        <v>7</v>
      </c>
      <c r="T25" s="128">
        <f>$L$34</f>
        <v>0</v>
      </c>
      <c r="U25" s="44">
        <f>SUMIF('5'!$AQ$23:$AQ$82,7,('5'!$AS$23:$AS$82))</f>
        <v>0</v>
      </c>
      <c r="V25" s="113"/>
      <c r="W25" s="113"/>
      <c r="X25" s="113"/>
    </row>
    <row r="26" spans="1:24" ht="6" customHeight="1" x14ac:dyDescent="0.2">
      <c r="A26" s="2"/>
      <c r="B26" s="124"/>
      <c r="C26" s="41"/>
      <c r="D26" s="1328"/>
      <c r="E26" s="1329"/>
      <c r="F26" s="127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5"/>
      <c r="R26" s="2"/>
      <c r="S26" s="113">
        <v>8</v>
      </c>
      <c r="T26" s="128">
        <f>$M$34</f>
        <v>0</v>
      </c>
      <c r="U26" s="44">
        <f>SUMIF('5'!$AQ$23:$AQ$82,8,('5'!$AS$23:$AS$82))</f>
        <v>0</v>
      </c>
      <c r="V26" s="113"/>
      <c r="W26" s="113"/>
      <c r="X26" s="113"/>
    </row>
    <row r="27" spans="1:24" x14ac:dyDescent="0.2">
      <c r="A27" s="2"/>
      <c r="B27" s="124"/>
      <c r="C27" s="41"/>
      <c r="D27" s="1326" t="s">
        <v>68</v>
      </c>
      <c r="E27" s="1327"/>
      <c r="F27" s="131"/>
      <c r="G27" s="131"/>
      <c r="H27" s="131"/>
      <c r="I27" s="131"/>
      <c r="J27" s="131"/>
      <c r="K27" s="131"/>
      <c r="L27" s="131"/>
      <c r="M27" s="130"/>
      <c r="N27" s="130"/>
      <c r="O27" s="130"/>
      <c r="P27" s="130"/>
      <c r="Q27" s="129"/>
      <c r="R27" s="2"/>
      <c r="S27" s="113">
        <v>9</v>
      </c>
      <c r="T27" s="128">
        <f>$N$34</f>
        <v>0</v>
      </c>
      <c r="U27" s="44">
        <f>SUMIF('5'!$AQ$23:$AQ$82,9,('5'!$AS$23:$AS$82))</f>
        <v>0</v>
      </c>
      <c r="V27" s="113"/>
      <c r="W27" s="113"/>
      <c r="X27" s="113"/>
    </row>
    <row r="28" spans="1:24" ht="12.75" customHeight="1" x14ac:dyDescent="0.2">
      <c r="A28" s="2"/>
      <c r="B28" s="124"/>
      <c r="C28" s="41"/>
      <c r="D28" s="1326" t="s">
        <v>67</v>
      </c>
      <c r="E28" s="1327"/>
      <c r="F28" s="131"/>
      <c r="G28" s="131"/>
      <c r="H28" s="131"/>
      <c r="I28" s="131"/>
      <c r="J28" s="131"/>
      <c r="K28" s="131"/>
      <c r="L28" s="131"/>
      <c r="M28" s="130"/>
      <c r="N28" s="130"/>
      <c r="O28" s="130"/>
      <c r="P28" s="130"/>
      <c r="Q28" s="129"/>
      <c r="R28" s="2"/>
      <c r="S28" s="113">
        <v>10</v>
      </c>
      <c r="T28" s="128">
        <f>$O$34</f>
        <v>0</v>
      </c>
      <c r="U28" s="44">
        <f>SUMIF('5'!$AQ$23:$AQ$82,10,('5'!$AS$23:$AS$82))</f>
        <v>0</v>
      </c>
      <c r="V28" s="113"/>
      <c r="W28" s="113"/>
      <c r="X28" s="113"/>
    </row>
    <row r="29" spans="1:24" ht="3.75" customHeight="1" x14ac:dyDescent="0.2">
      <c r="A29" s="2"/>
      <c r="B29" s="124"/>
      <c r="C29" s="41"/>
      <c r="D29" s="1328"/>
      <c r="E29" s="1329"/>
      <c r="F29" s="127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5"/>
      <c r="R29" s="2"/>
      <c r="S29" s="113">
        <v>11</v>
      </c>
      <c r="T29" s="128">
        <f>$P$34</f>
        <v>0</v>
      </c>
      <c r="U29" s="44">
        <f>SUMIF('5'!$AQ$23:$AQ$82,11,('5'!$AS$23:$AS$82))</f>
        <v>0</v>
      </c>
      <c r="V29" s="113"/>
      <c r="W29" s="113"/>
      <c r="X29" s="113"/>
    </row>
    <row r="30" spans="1:24" x14ac:dyDescent="0.2">
      <c r="A30" s="2"/>
      <c r="B30" s="124"/>
      <c r="C30" s="123"/>
      <c r="D30" s="1326" t="s">
        <v>66</v>
      </c>
      <c r="E30" s="1327"/>
      <c r="F30" s="122">
        <f t="shared" ref="F30:Q30" si="1">F25+F27+F28</f>
        <v>0</v>
      </c>
      <c r="G30" s="121">
        <f t="shared" si="1"/>
        <v>0</v>
      </c>
      <c r="H30" s="121">
        <f t="shared" si="1"/>
        <v>0</v>
      </c>
      <c r="I30" s="121">
        <f t="shared" si="1"/>
        <v>0</v>
      </c>
      <c r="J30" s="121">
        <f t="shared" si="1"/>
        <v>0</v>
      </c>
      <c r="K30" s="121">
        <f t="shared" si="1"/>
        <v>0</v>
      </c>
      <c r="L30" s="121">
        <f t="shared" si="1"/>
        <v>0</v>
      </c>
      <c r="M30" s="121">
        <f t="shared" si="1"/>
        <v>0</v>
      </c>
      <c r="N30" s="121">
        <f t="shared" si="1"/>
        <v>0</v>
      </c>
      <c r="O30" s="121">
        <f t="shared" si="1"/>
        <v>0</v>
      </c>
      <c r="P30" s="121">
        <f t="shared" si="1"/>
        <v>0</v>
      </c>
      <c r="Q30" s="120">
        <f t="shared" si="1"/>
        <v>0</v>
      </c>
      <c r="R30" s="2"/>
      <c r="S30" s="113">
        <v>12</v>
      </c>
      <c r="T30" s="128">
        <f>$Q$34</f>
        <v>0</v>
      </c>
      <c r="U30" s="44">
        <f>SUMIF('5'!$AQ$23:$AQ$82,12,('5'!$AS$23:$AS$82))</f>
        <v>0</v>
      </c>
      <c r="V30" s="113"/>
      <c r="W30" s="113"/>
      <c r="X30" s="113"/>
    </row>
    <row r="31" spans="1:24" ht="4.5" customHeight="1" x14ac:dyDescent="0.2">
      <c r="A31" s="2"/>
      <c r="B31" s="124"/>
      <c r="C31" s="41"/>
      <c r="D31" s="1328"/>
      <c r="E31" s="1329"/>
      <c r="F31" s="127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5"/>
      <c r="R31" s="2"/>
      <c r="S31" s="113"/>
      <c r="T31" s="113"/>
      <c r="U31" s="113"/>
      <c r="V31" s="113"/>
      <c r="W31" s="113"/>
      <c r="X31" s="113"/>
    </row>
    <row r="32" spans="1:24" x14ac:dyDescent="0.2">
      <c r="A32" s="2"/>
      <c r="B32" s="124"/>
      <c r="C32" s="41"/>
      <c r="D32" s="1141" t="s">
        <v>514</v>
      </c>
      <c r="E32" s="1140">
        <v>0</v>
      </c>
      <c r="F32" s="122">
        <f t="shared" ref="F32:P32" si="2">F30*$E$32</f>
        <v>0</v>
      </c>
      <c r="G32" s="122">
        <f t="shared" si="2"/>
        <v>0</v>
      </c>
      <c r="H32" s="122">
        <f t="shared" si="2"/>
        <v>0</v>
      </c>
      <c r="I32" s="122">
        <f t="shared" si="2"/>
        <v>0</v>
      </c>
      <c r="J32" s="122">
        <f t="shared" si="2"/>
        <v>0</v>
      </c>
      <c r="K32" s="122">
        <f t="shared" si="2"/>
        <v>0</v>
      </c>
      <c r="L32" s="122">
        <f t="shared" si="2"/>
        <v>0</v>
      </c>
      <c r="M32" s="122">
        <f t="shared" si="2"/>
        <v>0</v>
      </c>
      <c r="N32" s="122">
        <f t="shared" si="2"/>
        <v>0</v>
      </c>
      <c r="O32" s="122">
        <f t="shared" si="2"/>
        <v>0</v>
      </c>
      <c r="P32" s="122">
        <f t="shared" si="2"/>
        <v>0</v>
      </c>
      <c r="Q32" s="120">
        <f>Q30*0.3</f>
        <v>0</v>
      </c>
      <c r="R32" s="2"/>
      <c r="S32" s="113"/>
      <c r="T32" s="113"/>
      <c r="U32" s="113"/>
      <c r="V32" s="113"/>
      <c r="W32" s="113"/>
      <c r="X32" s="113"/>
    </row>
    <row r="33" spans="1:24" ht="4.5" customHeight="1" x14ac:dyDescent="0.2">
      <c r="A33" s="2"/>
      <c r="B33" s="124"/>
      <c r="C33" s="41"/>
      <c r="D33" s="1328"/>
      <c r="E33" s="1329"/>
      <c r="F33" s="127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5"/>
      <c r="R33" s="2"/>
      <c r="S33" s="113"/>
      <c r="T33" s="113"/>
      <c r="U33" s="113"/>
      <c r="V33" s="113"/>
      <c r="W33" s="113"/>
      <c r="X33" s="113"/>
    </row>
    <row r="34" spans="1:24" x14ac:dyDescent="0.2">
      <c r="A34" s="2"/>
      <c r="B34" s="124"/>
      <c r="C34" s="123"/>
      <c r="D34" s="1326" t="s">
        <v>65</v>
      </c>
      <c r="E34" s="1327"/>
      <c r="F34" s="122">
        <f t="shared" ref="F34:Q34" si="3">F30+F32</f>
        <v>0</v>
      </c>
      <c r="G34" s="121">
        <f t="shared" si="3"/>
        <v>0</v>
      </c>
      <c r="H34" s="121">
        <f t="shared" si="3"/>
        <v>0</v>
      </c>
      <c r="I34" s="121">
        <f t="shared" si="3"/>
        <v>0</v>
      </c>
      <c r="J34" s="121">
        <f t="shared" si="3"/>
        <v>0</v>
      </c>
      <c r="K34" s="121">
        <f t="shared" si="3"/>
        <v>0</v>
      </c>
      <c r="L34" s="121">
        <f t="shared" si="3"/>
        <v>0</v>
      </c>
      <c r="M34" s="121">
        <f t="shared" si="3"/>
        <v>0</v>
      </c>
      <c r="N34" s="121">
        <f t="shared" si="3"/>
        <v>0</v>
      </c>
      <c r="O34" s="121">
        <f t="shared" si="3"/>
        <v>0</v>
      </c>
      <c r="P34" s="121">
        <f t="shared" si="3"/>
        <v>0</v>
      </c>
      <c r="Q34" s="120">
        <f t="shared" si="3"/>
        <v>0</v>
      </c>
      <c r="R34" s="2"/>
      <c r="S34" s="113"/>
      <c r="T34" s="113"/>
      <c r="U34" s="113"/>
      <c r="V34" s="113"/>
      <c r="W34" s="113"/>
      <c r="X34" s="113"/>
    </row>
    <row r="35" spans="1:24" ht="14.25" customHeight="1" thickBot="1" x14ac:dyDescent="0.25">
      <c r="A35" s="2"/>
      <c r="B35" s="119"/>
      <c r="C35" s="60"/>
      <c r="D35" s="1324"/>
      <c r="E35" s="1325"/>
      <c r="F35" s="118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6"/>
      <c r="R35" s="2"/>
      <c r="S35" s="113"/>
      <c r="T35" s="113"/>
      <c r="U35" s="113"/>
      <c r="V35" s="113"/>
      <c r="W35" s="113"/>
      <c r="X35" s="113"/>
    </row>
  </sheetData>
  <mergeCells count="18">
    <mergeCell ref="D25:E25"/>
    <mergeCell ref="D29:E29"/>
    <mergeCell ref="D27:E27"/>
    <mergeCell ref="P14:Q14"/>
    <mergeCell ref="P13:Q13"/>
    <mergeCell ref="D28:E28"/>
    <mergeCell ref="F15:Q16"/>
    <mergeCell ref="D26:E26"/>
    <mergeCell ref="D24:E24"/>
    <mergeCell ref="D23:E23"/>
    <mergeCell ref="D22:E22"/>
    <mergeCell ref="D21:E21"/>
    <mergeCell ref="B18:E18"/>
    <mergeCell ref="D35:E35"/>
    <mergeCell ref="D34:E34"/>
    <mergeCell ref="D33:E33"/>
    <mergeCell ref="D30:E30"/>
    <mergeCell ref="D31:E3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1">
    <tabColor theme="0"/>
    <pageSetUpPr fitToPage="1"/>
  </sheetPr>
  <dimension ref="A1:CL85"/>
  <sheetViews>
    <sheetView showGridLines="0" showZeros="0" topLeftCell="A14" zoomScaleNormal="100" zoomScaleSheetLayoutView="100" workbookViewId="0">
      <selection activeCell="BD20" sqref="BD20"/>
    </sheetView>
  </sheetViews>
  <sheetFormatPr baseColWidth="10" defaultColWidth="11.42578125" defaultRowHeight="12.75" x14ac:dyDescent="0.2"/>
  <cols>
    <col min="1" max="1" width="2.7109375" style="1" customWidth="1"/>
    <col min="2" max="2" width="0.85546875" style="1" customWidth="1"/>
    <col min="3" max="3" width="6.7109375" style="1" customWidth="1"/>
    <col min="4" max="4" width="0.85546875" style="1" customWidth="1"/>
    <col min="5" max="5" width="15.42578125" style="1" customWidth="1"/>
    <col min="6" max="6" width="24.5703125" style="1" bestFit="1" customWidth="1"/>
    <col min="7" max="7" width="0.85546875" style="1" hidden="1" customWidth="1"/>
    <col min="8" max="9" width="4" style="1" hidden="1" customWidth="1"/>
    <col min="10" max="10" width="0.85546875" style="1" customWidth="1"/>
    <col min="11" max="11" width="5.28515625" style="1" bestFit="1" customWidth="1"/>
    <col min="12" max="12" width="5.5703125" style="1" customWidth="1"/>
    <col min="13" max="13" width="0.7109375" style="1" customWidth="1"/>
    <col min="14" max="18" width="5.7109375" style="1" hidden="1" customWidth="1"/>
    <col min="19" max="19" width="5.5703125" style="1" hidden="1" customWidth="1"/>
    <col min="20" max="20" width="0.85546875" style="1" hidden="1" customWidth="1"/>
    <col min="21" max="21" width="5.42578125" style="1" customWidth="1"/>
    <col min="22" max="22" width="5.7109375" style="1" customWidth="1"/>
    <col min="23" max="23" width="0.85546875" style="1" customWidth="1"/>
    <col min="24" max="28" width="5.7109375" style="1" hidden="1" customWidth="1"/>
    <col min="29" max="29" width="0.85546875" style="1" hidden="1" customWidth="1"/>
    <col min="30" max="30" width="5.28515625" style="1" customWidth="1"/>
    <col min="31" max="31" width="5.140625" style="1" customWidth="1"/>
    <col min="32" max="32" width="7.140625" style="1" bestFit="1" customWidth="1"/>
    <col min="33" max="33" width="0.85546875" style="1" customWidth="1"/>
    <col min="34" max="34" width="7.140625" style="1" customWidth="1"/>
    <col min="35" max="35" width="6" style="1" customWidth="1"/>
    <col min="36" max="36" width="5.28515625" style="1" customWidth="1"/>
    <col min="37" max="37" width="6.28515625" style="717" customWidth="1"/>
    <col min="38" max="38" width="5.28515625" style="1" customWidth="1"/>
    <col min="39" max="39" width="6" style="717" customWidth="1"/>
    <col min="40" max="40" width="0.85546875" style="1" customWidth="1"/>
    <col min="41" max="41" width="7.5703125" style="1" customWidth="1"/>
    <col min="42" max="42" width="0.85546875" style="1" customWidth="1"/>
    <col min="43" max="43" width="5.28515625" style="1" customWidth="1"/>
    <col min="44" max="44" width="10.28515625" style="1" customWidth="1"/>
    <col min="45" max="45" width="6.140625" style="1" customWidth="1"/>
    <col min="46" max="46" width="9" style="141" customWidth="1"/>
    <col min="47" max="47" width="7.85546875" style="141" customWidth="1"/>
    <col min="48" max="48" width="8.42578125" style="141" customWidth="1"/>
    <col min="49" max="49" width="3.85546875" style="1" customWidth="1"/>
    <col min="50" max="50" width="2.7109375" style="1" customWidth="1"/>
    <col min="51" max="51" width="8.7109375" style="141" hidden="1" customWidth="1"/>
    <col min="52" max="52" width="7" style="1" hidden="1" customWidth="1"/>
    <col min="53" max="54" width="8.7109375" style="141" hidden="1" customWidth="1"/>
    <col min="55" max="55" width="13.5703125" style="141" hidden="1" customWidth="1"/>
    <col min="56" max="56" width="19" style="141" customWidth="1"/>
    <col min="57" max="57" width="17" style="1251" bestFit="1" customWidth="1"/>
    <col min="58" max="58" width="6.5703125" style="2" customWidth="1"/>
    <col min="59" max="59" width="2.7109375" style="2" customWidth="1"/>
    <col min="60" max="16384" width="11.42578125" style="1"/>
  </cols>
  <sheetData>
    <row r="1" spans="1:59" ht="14.25" customHeight="1" x14ac:dyDescent="0.2">
      <c r="AT1" s="1"/>
      <c r="AU1" s="1"/>
      <c r="AV1" s="1"/>
      <c r="AY1" s="113"/>
      <c r="AZ1" s="113"/>
      <c r="BA1" s="1"/>
      <c r="BB1" s="1"/>
      <c r="BC1" s="1"/>
      <c r="BD1" s="1"/>
    </row>
    <row r="2" spans="1:59" ht="15.75" hidden="1" customHeight="1" x14ac:dyDescent="0.2">
      <c r="AT2" s="1"/>
      <c r="AU2" s="1"/>
      <c r="AV2" s="1"/>
      <c r="AY2" s="113"/>
      <c r="AZ2" s="113"/>
      <c r="BA2" s="1"/>
      <c r="BB2" s="1"/>
      <c r="BC2" s="1"/>
      <c r="BD2" s="1"/>
    </row>
    <row r="3" spans="1:59" ht="14.25" hidden="1" customHeight="1" x14ac:dyDescent="0.2">
      <c r="AT3" s="1"/>
      <c r="AU3" s="1"/>
      <c r="AV3" s="1"/>
      <c r="AY3" s="113"/>
      <c r="AZ3" s="113"/>
      <c r="BA3" s="1"/>
      <c r="BB3" s="1"/>
      <c r="BC3" s="1"/>
      <c r="BD3" s="1"/>
    </row>
    <row r="4" spans="1:59" x14ac:dyDescent="0.2">
      <c r="A4" s="2"/>
      <c r="B4" s="29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716"/>
      <c r="AL4" s="2"/>
      <c r="AM4" s="716"/>
      <c r="AN4" s="2"/>
      <c r="AO4" s="2"/>
      <c r="AP4" s="2"/>
      <c r="AQ4" s="2"/>
      <c r="AR4" s="2"/>
      <c r="AS4" s="2"/>
      <c r="AT4" s="1318"/>
      <c r="AU4" s="1318"/>
      <c r="AV4" s="1318"/>
      <c r="AW4" s="1318"/>
      <c r="AX4" s="2"/>
      <c r="AY4" s="113"/>
      <c r="AZ4" s="113"/>
    </row>
    <row r="5" spans="1:59" ht="18.75" x14ac:dyDescent="0.3">
      <c r="A5" s="2"/>
      <c r="B5" s="29"/>
      <c r="C5" s="177" t="s">
        <v>121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716"/>
      <c r="AL5" s="2"/>
      <c r="AM5" s="716"/>
      <c r="AN5" s="2"/>
      <c r="AO5" s="2"/>
      <c r="AP5" s="2"/>
      <c r="AQ5" s="2"/>
      <c r="AR5" s="2"/>
      <c r="AS5" s="2"/>
      <c r="AT5" s="53"/>
      <c r="AU5" s="53"/>
      <c r="AV5" s="53"/>
      <c r="AW5" s="53"/>
      <c r="AX5" s="2"/>
      <c r="AY5" s="113"/>
    </row>
    <row r="6" spans="1:59" ht="15" x14ac:dyDescent="0.2">
      <c r="A6" s="2"/>
      <c r="C6" s="27" t="s">
        <v>120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716"/>
      <c r="AL6" s="2"/>
      <c r="AM6" s="716"/>
      <c r="AN6" s="2"/>
      <c r="AO6" s="2"/>
      <c r="AP6" s="2"/>
      <c r="AQ6" s="2"/>
      <c r="AR6" s="2"/>
      <c r="AS6" s="2"/>
      <c r="AT6" s="53"/>
      <c r="AU6" s="53"/>
      <c r="AV6" s="53"/>
      <c r="AW6" s="53"/>
      <c r="AX6" s="2"/>
      <c r="AY6" s="113"/>
    </row>
    <row r="7" spans="1:59" x14ac:dyDescent="0.2">
      <c r="A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716"/>
      <c r="AL7" s="2"/>
      <c r="AM7" s="716"/>
      <c r="AN7" s="2"/>
      <c r="AO7" s="2"/>
      <c r="AP7" s="2"/>
      <c r="AQ7" s="2"/>
      <c r="AR7" s="2"/>
      <c r="AS7" s="2"/>
      <c r="AT7" s="53"/>
      <c r="AU7" s="53"/>
      <c r="AV7" s="53"/>
      <c r="AW7" s="53"/>
      <c r="AX7" s="2"/>
      <c r="AY7" s="113"/>
    </row>
    <row r="8" spans="1:59" ht="15" x14ac:dyDescent="0.2">
      <c r="A8" s="2"/>
      <c r="C8" s="1215" t="s">
        <v>577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716"/>
      <c r="AL8" s="2"/>
      <c r="AM8" s="716"/>
      <c r="AN8" s="2"/>
      <c r="AO8" s="2"/>
      <c r="AP8" s="2"/>
      <c r="AQ8" s="2"/>
      <c r="AR8" s="2"/>
      <c r="AS8" s="2"/>
      <c r="AT8" s="53"/>
      <c r="AU8" s="53"/>
      <c r="AV8" s="53"/>
      <c r="AW8" s="53"/>
      <c r="AX8" s="2"/>
      <c r="AY8" s="113"/>
    </row>
    <row r="9" spans="1:59" x14ac:dyDescent="0.2">
      <c r="A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716"/>
      <c r="AL9" s="2"/>
      <c r="AM9" s="716"/>
      <c r="AN9" s="2"/>
      <c r="AO9" s="2"/>
      <c r="AP9" s="2"/>
      <c r="AQ9" s="2"/>
      <c r="AR9" s="2"/>
      <c r="AS9" s="2"/>
      <c r="AX9" s="2"/>
      <c r="AY9" s="113"/>
    </row>
    <row r="10" spans="1:59" hidden="1" x14ac:dyDescent="0.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716"/>
      <c r="AL10" s="2"/>
      <c r="AM10" s="716"/>
      <c r="AN10" s="2"/>
      <c r="AO10" s="2"/>
      <c r="AP10" s="176"/>
      <c r="AQ10" s="176"/>
      <c r="AR10" s="176"/>
      <c r="AS10" s="176"/>
      <c r="AX10" s="2"/>
      <c r="AY10" s="113"/>
    </row>
    <row r="11" spans="1:59" ht="12.75" customHeight="1" x14ac:dyDescent="0.25">
      <c r="A11" s="2"/>
      <c r="C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U11" s="1362" t="str">
        <f>IF('1'!$D$13&lt;&gt;"",'1'!$D$13,"")</f>
        <v/>
      </c>
      <c r="AV11" s="1363"/>
      <c r="AW11" s="679"/>
      <c r="AX11" s="2"/>
      <c r="AY11" s="146"/>
    </row>
    <row r="12" spans="1:59" ht="13.5" customHeight="1" thickBot="1" x14ac:dyDescent="0.25">
      <c r="A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U12" s="680"/>
      <c r="AV12" s="714" t="s">
        <v>317</v>
      </c>
      <c r="AW12" s="680"/>
      <c r="AX12" s="2"/>
      <c r="AY12" s="146"/>
    </row>
    <row r="13" spans="1:59" x14ac:dyDescent="0.2">
      <c r="A13" s="2"/>
      <c r="B13" s="52" t="str">
        <f>IF('1'!D24&lt;&gt;"",'1'!D24,"")</f>
        <v/>
      </c>
      <c r="C13" s="175"/>
      <c r="D13" s="175"/>
      <c r="E13" s="175"/>
      <c r="F13" s="174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1304" t="s">
        <v>0</v>
      </c>
      <c r="AI13" s="1319"/>
      <c r="AJ13" s="1319"/>
      <c r="AK13" s="1364"/>
      <c r="AL13" s="1319"/>
      <c r="AM13" s="1364"/>
      <c r="AN13" s="1319"/>
      <c r="AO13" s="1319"/>
      <c r="AP13" s="1319"/>
      <c r="AQ13" s="1319"/>
      <c r="AR13" s="1319"/>
      <c r="AS13" s="1319"/>
      <c r="AT13" s="1319"/>
      <c r="AU13" s="1319"/>
      <c r="AV13" s="1319"/>
      <c r="AW13" s="1320"/>
      <c r="AX13" s="2"/>
      <c r="AY13" s="146"/>
      <c r="AZ13" s="113"/>
    </row>
    <row r="14" spans="1:59" ht="13.5" thickBot="1" x14ac:dyDescent="0.25">
      <c r="A14" s="2"/>
      <c r="B14" s="49" t="str">
        <f>IF('1'!D17&lt;&gt;"",'1'!D17,"")</f>
        <v/>
      </c>
      <c r="C14" s="173"/>
      <c r="D14" s="173"/>
      <c r="E14" s="173"/>
      <c r="F14" s="17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1321"/>
      <c r="AI14" s="1322"/>
      <c r="AJ14" s="1322"/>
      <c r="AK14" s="1365"/>
      <c r="AL14" s="1322"/>
      <c r="AM14" s="1365"/>
      <c r="AN14" s="1322"/>
      <c r="AO14" s="1322"/>
      <c r="AP14" s="1322"/>
      <c r="AQ14" s="1322"/>
      <c r="AR14" s="1322"/>
      <c r="AS14" s="1322"/>
      <c r="AT14" s="1322"/>
      <c r="AU14" s="1322"/>
      <c r="AV14" s="1322"/>
      <c r="AW14" s="1323"/>
      <c r="AX14" s="2"/>
      <c r="AY14" s="146"/>
      <c r="AZ14" s="113"/>
    </row>
    <row r="15" spans="1:59" ht="13.5" thickBot="1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716"/>
      <c r="AL15" s="2"/>
      <c r="AM15" s="716"/>
      <c r="AN15" s="2"/>
      <c r="AO15" s="2"/>
      <c r="AP15" s="2"/>
      <c r="AQ15" s="2"/>
      <c r="AR15" s="2"/>
      <c r="AS15" s="2"/>
      <c r="AT15" s="35"/>
      <c r="AU15" s="35"/>
      <c r="AV15" s="43" t="s">
        <v>46</v>
      </c>
      <c r="AX15" s="2"/>
      <c r="AY15" s="146"/>
      <c r="AZ15" s="113"/>
    </row>
    <row r="16" spans="1:59" s="31" customFormat="1" ht="5.25" customHeight="1" x14ac:dyDescent="0.2">
      <c r="A16" s="3"/>
      <c r="B16" s="684"/>
      <c r="C16" s="685"/>
      <c r="D16" s="685"/>
      <c r="E16" s="685"/>
      <c r="F16" s="685"/>
      <c r="G16" s="685"/>
      <c r="H16" s="685"/>
      <c r="I16" s="685"/>
      <c r="J16" s="685"/>
      <c r="K16" s="685"/>
      <c r="L16" s="685"/>
      <c r="M16" s="685"/>
      <c r="N16" s="685"/>
      <c r="O16" s="685"/>
      <c r="P16" s="685"/>
      <c r="Q16" s="685"/>
      <c r="R16" s="685"/>
      <c r="S16" s="685"/>
      <c r="T16" s="685"/>
      <c r="U16" s="685"/>
      <c r="V16" s="685"/>
      <c r="W16" s="685"/>
      <c r="X16" s="685"/>
      <c r="Y16" s="685"/>
      <c r="Z16" s="685"/>
      <c r="AA16" s="685"/>
      <c r="AB16" s="685"/>
      <c r="AC16" s="685"/>
      <c r="AD16" s="685"/>
      <c r="AE16" s="685"/>
      <c r="AF16" s="685"/>
      <c r="AG16" s="685"/>
      <c r="AH16" s="685"/>
      <c r="AI16" s="685"/>
      <c r="AJ16" s="685"/>
      <c r="AK16" s="718"/>
      <c r="AL16" s="685"/>
      <c r="AM16" s="718"/>
      <c r="AN16" s="685"/>
      <c r="AO16" s="685"/>
      <c r="AP16" s="685"/>
      <c r="AQ16" s="685"/>
      <c r="AR16" s="685"/>
      <c r="AS16" s="685"/>
      <c r="AT16" s="686"/>
      <c r="AU16" s="686"/>
      <c r="AV16" s="686"/>
      <c r="AW16" s="687"/>
      <c r="AX16" s="2"/>
      <c r="AY16" s="44"/>
      <c r="AZ16" s="44"/>
      <c r="BE16" s="1252"/>
      <c r="BF16" s="3"/>
      <c r="BG16" s="2"/>
    </row>
    <row r="17" spans="1:90" s="31" customFormat="1" ht="15" customHeight="1" thickBot="1" x14ac:dyDescent="0.25">
      <c r="A17" s="3"/>
      <c r="B17" s="688"/>
      <c r="C17" s="689"/>
      <c r="D17" s="689"/>
      <c r="E17" s="689"/>
      <c r="F17" s="689"/>
      <c r="G17" s="689"/>
      <c r="H17" s="689"/>
      <c r="I17" s="689"/>
      <c r="J17" s="689"/>
      <c r="K17" s="689"/>
      <c r="L17" s="689"/>
      <c r="M17" s="689"/>
      <c r="N17" s="1370"/>
      <c r="O17" s="1371"/>
      <c r="P17" s="1371"/>
      <c r="Q17" s="1371"/>
      <c r="R17" s="1371"/>
      <c r="S17" s="1371"/>
      <c r="T17" s="689"/>
      <c r="U17" s="689"/>
      <c r="V17" s="689"/>
      <c r="W17" s="689"/>
      <c r="X17" s="689"/>
      <c r="Y17" s="689"/>
      <c r="Z17" s="689"/>
      <c r="AA17" s="689"/>
      <c r="AB17" s="689"/>
      <c r="AC17" s="689"/>
      <c r="AD17" s="689"/>
      <c r="AE17" s="689"/>
      <c r="AF17" s="689"/>
      <c r="AG17" s="689"/>
      <c r="AH17" s="689"/>
      <c r="AI17" s="689"/>
      <c r="AJ17" s="689"/>
      <c r="AK17" s="719"/>
      <c r="AL17" s="689"/>
      <c r="AM17" s="719"/>
      <c r="AN17" s="689"/>
      <c r="AO17" s="689"/>
      <c r="AP17" s="689"/>
      <c r="AQ17" s="689"/>
      <c r="AR17" s="689"/>
      <c r="AS17" s="689"/>
      <c r="AT17" s="690"/>
      <c r="AU17" s="690"/>
      <c r="AV17" s="690"/>
      <c r="AW17" s="691"/>
      <c r="AX17" s="2"/>
      <c r="AY17" s="44"/>
      <c r="AZ17" s="44"/>
      <c r="BE17" s="1252"/>
      <c r="BF17" s="3"/>
      <c r="BG17" s="2"/>
    </row>
    <row r="18" spans="1:90" s="169" customFormat="1" ht="15" customHeight="1" x14ac:dyDescent="0.3">
      <c r="A18" s="171"/>
      <c r="B18" s="632"/>
      <c r="C18" s="1349" t="s">
        <v>472</v>
      </c>
      <c r="D18" s="1350"/>
      <c r="E18" s="1350"/>
      <c r="F18" s="1351"/>
      <c r="G18" s="633"/>
      <c r="H18" s="634"/>
      <c r="I18" s="634"/>
      <c r="J18" s="634"/>
      <c r="K18" s="1343" t="s">
        <v>119</v>
      </c>
      <c r="L18" s="1344"/>
      <c r="M18" s="637"/>
      <c r="N18" s="1352" t="s">
        <v>118</v>
      </c>
      <c r="O18" s="1354" t="s">
        <v>117</v>
      </c>
      <c r="P18" s="1357" t="s">
        <v>116</v>
      </c>
      <c r="Q18" s="1359" t="s">
        <v>115</v>
      </c>
      <c r="R18" s="1361" t="s">
        <v>114</v>
      </c>
      <c r="S18" s="1352" t="s">
        <v>113</v>
      </c>
      <c r="T18" s="637"/>
      <c r="U18" s="1343" t="s">
        <v>112</v>
      </c>
      <c r="V18" s="1345"/>
      <c r="W18" s="636"/>
      <c r="X18" s="1343" t="s">
        <v>111</v>
      </c>
      <c r="Y18" s="1344"/>
      <c r="Z18" s="1344"/>
      <c r="AA18" s="1344"/>
      <c r="AB18" s="1344"/>
      <c r="AC18" s="637"/>
      <c r="AD18" s="1343" t="s">
        <v>110</v>
      </c>
      <c r="AE18" s="1358"/>
      <c r="AF18" s="1369"/>
      <c r="AG18" s="638"/>
      <c r="AH18" s="639" t="s">
        <v>340</v>
      </c>
      <c r="AI18" s="640"/>
      <c r="AJ18" s="640"/>
      <c r="AK18" s="720"/>
      <c r="AL18" s="638"/>
      <c r="AM18" s="725"/>
      <c r="AN18" s="638"/>
      <c r="AO18" s="640" t="s">
        <v>465</v>
      </c>
      <c r="AP18" s="638"/>
      <c r="AQ18" s="1366" t="s">
        <v>318</v>
      </c>
      <c r="AR18" s="1367"/>
      <c r="AS18" s="1367"/>
      <c r="AT18" s="1367"/>
      <c r="AU18" s="1367"/>
      <c r="AV18" s="1368"/>
      <c r="AW18" s="641"/>
      <c r="AX18" s="2"/>
      <c r="AY18" s="170"/>
      <c r="AZ18" s="170"/>
      <c r="BE18" s="1253"/>
      <c r="BF18" s="171"/>
      <c r="BG18" s="2"/>
    </row>
    <row r="19" spans="1:90" s="169" customFormat="1" ht="30.75" thickBot="1" x14ac:dyDescent="0.35">
      <c r="A19" s="171"/>
      <c r="B19" s="632"/>
      <c r="C19" s="642"/>
      <c r="D19" s="638"/>
      <c r="E19" s="1346" t="s">
        <v>315</v>
      </c>
      <c r="F19" s="642"/>
      <c r="G19" s="633"/>
      <c r="H19" s="1344" t="s">
        <v>109</v>
      </c>
      <c r="I19" s="1344"/>
      <c r="J19" s="634"/>
      <c r="K19" s="1343" t="s">
        <v>108</v>
      </c>
      <c r="L19" s="1344"/>
      <c r="M19" s="637"/>
      <c r="N19" s="1353"/>
      <c r="O19" s="1353"/>
      <c r="P19" s="1358"/>
      <c r="Q19" s="1360"/>
      <c r="R19" s="1353"/>
      <c r="S19" s="1360"/>
      <c r="T19" s="637"/>
      <c r="U19" s="1343" t="s">
        <v>108</v>
      </c>
      <c r="V19" s="1345"/>
      <c r="W19" s="636"/>
      <c r="X19" s="636"/>
      <c r="Y19" s="636"/>
      <c r="Z19" s="636"/>
      <c r="AA19" s="636"/>
      <c r="AB19" s="643"/>
      <c r="AC19" s="637"/>
      <c r="AD19" s="636"/>
      <c r="AE19" s="636"/>
      <c r="AF19" s="1244"/>
      <c r="AG19" s="638"/>
      <c r="AH19" s="644" t="s">
        <v>107</v>
      </c>
      <c r="AI19" s="645"/>
      <c r="AJ19" s="645"/>
      <c r="AK19" s="721"/>
      <c r="AL19" s="646"/>
      <c r="AM19" s="726"/>
      <c r="AN19" s="638"/>
      <c r="AO19" s="640" t="s">
        <v>106</v>
      </c>
      <c r="AP19" s="638"/>
      <c r="AQ19" s="635" t="s">
        <v>105</v>
      </c>
      <c r="AR19" s="648" t="s">
        <v>102</v>
      </c>
      <c r="AS19" s="649" t="s">
        <v>104</v>
      </c>
      <c r="AT19" s="648" t="s">
        <v>102</v>
      </c>
      <c r="AU19" s="650" t="s">
        <v>103</v>
      </c>
      <c r="AV19" s="650" t="s">
        <v>102</v>
      </c>
      <c r="AW19" s="641"/>
      <c r="AX19" s="2"/>
      <c r="AY19" s="170"/>
      <c r="AZ19" s="170"/>
      <c r="BC19" s="1246" t="s">
        <v>562</v>
      </c>
      <c r="BD19" s="1255" t="s">
        <v>593</v>
      </c>
      <c r="BE19" s="1276" t="s">
        <v>562</v>
      </c>
      <c r="BF19" s="171"/>
      <c r="BG19" s="2"/>
    </row>
    <row r="20" spans="1:90" s="169" customFormat="1" ht="24" customHeight="1" x14ac:dyDescent="0.3">
      <c r="A20" s="171"/>
      <c r="B20" s="632"/>
      <c r="C20" s="651" t="s">
        <v>101</v>
      </c>
      <c r="D20" s="638"/>
      <c r="E20" s="1347"/>
      <c r="F20" s="1355" t="s">
        <v>100</v>
      </c>
      <c r="G20" s="633"/>
      <c r="H20" s="634"/>
      <c r="I20" s="634"/>
      <c r="J20" s="634"/>
      <c r="K20" s="1343"/>
      <c r="L20" s="1344"/>
      <c r="M20" s="637"/>
      <c r="N20" s="1353"/>
      <c r="O20" s="1353"/>
      <c r="P20" s="1358"/>
      <c r="Q20" s="1360"/>
      <c r="R20" s="1353"/>
      <c r="S20" s="1360"/>
      <c r="T20" s="637"/>
      <c r="U20" s="1343" t="s">
        <v>99</v>
      </c>
      <c r="V20" s="1345"/>
      <c r="W20" s="636"/>
      <c r="X20" s="652" t="s">
        <v>98</v>
      </c>
      <c r="Y20" s="652" t="s">
        <v>97</v>
      </c>
      <c r="Z20" s="652" t="s">
        <v>96</v>
      </c>
      <c r="AA20" s="653" t="s">
        <v>95</v>
      </c>
      <c r="AB20" s="654" t="s">
        <v>94</v>
      </c>
      <c r="AC20" s="637"/>
      <c r="AD20" s="636"/>
      <c r="AE20" s="636"/>
      <c r="AF20" s="1245"/>
      <c r="AG20" s="638"/>
      <c r="AH20" s="644"/>
      <c r="AI20" s="645"/>
      <c r="AJ20" s="645"/>
      <c r="AK20" s="721"/>
      <c r="AL20" s="646"/>
      <c r="AM20" s="726"/>
      <c r="AN20" s="638"/>
      <c r="AO20" s="640"/>
      <c r="AP20" s="638"/>
      <c r="AQ20" s="635" t="s">
        <v>93</v>
      </c>
      <c r="AR20" s="648" t="s">
        <v>92</v>
      </c>
      <c r="AS20" s="649" t="s">
        <v>91</v>
      </c>
      <c r="AT20" s="648" t="s">
        <v>90</v>
      </c>
      <c r="AU20" s="650" t="s">
        <v>89</v>
      </c>
      <c r="AV20" s="650" t="s">
        <v>88</v>
      </c>
      <c r="AW20" s="641"/>
      <c r="AX20" s="2"/>
      <c r="AY20" s="170"/>
      <c r="AZ20" s="170"/>
      <c r="BC20" s="1338" t="s">
        <v>488</v>
      </c>
      <c r="BD20" s="1266">
        <v>3290</v>
      </c>
      <c r="BE20" s="1335" t="s">
        <v>488</v>
      </c>
      <c r="BF20" s="2"/>
      <c r="BG20" s="2"/>
    </row>
    <row r="21" spans="1:90" s="169" customFormat="1" ht="20.25" customHeight="1" x14ac:dyDescent="0.3">
      <c r="A21" s="171"/>
      <c r="B21" s="632"/>
      <c r="C21" s="651"/>
      <c r="D21" s="638"/>
      <c r="E21" s="1348"/>
      <c r="F21" s="1356"/>
      <c r="G21" s="638"/>
      <c r="H21" s="636" t="s">
        <v>87</v>
      </c>
      <c r="I21" s="637" t="s">
        <v>86</v>
      </c>
      <c r="J21" s="647"/>
      <c r="K21" s="655" t="s">
        <v>85</v>
      </c>
      <c r="L21" s="656" t="s">
        <v>84</v>
      </c>
      <c r="M21" s="655"/>
      <c r="N21" s="1353"/>
      <c r="O21" s="1353"/>
      <c r="P21" s="1358"/>
      <c r="Q21" s="1360"/>
      <c r="R21" s="1353"/>
      <c r="S21" s="1360"/>
      <c r="T21" s="655"/>
      <c r="U21" s="655" t="s">
        <v>85</v>
      </c>
      <c r="V21" s="657" t="s">
        <v>84</v>
      </c>
      <c r="W21" s="657"/>
      <c r="X21" s="652" t="s">
        <v>82</v>
      </c>
      <c r="Y21" s="652" t="s">
        <v>82</v>
      </c>
      <c r="Z21" s="652" t="s">
        <v>82</v>
      </c>
      <c r="AA21" s="658" t="s">
        <v>83</v>
      </c>
      <c r="AB21" s="654" t="s">
        <v>82</v>
      </c>
      <c r="AC21" s="655"/>
      <c r="AD21" s="637" t="s">
        <v>471</v>
      </c>
      <c r="AE21" s="636" t="s">
        <v>81</v>
      </c>
      <c r="AF21" s="1196" t="s">
        <v>561</v>
      </c>
      <c r="AG21" s="638"/>
      <c r="AH21" s="659" t="s">
        <v>80</v>
      </c>
      <c r="AI21" s="715" t="s">
        <v>45</v>
      </c>
      <c r="AJ21" s="660" t="s">
        <v>80</v>
      </c>
      <c r="AK21" s="715" t="s">
        <v>45</v>
      </c>
      <c r="AL21" s="660" t="s">
        <v>80</v>
      </c>
      <c r="AM21" s="727" t="s">
        <v>45</v>
      </c>
      <c r="AN21" s="638"/>
      <c r="AO21" s="661" t="s">
        <v>79</v>
      </c>
      <c r="AP21" s="638"/>
      <c r="AQ21" s="662"/>
      <c r="AR21" s="663" t="s">
        <v>76</v>
      </c>
      <c r="AS21" s="662" t="s">
        <v>79</v>
      </c>
      <c r="AT21" s="663" t="s">
        <v>78</v>
      </c>
      <c r="AU21" s="650" t="s">
        <v>77</v>
      </c>
      <c r="AV21" s="650" t="s">
        <v>76</v>
      </c>
      <c r="AW21" s="641"/>
      <c r="AX21" s="2"/>
      <c r="AY21" s="170"/>
      <c r="AZ21" s="170"/>
      <c r="BC21" s="1339"/>
      <c r="BD21" s="1265">
        <f>BD20*0.6</f>
        <v>1974</v>
      </c>
      <c r="BE21" s="1336"/>
      <c r="BF21" s="171"/>
      <c r="BG21" s="2"/>
    </row>
    <row r="22" spans="1:90" ht="12" customHeight="1" thickBot="1" x14ac:dyDescent="0.3">
      <c r="A22" s="2"/>
      <c r="B22" s="664"/>
      <c r="C22" s="665"/>
      <c r="D22" s="665"/>
      <c r="E22" s="665"/>
      <c r="F22" s="665"/>
      <c r="G22" s="666"/>
      <c r="H22" s="681"/>
      <c r="I22" s="682"/>
      <c r="J22" s="683"/>
      <c r="K22" s="665"/>
      <c r="L22" s="665"/>
      <c r="M22" s="665"/>
      <c r="N22" s="665"/>
      <c r="O22" s="665"/>
      <c r="P22" s="665"/>
      <c r="Q22" s="665"/>
      <c r="R22" s="665"/>
      <c r="S22" s="665"/>
      <c r="T22" s="665"/>
      <c r="U22" s="665"/>
      <c r="V22" s="665"/>
      <c r="W22" s="665"/>
      <c r="X22" s="665"/>
      <c r="Y22" s="665"/>
      <c r="Z22" s="665"/>
      <c r="AA22" s="665"/>
      <c r="AB22" s="665"/>
      <c r="AC22" s="666"/>
      <c r="AD22" s="1340" t="s">
        <v>323</v>
      </c>
      <c r="AE22" s="1341"/>
      <c r="AF22" s="1342"/>
      <c r="AG22" s="665"/>
      <c r="AH22" s="665"/>
      <c r="AI22" s="667"/>
      <c r="AJ22" s="665"/>
      <c r="AK22" s="722"/>
      <c r="AL22" s="665"/>
      <c r="AM22" s="728"/>
      <c r="AN22" s="665"/>
      <c r="AO22" s="666"/>
      <c r="AP22" s="665"/>
      <c r="AQ22" s="665"/>
      <c r="AR22" s="668"/>
      <c r="AS22" s="665"/>
      <c r="AT22" s="669"/>
      <c r="AU22" s="669"/>
      <c r="AV22" s="669"/>
      <c r="AW22" s="670"/>
      <c r="AX22" s="2"/>
      <c r="AY22" s="146"/>
      <c r="AZ22" s="113"/>
      <c r="BC22" s="1337"/>
      <c r="BD22" s="1256"/>
      <c r="BE22" s="1337"/>
    </row>
    <row r="23" spans="1:90" ht="12.75" customHeight="1" x14ac:dyDescent="0.2">
      <c r="A23" s="2"/>
      <c r="B23" s="165"/>
      <c r="C23" s="913">
        <v>1</v>
      </c>
      <c r="D23" s="166"/>
      <c r="E23" s="164"/>
      <c r="F23" s="164"/>
      <c r="G23" s="166"/>
      <c r="H23" s="620"/>
      <c r="I23" s="620"/>
      <c r="J23" s="621"/>
      <c r="K23" s="162"/>
      <c r="L23" s="161"/>
      <c r="M23" s="624"/>
      <c r="N23" s="623"/>
      <c r="O23" s="622"/>
      <c r="P23" s="622"/>
      <c r="Q23" s="622"/>
      <c r="R23" s="622"/>
      <c r="S23" s="623"/>
      <c r="T23" s="624"/>
      <c r="U23" s="625"/>
      <c r="V23" s="623"/>
      <c r="W23" s="624"/>
      <c r="X23" s="623"/>
      <c r="Y23" s="622"/>
      <c r="Z23" s="622"/>
      <c r="AA23" s="622"/>
      <c r="AB23" s="623"/>
      <c r="AC23" s="626"/>
      <c r="AD23" s="627"/>
      <c r="AE23" s="627"/>
      <c r="AF23" s="627"/>
      <c r="AG23" s="166"/>
      <c r="AH23" s="158"/>
      <c r="AI23" s="159"/>
      <c r="AJ23" s="158"/>
      <c r="AK23" s="159"/>
      <c r="AL23" s="158"/>
      <c r="AM23" s="729"/>
      <c r="AN23" s="166"/>
      <c r="AO23" s="671">
        <f>IF(AND(AD23="",AE23=""),0,30%)+IF(AF23="x",75%,0)</f>
        <v>0</v>
      </c>
      <c r="AP23" s="156"/>
      <c r="AQ23" s="1102"/>
      <c r="AR23" s="155" t="str">
        <f>IF(AQ23&lt;&gt;"",VLOOKUP(AQ23,'4'!$S$19:$T$30,2,TRUE),"")</f>
        <v/>
      </c>
      <c r="AS23" s="678"/>
      <c r="AT23" s="153">
        <f>IF(ISNUMBER(AR23),IF(AS23="","0",AR23*AS23),0)</f>
        <v>0</v>
      </c>
      <c r="AU23" s="154"/>
      <c r="AV23" s="153">
        <f t="shared" ref="AV23:AV54" si="0">AT23+AU23</f>
        <v>0</v>
      </c>
      <c r="AW23" s="168"/>
      <c r="AX23" s="2"/>
      <c r="AY23" s="146"/>
      <c r="AZ23" s="141">
        <f t="shared" ref="AZ23:AZ54" si="1">IF(U23="",1,U23)</f>
        <v>1</v>
      </c>
      <c r="BA23" s="141">
        <f t="shared" ref="BA23:BA54" si="2">IF(V23="",2099,V23)</f>
        <v>2099</v>
      </c>
      <c r="BC23" s="1166">
        <f>IF(AO23=75%,HLOOKUP(AQ23,'4'!$F$21:$Q$23,3,TRUE)*0.75*AS23,IF(AO23=30%,AV23*0.3/12,0))</f>
        <v>0</v>
      </c>
      <c r="BD23" s="1256" t="str">
        <f>IF(AO23=75%,$BD$20*0.6,"")</f>
        <v/>
      </c>
      <c r="BE23" s="1166">
        <f>IF(AO23=75%,MIN(BC23,BD23),BC23)</f>
        <v>0</v>
      </c>
    </row>
    <row r="24" spans="1:90" ht="12.75" customHeight="1" x14ac:dyDescent="0.2">
      <c r="A24" s="2"/>
      <c r="B24" s="165"/>
      <c r="C24" s="913" t="str">
        <f t="shared" ref="C24:C82" si="3">IF(E24&lt;&gt;"",C23+1,"")</f>
        <v/>
      </c>
      <c r="D24" s="133"/>
      <c r="E24" s="164"/>
      <c r="F24" s="164"/>
      <c r="G24" s="133"/>
      <c r="H24" s="164"/>
      <c r="I24" s="164"/>
      <c r="J24" s="133"/>
      <c r="K24" s="162"/>
      <c r="L24" s="161"/>
      <c r="M24" s="163"/>
      <c r="N24" s="161"/>
      <c r="O24" s="162"/>
      <c r="P24" s="162"/>
      <c r="Q24" s="162"/>
      <c r="R24" s="162"/>
      <c r="S24" s="161"/>
      <c r="T24" s="163"/>
      <c r="U24" s="157"/>
      <c r="V24" s="161"/>
      <c r="W24" s="163"/>
      <c r="X24" s="161"/>
      <c r="Y24" s="162"/>
      <c r="Z24" s="162"/>
      <c r="AA24" s="162"/>
      <c r="AB24" s="161"/>
      <c r="AC24" s="156"/>
      <c r="AD24" s="160"/>
      <c r="AE24" s="160"/>
      <c r="AF24" s="160"/>
      <c r="AG24" s="133"/>
      <c r="AH24" s="158"/>
      <c r="AI24" s="159"/>
      <c r="AJ24" s="158"/>
      <c r="AK24" s="159"/>
      <c r="AL24" s="158"/>
      <c r="AM24" s="729"/>
      <c r="AN24" s="133"/>
      <c r="AO24" s="671">
        <f t="shared" ref="AO24:AO82" si="4">IF(AND(AD24="",AE24=""),0,30%)+IF(AF24="x",75%,0)</f>
        <v>0</v>
      </c>
      <c r="AP24" s="156"/>
      <c r="AQ24" s="1102"/>
      <c r="AR24" s="155" t="str">
        <f>IF(AQ24&lt;&gt;"",VLOOKUP(AQ24,'4'!$S$19:$T$30,2,TRUE),"")</f>
        <v/>
      </c>
      <c r="AS24" s="678"/>
      <c r="AT24" s="153">
        <f t="shared" ref="AT24:AT82" si="5">IF(ISNUMBER(AR24),IF(AS24="","0",AR24*AS24),0)</f>
        <v>0</v>
      </c>
      <c r="AU24" s="154"/>
      <c r="AV24" s="153">
        <f t="shared" si="0"/>
        <v>0</v>
      </c>
      <c r="AW24" s="132"/>
      <c r="AX24" s="2"/>
      <c r="AY24" s="146"/>
      <c r="AZ24" s="141">
        <f t="shared" si="1"/>
        <v>1</v>
      </c>
      <c r="BA24" s="141">
        <f t="shared" si="2"/>
        <v>2099</v>
      </c>
      <c r="BC24" s="1166">
        <f>IF(AO24=75%,HLOOKUP(AQ24,'4'!$F$21:$Q$23,3,TRUE)*0.75*AS24,IF(AO24=30%,AV24*0.3/12,0))</f>
        <v>0</v>
      </c>
      <c r="BD24" s="1256" t="str">
        <f t="shared" ref="BD24:BD82" si="6">IF(AO24=75%,$BD$20*0.6,"")</f>
        <v/>
      </c>
      <c r="BE24" s="1166">
        <f t="shared" ref="BE24:BE83" si="7">IF(AO24=75%,MIN(BC24,BD24),BC24)</f>
        <v>0</v>
      </c>
    </row>
    <row r="25" spans="1:90" ht="12.75" customHeight="1" x14ac:dyDescent="0.2">
      <c r="A25" s="2"/>
      <c r="B25" s="165"/>
      <c r="C25" s="913" t="str">
        <f t="shared" si="3"/>
        <v/>
      </c>
      <c r="D25" s="133"/>
      <c r="E25" s="164"/>
      <c r="F25" s="164"/>
      <c r="G25" s="133"/>
      <c r="H25" s="164"/>
      <c r="I25" s="164"/>
      <c r="J25" s="133"/>
      <c r="K25" s="162"/>
      <c r="L25" s="161"/>
      <c r="M25" s="163"/>
      <c r="N25" s="161"/>
      <c r="O25" s="162"/>
      <c r="P25" s="162"/>
      <c r="Q25" s="162"/>
      <c r="R25" s="162"/>
      <c r="S25" s="161"/>
      <c r="T25" s="163"/>
      <c r="U25" s="157"/>
      <c r="V25" s="161"/>
      <c r="W25" s="163"/>
      <c r="X25" s="161"/>
      <c r="Y25" s="162"/>
      <c r="Z25" s="162"/>
      <c r="AA25" s="162"/>
      <c r="AB25" s="161"/>
      <c r="AC25" s="156"/>
      <c r="AD25" s="160"/>
      <c r="AE25" s="160"/>
      <c r="AF25" s="160"/>
      <c r="AG25" s="133"/>
      <c r="AH25" s="158"/>
      <c r="AI25" s="159"/>
      <c r="AJ25" s="158"/>
      <c r="AK25" s="159"/>
      <c r="AL25" s="158"/>
      <c r="AM25" s="729"/>
      <c r="AN25" s="133"/>
      <c r="AO25" s="671">
        <f t="shared" si="4"/>
        <v>0</v>
      </c>
      <c r="AP25" s="156"/>
      <c r="AQ25" s="1102"/>
      <c r="AR25" s="155" t="str">
        <f>IF(AQ25&lt;&gt;"",VLOOKUP(AQ25,'4'!$S$19:$T$30,2,TRUE),"")</f>
        <v/>
      </c>
      <c r="AS25" s="678"/>
      <c r="AT25" s="153">
        <f t="shared" si="5"/>
        <v>0</v>
      </c>
      <c r="AU25" s="154"/>
      <c r="AV25" s="153">
        <f t="shared" si="0"/>
        <v>0</v>
      </c>
      <c r="AW25" s="132"/>
      <c r="AX25" s="2"/>
      <c r="AY25" s="146"/>
      <c r="AZ25" s="141">
        <f t="shared" si="1"/>
        <v>1</v>
      </c>
      <c r="BA25" s="141">
        <f t="shared" si="2"/>
        <v>2099</v>
      </c>
      <c r="BC25" s="1166">
        <f>IF(AO25=75%,HLOOKUP(AQ25,'4'!$F$21:$Q$23,3,TRUE)*0.75*AS25,IF(AO25=30%,AV25*0.3/12,0))</f>
        <v>0</v>
      </c>
      <c r="BD25" s="1256" t="str">
        <f t="shared" si="6"/>
        <v/>
      </c>
      <c r="BE25" s="1166">
        <f t="shared" si="7"/>
        <v>0</v>
      </c>
    </row>
    <row r="26" spans="1:90" ht="12.75" customHeight="1" x14ac:dyDescent="0.2">
      <c r="A26" s="2"/>
      <c r="B26" s="165"/>
      <c r="C26" s="913" t="str">
        <f t="shared" si="3"/>
        <v/>
      </c>
      <c r="D26" s="133"/>
      <c r="E26" s="164"/>
      <c r="F26" s="164"/>
      <c r="G26" s="133"/>
      <c r="H26" s="164" t="s">
        <v>301</v>
      </c>
      <c r="I26" s="164"/>
      <c r="J26" s="133"/>
      <c r="K26" s="162"/>
      <c r="L26" s="161"/>
      <c r="M26" s="163"/>
      <c r="N26" s="161"/>
      <c r="O26" s="162"/>
      <c r="P26" s="162"/>
      <c r="Q26" s="162"/>
      <c r="R26" s="162"/>
      <c r="S26" s="161"/>
      <c r="T26" s="163"/>
      <c r="U26" s="157"/>
      <c r="V26" s="161"/>
      <c r="W26" s="163"/>
      <c r="X26" s="161"/>
      <c r="Y26" s="162"/>
      <c r="Z26" s="162"/>
      <c r="AA26" s="162"/>
      <c r="AB26" s="161"/>
      <c r="AC26" s="156"/>
      <c r="AD26" s="160"/>
      <c r="AE26" s="160"/>
      <c r="AF26" s="160"/>
      <c r="AG26" s="133"/>
      <c r="AH26" s="158"/>
      <c r="AI26" s="159"/>
      <c r="AJ26" s="158"/>
      <c r="AK26" s="159"/>
      <c r="AL26" s="158"/>
      <c r="AM26" s="729"/>
      <c r="AN26" s="133"/>
      <c r="AO26" s="671">
        <f t="shared" si="4"/>
        <v>0</v>
      </c>
      <c r="AP26" s="156"/>
      <c r="AQ26" s="1102"/>
      <c r="AR26" s="155" t="str">
        <f>IF(AQ26&lt;&gt;"",VLOOKUP(AQ26,'4'!$S$19:$T$30,2,TRUE),"")</f>
        <v/>
      </c>
      <c r="AS26" s="678"/>
      <c r="AT26" s="153">
        <f t="shared" si="5"/>
        <v>0</v>
      </c>
      <c r="AU26" s="154"/>
      <c r="AV26" s="153">
        <f t="shared" si="0"/>
        <v>0</v>
      </c>
      <c r="AW26" s="132"/>
      <c r="AX26" s="2"/>
      <c r="AY26" s="146"/>
      <c r="AZ26" s="141">
        <f t="shared" si="1"/>
        <v>1</v>
      </c>
      <c r="BA26" s="141">
        <f t="shared" si="2"/>
        <v>2099</v>
      </c>
      <c r="BC26" s="1166">
        <f>IF(AO26=75%,HLOOKUP(AQ26,'4'!$F$21:$Q$23,3,TRUE)*0.75*AS26,IF(AO26=30%,AV26*0.3/12,0))</f>
        <v>0</v>
      </c>
      <c r="BD26" s="1256" t="str">
        <f t="shared" si="6"/>
        <v/>
      </c>
      <c r="BE26" s="1166">
        <f t="shared" si="7"/>
        <v>0</v>
      </c>
    </row>
    <row r="27" spans="1:90" ht="12.75" customHeight="1" x14ac:dyDescent="0.2">
      <c r="A27" s="2"/>
      <c r="B27" s="165"/>
      <c r="C27" s="913" t="str">
        <f t="shared" si="3"/>
        <v/>
      </c>
      <c r="D27" s="133"/>
      <c r="E27" s="164"/>
      <c r="F27" s="164"/>
      <c r="G27" s="133"/>
      <c r="H27" s="164" t="s">
        <v>301</v>
      </c>
      <c r="I27" s="164"/>
      <c r="J27" s="133"/>
      <c r="K27" s="162"/>
      <c r="L27" s="161"/>
      <c r="M27" s="163"/>
      <c r="N27" s="161"/>
      <c r="O27" s="162"/>
      <c r="P27" s="162"/>
      <c r="Q27" s="162"/>
      <c r="R27" s="162"/>
      <c r="S27" s="161"/>
      <c r="T27" s="163"/>
      <c r="U27" s="157"/>
      <c r="V27" s="161"/>
      <c r="W27" s="163"/>
      <c r="X27" s="161"/>
      <c r="Y27" s="162"/>
      <c r="Z27" s="162"/>
      <c r="AA27" s="162"/>
      <c r="AB27" s="161"/>
      <c r="AC27" s="167"/>
      <c r="AD27" s="160"/>
      <c r="AE27" s="160"/>
      <c r="AF27" s="160"/>
      <c r="AG27" s="133"/>
      <c r="AH27" s="158"/>
      <c r="AI27" s="159"/>
      <c r="AJ27" s="158"/>
      <c r="AK27" s="159"/>
      <c r="AL27" s="158"/>
      <c r="AM27" s="729"/>
      <c r="AN27" s="133"/>
      <c r="AO27" s="671">
        <f t="shared" si="4"/>
        <v>0</v>
      </c>
      <c r="AP27" s="156"/>
      <c r="AQ27" s="1102"/>
      <c r="AR27" s="155" t="str">
        <f>IF(AQ27&lt;&gt;"",VLOOKUP(AQ27,'4'!$S$19:$T$30,2,TRUE),"")</f>
        <v/>
      </c>
      <c r="AS27" s="678"/>
      <c r="AT27" s="153">
        <f t="shared" si="5"/>
        <v>0</v>
      </c>
      <c r="AU27" s="154"/>
      <c r="AV27" s="153">
        <f t="shared" si="0"/>
        <v>0</v>
      </c>
      <c r="AW27" s="132"/>
      <c r="AX27" s="2"/>
      <c r="AY27" s="146"/>
      <c r="AZ27" s="141">
        <f t="shared" si="1"/>
        <v>1</v>
      </c>
      <c r="BA27" s="141">
        <f t="shared" si="2"/>
        <v>2099</v>
      </c>
      <c r="BC27" s="1166">
        <f>IF(AO27=75%,HLOOKUP(AQ27,'4'!$F$21:$Q$23,3,TRUE)*0.75*AS27,IF(AO27=30%,AV27*0.3/12,0))</f>
        <v>0</v>
      </c>
      <c r="BD27" s="1256" t="str">
        <f t="shared" si="6"/>
        <v/>
      </c>
      <c r="BE27" s="1166">
        <f t="shared" si="7"/>
        <v>0</v>
      </c>
    </row>
    <row r="28" spans="1:90" ht="12.75" customHeight="1" x14ac:dyDescent="0.2">
      <c r="A28" s="2"/>
      <c r="B28" s="165"/>
      <c r="C28" s="913" t="str">
        <f t="shared" si="3"/>
        <v/>
      </c>
      <c r="D28" s="133"/>
      <c r="E28" s="164"/>
      <c r="F28" s="164"/>
      <c r="G28" s="133"/>
      <c r="H28" s="164" t="s">
        <v>301</v>
      </c>
      <c r="I28" s="164"/>
      <c r="J28" s="133"/>
      <c r="K28" s="162"/>
      <c r="L28" s="161"/>
      <c r="M28" s="163"/>
      <c r="N28" s="161"/>
      <c r="O28" s="162"/>
      <c r="P28" s="162"/>
      <c r="Q28" s="162"/>
      <c r="R28" s="162"/>
      <c r="S28" s="161"/>
      <c r="T28" s="163"/>
      <c r="U28" s="157"/>
      <c r="V28" s="161"/>
      <c r="W28" s="163"/>
      <c r="X28" s="161"/>
      <c r="Y28" s="162"/>
      <c r="Z28" s="162"/>
      <c r="AA28" s="162"/>
      <c r="AB28" s="161"/>
      <c r="AC28" s="156"/>
      <c r="AD28" s="160"/>
      <c r="AE28" s="160"/>
      <c r="AF28" s="160"/>
      <c r="AG28" s="133"/>
      <c r="AH28" s="158"/>
      <c r="AI28" s="159"/>
      <c r="AJ28" s="158"/>
      <c r="AK28" s="159"/>
      <c r="AL28" s="158"/>
      <c r="AM28" s="729"/>
      <c r="AN28" s="133"/>
      <c r="AO28" s="671">
        <f t="shared" si="4"/>
        <v>0</v>
      </c>
      <c r="AP28" s="156"/>
      <c r="AQ28" s="1102"/>
      <c r="AR28" s="155" t="str">
        <f>IF(AQ28&lt;&gt;"",VLOOKUP(AQ28,'4'!$S$19:$T$30,2,TRUE),"")</f>
        <v/>
      </c>
      <c r="AS28" s="678"/>
      <c r="AT28" s="153">
        <f t="shared" si="5"/>
        <v>0</v>
      </c>
      <c r="AU28" s="154"/>
      <c r="AV28" s="153">
        <f t="shared" si="0"/>
        <v>0</v>
      </c>
      <c r="AW28" s="132"/>
      <c r="AX28" s="2"/>
      <c r="AY28" s="146"/>
      <c r="AZ28" s="141">
        <f t="shared" si="1"/>
        <v>1</v>
      </c>
      <c r="BA28" s="141">
        <f t="shared" si="2"/>
        <v>2099</v>
      </c>
      <c r="BC28" s="1166">
        <f>IF(AO28=75%,HLOOKUP(AQ28,'4'!$F$21:$Q$23,3,TRUE)*0.75*AS28,IF(AO28=30%,AV28*0.3/12,0))</f>
        <v>0</v>
      </c>
      <c r="BD28" s="1256" t="str">
        <f t="shared" si="6"/>
        <v/>
      </c>
      <c r="BE28" s="1166">
        <f t="shared" si="7"/>
        <v>0</v>
      </c>
    </row>
    <row r="29" spans="1:90" ht="12.75" customHeight="1" x14ac:dyDescent="0.2">
      <c r="A29" s="2"/>
      <c r="B29" s="165"/>
      <c r="C29" s="913" t="str">
        <f t="shared" si="3"/>
        <v/>
      </c>
      <c r="D29" s="133"/>
      <c r="E29" s="164"/>
      <c r="F29" s="164"/>
      <c r="G29" s="133"/>
      <c r="H29" s="164" t="s">
        <v>301</v>
      </c>
      <c r="I29" s="164"/>
      <c r="J29" s="133"/>
      <c r="K29" s="162"/>
      <c r="L29" s="161"/>
      <c r="M29" s="163"/>
      <c r="N29" s="161"/>
      <c r="O29" s="162"/>
      <c r="P29" s="162"/>
      <c r="Q29" s="162"/>
      <c r="R29" s="162"/>
      <c r="S29" s="161"/>
      <c r="T29" s="163"/>
      <c r="U29" s="157"/>
      <c r="V29" s="161"/>
      <c r="W29" s="163"/>
      <c r="X29" s="161"/>
      <c r="Y29" s="162"/>
      <c r="Z29" s="162"/>
      <c r="AA29" s="162"/>
      <c r="AB29" s="161"/>
      <c r="AC29" s="156"/>
      <c r="AD29" s="160"/>
      <c r="AE29" s="160"/>
      <c r="AF29" s="160"/>
      <c r="AG29" s="133"/>
      <c r="AH29" s="158"/>
      <c r="AI29" s="159"/>
      <c r="AJ29" s="158"/>
      <c r="AK29" s="159"/>
      <c r="AL29" s="158"/>
      <c r="AM29" s="729"/>
      <c r="AN29" s="133"/>
      <c r="AO29" s="671">
        <f t="shared" si="4"/>
        <v>0</v>
      </c>
      <c r="AP29" s="156"/>
      <c r="AQ29" s="1102"/>
      <c r="AR29" s="155" t="str">
        <f>IF(AQ29&lt;&gt;"",VLOOKUP(AQ29,'4'!$S$19:$T$30,2,TRUE),"")</f>
        <v/>
      </c>
      <c r="AS29" s="678"/>
      <c r="AT29" s="153">
        <f t="shared" si="5"/>
        <v>0</v>
      </c>
      <c r="AU29" s="154"/>
      <c r="AV29" s="153">
        <f t="shared" si="0"/>
        <v>0</v>
      </c>
      <c r="AW29" s="132"/>
      <c r="AX29" s="2"/>
      <c r="AY29" s="146"/>
      <c r="AZ29" s="141">
        <f t="shared" si="1"/>
        <v>1</v>
      </c>
      <c r="BA29" s="141">
        <f t="shared" si="2"/>
        <v>2099</v>
      </c>
      <c r="BC29" s="1166">
        <f>IF(AO29=75%,HLOOKUP(AQ29,'4'!$F$21:$Q$23,3,TRUE)*0.75*AS29,IF(AO29=30%,AV29*0.3/12,0))</f>
        <v>0</v>
      </c>
      <c r="BD29" s="1256" t="str">
        <f t="shared" si="6"/>
        <v/>
      </c>
      <c r="BE29" s="1166">
        <f t="shared" si="7"/>
        <v>0</v>
      </c>
    </row>
    <row r="30" spans="1:90" ht="12.75" customHeight="1" x14ac:dyDescent="0.2">
      <c r="A30" s="2"/>
      <c r="B30" s="165"/>
      <c r="C30" s="913" t="str">
        <f t="shared" si="3"/>
        <v/>
      </c>
      <c r="D30" s="133"/>
      <c r="E30" s="164"/>
      <c r="F30" s="164"/>
      <c r="G30" s="133"/>
      <c r="H30" s="164" t="s">
        <v>301</v>
      </c>
      <c r="I30" s="164"/>
      <c r="J30" s="133"/>
      <c r="K30" s="162"/>
      <c r="L30" s="161"/>
      <c r="M30" s="163"/>
      <c r="N30" s="161"/>
      <c r="O30" s="162"/>
      <c r="P30" s="162"/>
      <c r="Q30" s="162"/>
      <c r="R30" s="162"/>
      <c r="S30" s="161"/>
      <c r="T30" s="163"/>
      <c r="U30" s="157"/>
      <c r="V30" s="161"/>
      <c r="W30" s="163"/>
      <c r="X30" s="161"/>
      <c r="Y30" s="162"/>
      <c r="Z30" s="162"/>
      <c r="AA30" s="162"/>
      <c r="AB30" s="161"/>
      <c r="AC30" s="156"/>
      <c r="AD30" s="160"/>
      <c r="AE30" s="160"/>
      <c r="AF30" s="160"/>
      <c r="AG30" s="133"/>
      <c r="AH30" s="158"/>
      <c r="AI30" s="159"/>
      <c r="AJ30" s="158"/>
      <c r="AK30" s="159"/>
      <c r="AL30" s="158"/>
      <c r="AM30" s="729"/>
      <c r="AN30" s="133"/>
      <c r="AO30" s="671">
        <f t="shared" si="4"/>
        <v>0</v>
      </c>
      <c r="AP30" s="156"/>
      <c r="AQ30" s="1102"/>
      <c r="AR30" s="155" t="str">
        <f>IF(AQ30&lt;&gt;"",VLOOKUP(AQ30,'4'!$S$19:$T$30,2,TRUE),"")</f>
        <v/>
      </c>
      <c r="AS30" s="678"/>
      <c r="AT30" s="153">
        <f t="shared" si="5"/>
        <v>0</v>
      </c>
      <c r="AU30" s="154"/>
      <c r="AV30" s="153">
        <f t="shared" si="0"/>
        <v>0</v>
      </c>
      <c r="AW30" s="132"/>
      <c r="AX30" s="2"/>
      <c r="AY30" s="146"/>
      <c r="AZ30" s="141">
        <f t="shared" si="1"/>
        <v>1</v>
      </c>
      <c r="BA30" s="141">
        <f t="shared" si="2"/>
        <v>2099</v>
      </c>
      <c r="BC30" s="1166">
        <f>IF(AO30=75%,HLOOKUP(AQ30,'4'!$F$21:$Q$23,3,TRUE)*0.75*AS30,IF(AO30=30%,AV30*0.3/12,0))</f>
        <v>0</v>
      </c>
      <c r="BD30" s="1256" t="str">
        <f t="shared" si="6"/>
        <v/>
      </c>
      <c r="BE30" s="1166">
        <f t="shared" si="7"/>
        <v>0</v>
      </c>
    </row>
    <row r="31" spans="1:90" ht="12.75" customHeight="1" x14ac:dyDescent="0.2">
      <c r="A31" s="2"/>
      <c r="B31" s="165"/>
      <c r="C31" s="913" t="str">
        <f t="shared" si="3"/>
        <v/>
      </c>
      <c r="D31" s="133"/>
      <c r="E31" s="164"/>
      <c r="F31" s="164"/>
      <c r="G31" s="133"/>
      <c r="H31" s="164" t="s">
        <v>301</v>
      </c>
      <c r="I31" s="164"/>
      <c r="J31" s="133"/>
      <c r="K31" s="162"/>
      <c r="L31" s="161"/>
      <c r="M31" s="163"/>
      <c r="N31" s="161"/>
      <c r="O31" s="162"/>
      <c r="P31" s="162"/>
      <c r="Q31" s="162"/>
      <c r="R31" s="162"/>
      <c r="S31" s="161"/>
      <c r="T31" s="163"/>
      <c r="U31" s="157"/>
      <c r="V31" s="161"/>
      <c r="W31" s="163"/>
      <c r="X31" s="161"/>
      <c r="Y31" s="162"/>
      <c r="Z31" s="162"/>
      <c r="AA31" s="162"/>
      <c r="AB31" s="161"/>
      <c r="AC31" s="167"/>
      <c r="AD31" s="160"/>
      <c r="AE31" s="160"/>
      <c r="AF31" s="160"/>
      <c r="AG31" s="133"/>
      <c r="AH31" s="158"/>
      <c r="AI31" s="159"/>
      <c r="AJ31" s="158"/>
      <c r="AK31" s="159"/>
      <c r="AL31" s="158"/>
      <c r="AM31" s="729"/>
      <c r="AN31" s="133"/>
      <c r="AO31" s="671">
        <f t="shared" si="4"/>
        <v>0</v>
      </c>
      <c r="AP31" s="156"/>
      <c r="AQ31" s="1102"/>
      <c r="AR31" s="155" t="str">
        <f>IF(AQ31&lt;&gt;"",VLOOKUP(AQ31,'4'!$S$19:$T$30,2,TRUE),"")</f>
        <v/>
      </c>
      <c r="AS31" s="678"/>
      <c r="AT31" s="153">
        <f t="shared" si="5"/>
        <v>0</v>
      </c>
      <c r="AU31" s="154"/>
      <c r="AV31" s="153">
        <f t="shared" si="0"/>
        <v>0</v>
      </c>
      <c r="AW31" s="132"/>
      <c r="AX31" s="2"/>
      <c r="AY31" s="146"/>
      <c r="AZ31" s="141">
        <f t="shared" si="1"/>
        <v>1</v>
      </c>
      <c r="BA31" s="141">
        <f t="shared" si="2"/>
        <v>2099</v>
      </c>
      <c r="BC31" s="1166">
        <f>IF(AO31=75%,HLOOKUP(AQ31,'4'!$F$21:$Q$23,3,TRUE)*0.75*AS31,IF(AO31=30%,AV31*0.3/12,0))</f>
        <v>0</v>
      </c>
      <c r="BD31" s="1256" t="str">
        <f t="shared" si="6"/>
        <v/>
      </c>
      <c r="BE31" s="1166">
        <f t="shared" si="7"/>
        <v>0</v>
      </c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</row>
    <row r="32" spans="1:90" ht="12.75" customHeight="1" x14ac:dyDescent="0.2">
      <c r="A32" s="2"/>
      <c r="B32" s="165"/>
      <c r="C32" s="913" t="str">
        <f t="shared" si="3"/>
        <v/>
      </c>
      <c r="D32" s="133"/>
      <c r="E32" s="164"/>
      <c r="F32" s="164"/>
      <c r="G32" s="133"/>
      <c r="H32" s="164" t="s">
        <v>301</v>
      </c>
      <c r="I32" s="164"/>
      <c r="J32" s="133"/>
      <c r="K32" s="162"/>
      <c r="L32" s="161"/>
      <c r="M32" s="163"/>
      <c r="N32" s="161"/>
      <c r="O32" s="162"/>
      <c r="P32" s="162"/>
      <c r="Q32" s="162"/>
      <c r="R32" s="162"/>
      <c r="S32" s="161"/>
      <c r="T32" s="163"/>
      <c r="U32" s="157"/>
      <c r="V32" s="161"/>
      <c r="W32" s="163"/>
      <c r="X32" s="161"/>
      <c r="Y32" s="162"/>
      <c r="Z32" s="162"/>
      <c r="AA32" s="162"/>
      <c r="AB32" s="161"/>
      <c r="AC32" s="156"/>
      <c r="AD32" s="160"/>
      <c r="AE32" s="160"/>
      <c r="AF32" s="160"/>
      <c r="AG32" s="133"/>
      <c r="AH32" s="158"/>
      <c r="AI32" s="159"/>
      <c r="AJ32" s="158"/>
      <c r="AK32" s="159"/>
      <c r="AL32" s="158"/>
      <c r="AM32" s="729"/>
      <c r="AN32" s="133"/>
      <c r="AO32" s="671">
        <f t="shared" si="4"/>
        <v>0</v>
      </c>
      <c r="AP32" s="156"/>
      <c r="AQ32" s="1102"/>
      <c r="AR32" s="155" t="str">
        <f>IF(AQ32&lt;&gt;"",VLOOKUP(AQ32,'4'!$S$19:$T$30,2,TRUE),"")</f>
        <v/>
      </c>
      <c r="AS32" s="678"/>
      <c r="AT32" s="153">
        <f t="shared" si="5"/>
        <v>0</v>
      </c>
      <c r="AU32" s="154"/>
      <c r="AV32" s="153">
        <f t="shared" si="0"/>
        <v>0</v>
      </c>
      <c r="AW32" s="132"/>
      <c r="AX32" s="2"/>
      <c r="AY32" s="146"/>
      <c r="AZ32" s="141">
        <f t="shared" si="1"/>
        <v>1</v>
      </c>
      <c r="BA32" s="141">
        <f t="shared" si="2"/>
        <v>2099</v>
      </c>
      <c r="BC32" s="1166">
        <f>IF(AO32=75%,HLOOKUP(AQ32,'4'!$F$21:$Q$23,3,TRUE)*0.75*AS32,IF(AO32=30%,AV32*0.3/12,0))</f>
        <v>0</v>
      </c>
      <c r="BD32" s="1256" t="str">
        <f t="shared" si="6"/>
        <v/>
      </c>
      <c r="BE32" s="1166">
        <f t="shared" si="7"/>
        <v>0</v>
      </c>
    </row>
    <row r="33" spans="1:57" ht="12.75" customHeight="1" x14ac:dyDescent="0.2">
      <c r="A33" s="2"/>
      <c r="B33" s="165"/>
      <c r="C33" s="913" t="str">
        <f t="shared" si="3"/>
        <v/>
      </c>
      <c r="D33" s="133"/>
      <c r="E33" s="164"/>
      <c r="F33" s="164"/>
      <c r="G33" s="133"/>
      <c r="H33" s="164" t="s">
        <v>301</v>
      </c>
      <c r="I33" s="164"/>
      <c r="J33" s="133"/>
      <c r="K33" s="162"/>
      <c r="L33" s="161"/>
      <c r="M33" s="163"/>
      <c r="N33" s="161"/>
      <c r="O33" s="162"/>
      <c r="P33" s="162"/>
      <c r="Q33" s="162"/>
      <c r="R33" s="162"/>
      <c r="S33" s="161"/>
      <c r="T33" s="163"/>
      <c r="U33" s="157"/>
      <c r="V33" s="161"/>
      <c r="W33" s="163"/>
      <c r="X33" s="161"/>
      <c r="Y33" s="162"/>
      <c r="Z33" s="162"/>
      <c r="AA33" s="162"/>
      <c r="AB33" s="161"/>
      <c r="AC33" s="156"/>
      <c r="AD33" s="160"/>
      <c r="AE33" s="160"/>
      <c r="AF33" s="160"/>
      <c r="AG33" s="133"/>
      <c r="AH33" s="158"/>
      <c r="AI33" s="159"/>
      <c r="AJ33" s="158"/>
      <c r="AK33" s="159"/>
      <c r="AL33" s="158"/>
      <c r="AM33" s="729"/>
      <c r="AN33" s="133"/>
      <c r="AO33" s="671">
        <f t="shared" si="4"/>
        <v>0</v>
      </c>
      <c r="AP33" s="156"/>
      <c r="AQ33" s="1102"/>
      <c r="AR33" s="155" t="str">
        <f>IF(AQ33&lt;&gt;"",VLOOKUP(AQ33,'4'!$S$19:$T$30,2,TRUE),"")</f>
        <v/>
      </c>
      <c r="AS33" s="678"/>
      <c r="AT33" s="153">
        <f t="shared" si="5"/>
        <v>0</v>
      </c>
      <c r="AU33" s="154"/>
      <c r="AV33" s="153">
        <f t="shared" si="0"/>
        <v>0</v>
      </c>
      <c r="AW33" s="132"/>
      <c r="AX33" s="2"/>
      <c r="AY33" s="146"/>
      <c r="AZ33" s="141">
        <f t="shared" si="1"/>
        <v>1</v>
      </c>
      <c r="BA33" s="141">
        <f t="shared" si="2"/>
        <v>2099</v>
      </c>
      <c r="BC33" s="1166">
        <f>IF(AO33=75%,HLOOKUP(AQ33,'4'!$F$21:$Q$23,3,TRUE)*0.75*AS33,IF(AO33=30%,AV33*0.3/12,0))</f>
        <v>0</v>
      </c>
      <c r="BD33" s="1256" t="str">
        <f t="shared" si="6"/>
        <v/>
      </c>
      <c r="BE33" s="1166">
        <f t="shared" si="7"/>
        <v>0</v>
      </c>
    </row>
    <row r="34" spans="1:57" ht="12.75" customHeight="1" x14ac:dyDescent="0.2">
      <c r="A34" s="2"/>
      <c r="B34" s="165"/>
      <c r="C34" s="913" t="str">
        <f t="shared" si="3"/>
        <v/>
      </c>
      <c r="D34" s="133"/>
      <c r="E34" s="164"/>
      <c r="F34" s="164"/>
      <c r="G34" s="133"/>
      <c r="H34" s="164" t="s">
        <v>301</v>
      </c>
      <c r="I34" s="164"/>
      <c r="J34" s="133"/>
      <c r="K34" s="162"/>
      <c r="L34" s="161"/>
      <c r="M34" s="163"/>
      <c r="N34" s="161"/>
      <c r="O34" s="162"/>
      <c r="P34" s="162"/>
      <c r="Q34" s="162"/>
      <c r="R34" s="162"/>
      <c r="S34" s="161"/>
      <c r="T34" s="163"/>
      <c r="U34" s="157"/>
      <c r="V34" s="161"/>
      <c r="W34" s="163"/>
      <c r="X34" s="161"/>
      <c r="Y34" s="162"/>
      <c r="Z34" s="162"/>
      <c r="AA34" s="162"/>
      <c r="AB34" s="161"/>
      <c r="AC34" s="156"/>
      <c r="AD34" s="160"/>
      <c r="AE34" s="160"/>
      <c r="AF34" s="160"/>
      <c r="AG34" s="133"/>
      <c r="AH34" s="158"/>
      <c r="AI34" s="159"/>
      <c r="AJ34" s="158"/>
      <c r="AK34" s="159"/>
      <c r="AL34" s="158"/>
      <c r="AM34" s="729"/>
      <c r="AN34" s="133"/>
      <c r="AO34" s="671">
        <f t="shared" si="4"/>
        <v>0</v>
      </c>
      <c r="AP34" s="156"/>
      <c r="AQ34" s="1102"/>
      <c r="AR34" s="155" t="str">
        <f>IF(AQ34&lt;&gt;"",VLOOKUP(AQ34,'4'!$S$19:$T$30,2,TRUE),"")</f>
        <v/>
      </c>
      <c r="AS34" s="678"/>
      <c r="AT34" s="153">
        <f t="shared" si="5"/>
        <v>0</v>
      </c>
      <c r="AU34" s="154"/>
      <c r="AV34" s="153">
        <f t="shared" si="0"/>
        <v>0</v>
      </c>
      <c r="AW34" s="132"/>
      <c r="AX34" s="2"/>
      <c r="AY34" s="146"/>
      <c r="AZ34" s="141">
        <f t="shared" si="1"/>
        <v>1</v>
      </c>
      <c r="BA34" s="141">
        <f t="shared" si="2"/>
        <v>2099</v>
      </c>
      <c r="BC34" s="1166">
        <f>IF(AO34=75%,HLOOKUP(AQ34,'4'!$F$21:$Q$23,3,TRUE)*0.75*AS34,IF(AO34=30%,AV34*0.3/12,0))</f>
        <v>0</v>
      </c>
      <c r="BD34" s="1256" t="str">
        <f t="shared" si="6"/>
        <v/>
      </c>
      <c r="BE34" s="1166">
        <f t="shared" si="7"/>
        <v>0</v>
      </c>
    </row>
    <row r="35" spans="1:57" ht="12.75" customHeight="1" x14ac:dyDescent="0.2">
      <c r="A35" s="2"/>
      <c r="B35" s="165"/>
      <c r="C35" s="913" t="str">
        <f t="shared" si="3"/>
        <v/>
      </c>
      <c r="D35" s="133"/>
      <c r="E35" s="164"/>
      <c r="F35" s="164"/>
      <c r="G35" s="133"/>
      <c r="H35" s="164"/>
      <c r="I35" s="164"/>
      <c r="J35" s="133"/>
      <c r="K35" s="162"/>
      <c r="L35" s="161"/>
      <c r="M35" s="163"/>
      <c r="N35" s="161"/>
      <c r="O35" s="162"/>
      <c r="P35" s="162"/>
      <c r="Q35" s="162"/>
      <c r="R35" s="162"/>
      <c r="S35" s="161"/>
      <c r="T35" s="163"/>
      <c r="U35" s="157"/>
      <c r="V35" s="161"/>
      <c r="W35" s="163"/>
      <c r="X35" s="161"/>
      <c r="Y35" s="162"/>
      <c r="Z35" s="162"/>
      <c r="AA35" s="162"/>
      <c r="AB35" s="161"/>
      <c r="AC35" s="167"/>
      <c r="AD35" s="160"/>
      <c r="AE35" s="160"/>
      <c r="AF35" s="160"/>
      <c r="AG35" s="133"/>
      <c r="AH35" s="158"/>
      <c r="AI35" s="159"/>
      <c r="AJ35" s="158"/>
      <c r="AK35" s="159"/>
      <c r="AL35" s="158"/>
      <c r="AM35" s="729"/>
      <c r="AN35" s="133"/>
      <c r="AO35" s="671">
        <f t="shared" si="4"/>
        <v>0</v>
      </c>
      <c r="AP35" s="156"/>
      <c r="AQ35" s="1102"/>
      <c r="AR35" s="155" t="str">
        <f>IF(AQ35&lt;&gt;"",VLOOKUP(AQ35,'4'!$S$19:$T$30,2,TRUE),"")</f>
        <v/>
      </c>
      <c r="AS35" s="678"/>
      <c r="AT35" s="153">
        <f t="shared" si="5"/>
        <v>0</v>
      </c>
      <c r="AU35" s="154"/>
      <c r="AV35" s="153">
        <f t="shared" si="0"/>
        <v>0</v>
      </c>
      <c r="AW35" s="132"/>
      <c r="AX35" s="2"/>
      <c r="AY35" s="146"/>
      <c r="AZ35" s="141">
        <f t="shared" si="1"/>
        <v>1</v>
      </c>
      <c r="BA35" s="141">
        <f t="shared" si="2"/>
        <v>2099</v>
      </c>
      <c r="BC35" s="1166">
        <f>IF(AO35=75%,HLOOKUP(AQ35,'4'!$F$21:$Q$23,3,TRUE)*0.75*AS35,IF(AO35=30%,AV35*0.3/12,0))</f>
        <v>0</v>
      </c>
      <c r="BD35" s="1256" t="str">
        <f t="shared" si="6"/>
        <v/>
      </c>
      <c r="BE35" s="1166">
        <f t="shared" si="7"/>
        <v>0</v>
      </c>
    </row>
    <row r="36" spans="1:57" ht="12.75" customHeight="1" x14ac:dyDescent="0.2">
      <c r="A36" s="2"/>
      <c r="B36" s="165"/>
      <c r="C36" s="913" t="str">
        <f t="shared" si="3"/>
        <v/>
      </c>
      <c r="D36" s="133"/>
      <c r="E36" s="164"/>
      <c r="F36" s="164"/>
      <c r="G36" s="133"/>
      <c r="H36" s="164"/>
      <c r="I36" s="164"/>
      <c r="J36" s="133"/>
      <c r="K36" s="162"/>
      <c r="L36" s="161"/>
      <c r="M36" s="163"/>
      <c r="N36" s="161"/>
      <c r="O36" s="162"/>
      <c r="P36" s="162"/>
      <c r="Q36" s="162"/>
      <c r="R36" s="162"/>
      <c r="S36" s="161"/>
      <c r="T36" s="163"/>
      <c r="U36" s="157"/>
      <c r="V36" s="161"/>
      <c r="W36" s="163"/>
      <c r="X36" s="161"/>
      <c r="Y36" s="162"/>
      <c r="Z36" s="162"/>
      <c r="AA36" s="162"/>
      <c r="AB36" s="161"/>
      <c r="AC36" s="156"/>
      <c r="AD36" s="160"/>
      <c r="AE36" s="160"/>
      <c r="AF36" s="160"/>
      <c r="AG36" s="133"/>
      <c r="AH36" s="158"/>
      <c r="AI36" s="159"/>
      <c r="AJ36" s="158"/>
      <c r="AK36" s="159"/>
      <c r="AL36" s="158"/>
      <c r="AM36" s="729"/>
      <c r="AN36" s="133"/>
      <c r="AO36" s="671">
        <f t="shared" si="4"/>
        <v>0</v>
      </c>
      <c r="AP36" s="156"/>
      <c r="AQ36" s="1102"/>
      <c r="AR36" s="155" t="str">
        <f>IF(AQ36&lt;&gt;"",VLOOKUP(AQ36,'4'!$S$19:$T$30,2,TRUE),"")</f>
        <v/>
      </c>
      <c r="AS36" s="678"/>
      <c r="AT36" s="153">
        <f t="shared" si="5"/>
        <v>0</v>
      </c>
      <c r="AU36" s="154"/>
      <c r="AV36" s="153">
        <f t="shared" si="0"/>
        <v>0</v>
      </c>
      <c r="AW36" s="132"/>
      <c r="AX36" s="2"/>
      <c r="AY36" s="146"/>
      <c r="AZ36" s="141">
        <f t="shared" si="1"/>
        <v>1</v>
      </c>
      <c r="BA36" s="141">
        <f t="shared" si="2"/>
        <v>2099</v>
      </c>
      <c r="BC36" s="1166">
        <f>IF(AO36=75%,HLOOKUP(AQ36,'4'!$F$21:$Q$23,3,TRUE)*0.75*AS36,IF(AO36=30%,AV36*0.3/12,0))</f>
        <v>0</v>
      </c>
      <c r="BD36" s="1256" t="str">
        <f t="shared" si="6"/>
        <v/>
      </c>
      <c r="BE36" s="1166">
        <f t="shared" si="7"/>
        <v>0</v>
      </c>
    </row>
    <row r="37" spans="1:57" ht="12.75" customHeight="1" x14ac:dyDescent="0.2">
      <c r="A37" s="2"/>
      <c r="B37" s="165"/>
      <c r="C37" s="913" t="str">
        <f t="shared" si="3"/>
        <v/>
      </c>
      <c r="D37" s="133"/>
      <c r="E37" s="164"/>
      <c r="F37" s="164"/>
      <c r="G37" s="133"/>
      <c r="H37" s="164"/>
      <c r="I37" s="164"/>
      <c r="J37" s="133"/>
      <c r="K37" s="162"/>
      <c r="L37" s="161"/>
      <c r="M37" s="163"/>
      <c r="N37" s="161"/>
      <c r="O37" s="162"/>
      <c r="P37" s="162"/>
      <c r="Q37" s="162"/>
      <c r="R37" s="162"/>
      <c r="S37" s="161"/>
      <c r="T37" s="163"/>
      <c r="U37" s="157"/>
      <c r="V37" s="161"/>
      <c r="W37" s="163"/>
      <c r="X37" s="161"/>
      <c r="Y37" s="162"/>
      <c r="Z37" s="162"/>
      <c r="AA37" s="162"/>
      <c r="AB37" s="161"/>
      <c r="AC37" s="156"/>
      <c r="AD37" s="160"/>
      <c r="AE37" s="160"/>
      <c r="AF37" s="160"/>
      <c r="AG37" s="133"/>
      <c r="AH37" s="158"/>
      <c r="AI37" s="159"/>
      <c r="AJ37" s="158"/>
      <c r="AK37" s="159"/>
      <c r="AL37" s="158"/>
      <c r="AM37" s="729"/>
      <c r="AN37" s="133"/>
      <c r="AO37" s="671">
        <f t="shared" si="4"/>
        <v>0</v>
      </c>
      <c r="AP37" s="156"/>
      <c r="AQ37" s="1102"/>
      <c r="AR37" s="155" t="str">
        <f>IF(AQ37&lt;&gt;"",VLOOKUP(AQ37,'4'!$S$19:$T$30,2,TRUE),"")</f>
        <v/>
      </c>
      <c r="AS37" s="678"/>
      <c r="AT37" s="153">
        <f t="shared" si="5"/>
        <v>0</v>
      </c>
      <c r="AU37" s="154"/>
      <c r="AV37" s="153">
        <f t="shared" si="0"/>
        <v>0</v>
      </c>
      <c r="AW37" s="132"/>
      <c r="AX37" s="2"/>
      <c r="AY37" s="146"/>
      <c r="AZ37" s="141">
        <f t="shared" si="1"/>
        <v>1</v>
      </c>
      <c r="BA37" s="141">
        <f t="shared" si="2"/>
        <v>2099</v>
      </c>
      <c r="BC37" s="1166">
        <f>IF(AO37=75%,HLOOKUP(AQ37,'4'!$F$21:$Q$23,3,TRUE)*0.75*AS37,IF(AO37=30%,AV37*0.3/12,0))</f>
        <v>0</v>
      </c>
      <c r="BD37" s="1256" t="str">
        <f t="shared" si="6"/>
        <v/>
      </c>
      <c r="BE37" s="1166">
        <f t="shared" si="7"/>
        <v>0</v>
      </c>
    </row>
    <row r="38" spans="1:57" ht="12.75" customHeight="1" x14ac:dyDescent="0.2">
      <c r="A38" s="2"/>
      <c r="B38" s="165"/>
      <c r="C38" s="913" t="str">
        <f t="shared" si="3"/>
        <v/>
      </c>
      <c r="D38" s="133"/>
      <c r="E38" s="164"/>
      <c r="F38" s="164"/>
      <c r="G38" s="133"/>
      <c r="H38" s="164"/>
      <c r="I38" s="164"/>
      <c r="J38" s="133"/>
      <c r="K38" s="162"/>
      <c r="L38" s="161"/>
      <c r="M38" s="163"/>
      <c r="N38" s="161"/>
      <c r="O38" s="162"/>
      <c r="P38" s="162"/>
      <c r="Q38" s="162"/>
      <c r="R38" s="162"/>
      <c r="S38" s="161"/>
      <c r="T38" s="163"/>
      <c r="U38" s="157"/>
      <c r="V38" s="161"/>
      <c r="W38" s="163"/>
      <c r="X38" s="161"/>
      <c r="Y38" s="162"/>
      <c r="Z38" s="162"/>
      <c r="AA38" s="162"/>
      <c r="AB38" s="161"/>
      <c r="AC38" s="156"/>
      <c r="AD38" s="160"/>
      <c r="AE38" s="160"/>
      <c r="AF38" s="160"/>
      <c r="AG38" s="133"/>
      <c r="AH38" s="158"/>
      <c r="AI38" s="159"/>
      <c r="AJ38" s="158"/>
      <c r="AK38" s="159"/>
      <c r="AL38" s="158"/>
      <c r="AM38" s="729"/>
      <c r="AN38" s="133"/>
      <c r="AO38" s="671">
        <f t="shared" si="4"/>
        <v>0</v>
      </c>
      <c r="AP38" s="156"/>
      <c r="AQ38" s="1102"/>
      <c r="AR38" s="155" t="str">
        <f>IF(AQ38&lt;&gt;"",VLOOKUP(AQ38,'4'!$S$19:$T$30,2,TRUE),"")</f>
        <v/>
      </c>
      <c r="AS38" s="678"/>
      <c r="AT38" s="153">
        <f t="shared" si="5"/>
        <v>0</v>
      </c>
      <c r="AU38" s="154"/>
      <c r="AV38" s="153">
        <f t="shared" si="0"/>
        <v>0</v>
      </c>
      <c r="AW38" s="132"/>
      <c r="AX38" s="2"/>
      <c r="AY38" s="146"/>
      <c r="AZ38" s="141">
        <f t="shared" si="1"/>
        <v>1</v>
      </c>
      <c r="BA38" s="141">
        <f t="shared" si="2"/>
        <v>2099</v>
      </c>
      <c r="BC38" s="1166">
        <f>IF(AO38=75%,HLOOKUP(AQ38,'4'!$F$21:$Q$23,3,TRUE)*0.75*AS38,IF(AO38=30%,AV38*0.3/12,0))</f>
        <v>0</v>
      </c>
      <c r="BD38" s="1256" t="str">
        <f t="shared" si="6"/>
        <v/>
      </c>
      <c r="BE38" s="1166">
        <f t="shared" si="7"/>
        <v>0</v>
      </c>
    </row>
    <row r="39" spans="1:57" ht="12.75" customHeight="1" x14ac:dyDescent="0.2">
      <c r="A39" s="2"/>
      <c r="B39" s="165"/>
      <c r="C39" s="913" t="str">
        <f t="shared" si="3"/>
        <v/>
      </c>
      <c r="D39" s="133"/>
      <c r="E39" s="164"/>
      <c r="F39" s="164"/>
      <c r="G39" s="133"/>
      <c r="H39" s="164"/>
      <c r="I39" s="164"/>
      <c r="J39" s="133"/>
      <c r="K39" s="162"/>
      <c r="L39" s="161"/>
      <c r="M39" s="163"/>
      <c r="N39" s="161"/>
      <c r="O39" s="162"/>
      <c r="P39" s="162"/>
      <c r="Q39" s="162"/>
      <c r="R39" s="162"/>
      <c r="S39" s="161"/>
      <c r="T39" s="163"/>
      <c r="U39" s="157"/>
      <c r="V39" s="161"/>
      <c r="W39" s="163"/>
      <c r="X39" s="161"/>
      <c r="Y39" s="162"/>
      <c r="Z39" s="162"/>
      <c r="AA39" s="162"/>
      <c r="AB39" s="161"/>
      <c r="AC39" s="167"/>
      <c r="AD39" s="160"/>
      <c r="AE39" s="160"/>
      <c r="AF39" s="160"/>
      <c r="AG39" s="133"/>
      <c r="AH39" s="158"/>
      <c r="AI39" s="159"/>
      <c r="AJ39" s="158"/>
      <c r="AK39" s="159"/>
      <c r="AL39" s="158"/>
      <c r="AM39" s="729"/>
      <c r="AN39" s="133"/>
      <c r="AO39" s="671">
        <f t="shared" si="4"/>
        <v>0</v>
      </c>
      <c r="AP39" s="156"/>
      <c r="AQ39" s="1102"/>
      <c r="AR39" s="155" t="str">
        <f>IF(AQ39&lt;&gt;"",VLOOKUP(AQ39,'4'!$S$19:$T$30,2,TRUE),"")</f>
        <v/>
      </c>
      <c r="AS39" s="678"/>
      <c r="AT39" s="153">
        <f t="shared" si="5"/>
        <v>0</v>
      </c>
      <c r="AU39" s="154"/>
      <c r="AV39" s="153">
        <f t="shared" si="0"/>
        <v>0</v>
      </c>
      <c r="AW39" s="132"/>
      <c r="AX39" s="2"/>
      <c r="AY39" s="146"/>
      <c r="AZ39" s="141">
        <f t="shared" si="1"/>
        <v>1</v>
      </c>
      <c r="BA39" s="141">
        <f t="shared" si="2"/>
        <v>2099</v>
      </c>
      <c r="BC39" s="1166">
        <f>IF(AO39=75%,HLOOKUP(AQ39,'4'!$F$21:$Q$23,3,TRUE)*0.75*AS39,IF(AO39=30%,AV39*0.3/12,0))</f>
        <v>0</v>
      </c>
      <c r="BD39" s="1256" t="str">
        <f t="shared" si="6"/>
        <v/>
      </c>
      <c r="BE39" s="1166">
        <f t="shared" si="7"/>
        <v>0</v>
      </c>
    </row>
    <row r="40" spans="1:57" ht="12.75" customHeight="1" x14ac:dyDescent="0.2">
      <c r="A40" s="2"/>
      <c r="B40" s="165"/>
      <c r="C40" s="913" t="str">
        <f t="shared" si="3"/>
        <v/>
      </c>
      <c r="D40" s="133"/>
      <c r="E40" s="164"/>
      <c r="F40" s="164"/>
      <c r="G40" s="133"/>
      <c r="H40" s="164"/>
      <c r="I40" s="164"/>
      <c r="J40" s="133"/>
      <c r="K40" s="162"/>
      <c r="L40" s="161"/>
      <c r="M40" s="163"/>
      <c r="N40" s="161"/>
      <c r="O40" s="162"/>
      <c r="P40" s="162"/>
      <c r="Q40" s="162"/>
      <c r="R40" s="162"/>
      <c r="S40" s="161"/>
      <c r="T40" s="163"/>
      <c r="U40" s="157"/>
      <c r="V40" s="161"/>
      <c r="W40" s="163"/>
      <c r="X40" s="161"/>
      <c r="Y40" s="162"/>
      <c r="Z40" s="162"/>
      <c r="AA40" s="162"/>
      <c r="AB40" s="161"/>
      <c r="AC40" s="156"/>
      <c r="AD40" s="160"/>
      <c r="AE40" s="160"/>
      <c r="AF40" s="160"/>
      <c r="AG40" s="133"/>
      <c r="AH40" s="158"/>
      <c r="AI40" s="159"/>
      <c r="AJ40" s="158"/>
      <c r="AK40" s="159"/>
      <c r="AL40" s="158"/>
      <c r="AM40" s="729"/>
      <c r="AN40" s="133"/>
      <c r="AO40" s="671">
        <f t="shared" si="4"/>
        <v>0</v>
      </c>
      <c r="AP40" s="156"/>
      <c r="AQ40" s="1102"/>
      <c r="AR40" s="155" t="str">
        <f>IF(AQ40&lt;&gt;"",VLOOKUP(AQ40,'4'!$S$19:$T$30,2,TRUE),"")</f>
        <v/>
      </c>
      <c r="AS40" s="678"/>
      <c r="AT40" s="153">
        <f t="shared" si="5"/>
        <v>0</v>
      </c>
      <c r="AU40" s="154"/>
      <c r="AV40" s="153">
        <f t="shared" si="0"/>
        <v>0</v>
      </c>
      <c r="AW40" s="132"/>
      <c r="AX40" s="2"/>
      <c r="AY40" s="146"/>
      <c r="AZ40" s="141">
        <f t="shared" si="1"/>
        <v>1</v>
      </c>
      <c r="BA40" s="141">
        <f t="shared" si="2"/>
        <v>2099</v>
      </c>
      <c r="BC40" s="1166">
        <f>IF(AO40=75%,HLOOKUP(AQ40,'4'!$F$21:$Q$23,3,TRUE)*0.75*AS40,IF(AO40=30%,AV40*0.3/12,0))</f>
        <v>0</v>
      </c>
      <c r="BD40" s="1256" t="str">
        <f t="shared" si="6"/>
        <v/>
      </c>
      <c r="BE40" s="1166">
        <f t="shared" si="7"/>
        <v>0</v>
      </c>
    </row>
    <row r="41" spans="1:57" ht="12.75" customHeight="1" x14ac:dyDescent="0.2">
      <c r="A41" s="2"/>
      <c r="B41" s="165"/>
      <c r="C41" s="913" t="str">
        <f t="shared" si="3"/>
        <v/>
      </c>
      <c r="D41" s="133"/>
      <c r="E41" s="164"/>
      <c r="F41" s="164"/>
      <c r="G41" s="133"/>
      <c r="H41" s="164"/>
      <c r="I41" s="164"/>
      <c r="J41" s="133"/>
      <c r="K41" s="162"/>
      <c r="L41" s="161"/>
      <c r="M41" s="163"/>
      <c r="N41" s="161"/>
      <c r="O41" s="162"/>
      <c r="P41" s="162"/>
      <c r="Q41" s="162"/>
      <c r="R41" s="162"/>
      <c r="S41" s="161"/>
      <c r="T41" s="163"/>
      <c r="U41" s="157"/>
      <c r="V41" s="161"/>
      <c r="W41" s="163"/>
      <c r="X41" s="161"/>
      <c r="Y41" s="162"/>
      <c r="Z41" s="162"/>
      <c r="AA41" s="162"/>
      <c r="AB41" s="161"/>
      <c r="AC41" s="156"/>
      <c r="AD41" s="160"/>
      <c r="AE41" s="160"/>
      <c r="AF41" s="160"/>
      <c r="AG41" s="133"/>
      <c r="AH41" s="158"/>
      <c r="AI41" s="159"/>
      <c r="AJ41" s="158"/>
      <c r="AK41" s="159"/>
      <c r="AL41" s="158"/>
      <c r="AM41" s="729"/>
      <c r="AN41" s="133"/>
      <c r="AO41" s="671">
        <f t="shared" si="4"/>
        <v>0</v>
      </c>
      <c r="AP41" s="156"/>
      <c r="AQ41" s="1102"/>
      <c r="AR41" s="155" t="str">
        <f>IF(AQ41&lt;&gt;"",VLOOKUP(AQ41,'4'!$S$19:$T$30,2,TRUE),"")</f>
        <v/>
      </c>
      <c r="AS41" s="678"/>
      <c r="AT41" s="153">
        <f t="shared" si="5"/>
        <v>0</v>
      </c>
      <c r="AU41" s="154"/>
      <c r="AV41" s="153">
        <f t="shared" si="0"/>
        <v>0</v>
      </c>
      <c r="AW41" s="132"/>
      <c r="AX41" s="2"/>
      <c r="AY41" s="146"/>
      <c r="AZ41" s="141">
        <f t="shared" si="1"/>
        <v>1</v>
      </c>
      <c r="BA41" s="141">
        <f t="shared" si="2"/>
        <v>2099</v>
      </c>
      <c r="BC41" s="1166">
        <f>IF(AO41=75%,HLOOKUP(AQ41,'4'!$F$21:$Q$23,3,TRUE)*0.75*AS41,IF(AO41=30%,AV41*0.3/12,0))</f>
        <v>0</v>
      </c>
      <c r="BD41" s="1256" t="str">
        <f t="shared" si="6"/>
        <v/>
      </c>
      <c r="BE41" s="1166">
        <f t="shared" si="7"/>
        <v>0</v>
      </c>
    </row>
    <row r="42" spans="1:57" ht="12.75" customHeight="1" x14ac:dyDescent="0.2">
      <c r="A42" s="2"/>
      <c r="B42" s="165"/>
      <c r="C42" s="913" t="str">
        <f t="shared" si="3"/>
        <v/>
      </c>
      <c r="D42" s="133"/>
      <c r="E42" s="164"/>
      <c r="F42" s="164"/>
      <c r="G42" s="133"/>
      <c r="H42" s="164"/>
      <c r="I42" s="164"/>
      <c r="J42" s="133"/>
      <c r="K42" s="162"/>
      <c r="L42" s="161"/>
      <c r="M42" s="163"/>
      <c r="N42" s="161"/>
      <c r="O42" s="162"/>
      <c r="P42" s="162"/>
      <c r="Q42" s="162"/>
      <c r="R42" s="162"/>
      <c r="S42" s="161"/>
      <c r="T42" s="163"/>
      <c r="U42" s="157"/>
      <c r="V42" s="161"/>
      <c r="W42" s="163"/>
      <c r="X42" s="161"/>
      <c r="Y42" s="162"/>
      <c r="Z42" s="162"/>
      <c r="AA42" s="162"/>
      <c r="AB42" s="161"/>
      <c r="AC42" s="156"/>
      <c r="AD42" s="160"/>
      <c r="AE42" s="160"/>
      <c r="AF42" s="160"/>
      <c r="AG42" s="133"/>
      <c r="AH42" s="158"/>
      <c r="AI42" s="159"/>
      <c r="AJ42" s="158"/>
      <c r="AK42" s="159"/>
      <c r="AL42" s="158"/>
      <c r="AM42" s="729"/>
      <c r="AN42" s="133"/>
      <c r="AO42" s="671">
        <f t="shared" si="4"/>
        <v>0</v>
      </c>
      <c r="AP42" s="156"/>
      <c r="AQ42" s="1102"/>
      <c r="AR42" s="155" t="str">
        <f>IF(AQ42&lt;&gt;"",VLOOKUP(AQ42,'4'!$S$19:$T$30,2,TRUE),"")</f>
        <v/>
      </c>
      <c r="AS42" s="678"/>
      <c r="AT42" s="153">
        <f t="shared" si="5"/>
        <v>0</v>
      </c>
      <c r="AU42" s="154"/>
      <c r="AV42" s="153">
        <f t="shared" si="0"/>
        <v>0</v>
      </c>
      <c r="AW42" s="132"/>
      <c r="AX42" s="2"/>
      <c r="AY42" s="146"/>
      <c r="AZ42" s="141">
        <f t="shared" si="1"/>
        <v>1</v>
      </c>
      <c r="BA42" s="141">
        <f t="shared" si="2"/>
        <v>2099</v>
      </c>
      <c r="BC42" s="1166">
        <f>IF(AO42=75%,HLOOKUP(AQ42,'4'!$F$21:$Q$23,3,TRUE)*0.75*AS42,IF(AO42=30%,AV42*0.3/12,0))</f>
        <v>0</v>
      </c>
      <c r="BD42" s="1256" t="str">
        <f t="shared" si="6"/>
        <v/>
      </c>
      <c r="BE42" s="1166">
        <f t="shared" si="7"/>
        <v>0</v>
      </c>
    </row>
    <row r="43" spans="1:57" ht="12.75" customHeight="1" x14ac:dyDescent="0.2">
      <c r="A43" s="2"/>
      <c r="B43" s="165"/>
      <c r="C43" s="913" t="str">
        <f t="shared" si="3"/>
        <v/>
      </c>
      <c r="D43" s="133"/>
      <c r="E43" s="164"/>
      <c r="F43" s="164"/>
      <c r="G43" s="133"/>
      <c r="H43" s="164"/>
      <c r="I43" s="164"/>
      <c r="J43" s="133"/>
      <c r="K43" s="162"/>
      <c r="L43" s="161"/>
      <c r="M43" s="163"/>
      <c r="N43" s="161"/>
      <c r="O43" s="162"/>
      <c r="P43" s="162"/>
      <c r="Q43" s="162"/>
      <c r="R43" s="162"/>
      <c r="S43" s="161"/>
      <c r="T43" s="163"/>
      <c r="U43" s="157"/>
      <c r="V43" s="161"/>
      <c r="W43" s="163"/>
      <c r="X43" s="161"/>
      <c r="Y43" s="162"/>
      <c r="Z43" s="162"/>
      <c r="AA43" s="162"/>
      <c r="AB43" s="161"/>
      <c r="AC43" s="167"/>
      <c r="AD43" s="160"/>
      <c r="AE43" s="160"/>
      <c r="AF43" s="160"/>
      <c r="AG43" s="133"/>
      <c r="AH43" s="158"/>
      <c r="AI43" s="159"/>
      <c r="AJ43" s="158"/>
      <c r="AK43" s="723"/>
      <c r="AL43" s="158"/>
      <c r="AM43" s="729"/>
      <c r="AN43" s="133"/>
      <c r="AO43" s="671">
        <f t="shared" si="4"/>
        <v>0</v>
      </c>
      <c r="AP43" s="156"/>
      <c r="AQ43" s="1102"/>
      <c r="AR43" s="155" t="str">
        <f>IF(AQ43&lt;&gt;"",VLOOKUP(AQ43,'4'!$S$19:$T$30,2,TRUE),"")</f>
        <v/>
      </c>
      <c r="AS43" s="678"/>
      <c r="AT43" s="153">
        <f t="shared" si="5"/>
        <v>0</v>
      </c>
      <c r="AU43" s="154"/>
      <c r="AV43" s="153">
        <f t="shared" si="0"/>
        <v>0</v>
      </c>
      <c r="AW43" s="132"/>
      <c r="AX43" s="2"/>
      <c r="AY43" s="146"/>
      <c r="AZ43" s="141">
        <f t="shared" si="1"/>
        <v>1</v>
      </c>
      <c r="BA43" s="141">
        <f t="shared" si="2"/>
        <v>2099</v>
      </c>
      <c r="BC43" s="1166">
        <f>IF(AO43=75%,HLOOKUP(AQ43,'4'!$F$21:$Q$23,3,TRUE)*0.75*AS43,IF(AO43=30%,AV43*0.3/12,0))</f>
        <v>0</v>
      </c>
      <c r="BD43" s="1256" t="str">
        <f t="shared" si="6"/>
        <v/>
      </c>
      <c r="BE43" s="1166">
        <f t="shared" si="7"/>
        <v>0</v>
      </c>
    </row>
    <row r="44" spans="1:57" ht="12.75" customHeight="1" x14ac:dyDescent="0.2">
      <c r="A44" s="2"/>
      <c r="B44" s="165"/>
      <c r="C44" s="913" t="str">
        <f t="shared" si="3"/>
        <v/>
      </c>
      <c r="D44" s="133"/>
      <c r="E44" s="164"/>
      <c r="F44" s="164"/>
      <c r="G44" s="133"/>
      <c r="H44" s="164"/>
      <c r="I44" s="164"/>
      <c r="J44" s="133"/>
      <c r="K44" s="162"/>
      <c r="L44" s="161"/>
      <c r="M44" s="163"/>
      <c r="N44" s="161"/>
      <c r="O44" s="162"/>
      <c r="P44" s="162"/>
      <c r="Q44" s="162"/>
      <c r="R44" s="162"/>
      <c r="S44" s="161"/>
      <c r="T44" s="163"/>
      <c r="U44" s="157"/>
      <c r="V44" s="161"/>
      <c r="W44" s="163"/>
      <c r="X44" s="161"/>
      <c r="Y44" s="162"/>
      <c r="Z44" s="162"/>
      <c r="AA44" s="162"/>
      <c r="AB44" s="161"/>
      <c r="AC44" s="156"/>
      <c r="AD44" s="160"/>
      <c r="AE44" s="160"/>
      <c r="AF44" s="160"/>
      <c r="AG44" s="133"/>
      <c r="AH44" s="158"/>
      <c r="AI44" s="159"/>
      <c r="AJ44" s="158"/>
      <c r="AK44" s="723"/>
      <c r="AL44" s="158"/>
      <c r="AM44" s="729"/>
      <c r="AN44" s="133"/>
      <c r="AO44" s="671">
        <f t="shared" si="4"/>
        <v>0</v>
      </c>
      <c r="AP44" s="156"/>
      <c r="AQ44" s="1102"/>
      <c r="AR44" s="155" t="str">
        <f>IF(AQ44&lt;&gt;"",VLOOKUP(AQ44,'4'!$S$19:$T$30,2,TRUE),"")</f>
        <v/>
      </c>
      <c r="AS44" s="678"/>
      <c r="AT44" s="153">
        <f t="shared" si="5"/>
        <v>0</v>
      </c>
      <c r="AU44" s="154"/>
      <c r="AV44" s="153">
        <f t="shared" si="0"/>
        <v>0</v>
      </c>
      <c r="AW44" s="132"/>
      <c r="AX44" s="2"/>
      <c r="AY44" s="146"/>
      <c r="AZ44" s="141">
        <f t="shared" si="1"/>
        <v>1</v>
      </c>
      <c r="BA44" s="141">
        <f t="shared" si="2"/>
        <v>2099</v>
      </c>
      <c r="BC44" s="1166">
        <f>IF(AO44=75%,HLOOKUP(AQ44,'4'!$F$21:$Q$23,3,TRUE)*0.75*AS44,IF(AO44=30%,AV44*0.3/12,0))</f>
        <v>0</v>
      </c>
      <c r="BD44" s="1256" t="str">
        <f t="shared" si="6"/>
        <v/>
      </c>
      <c r="BE44" s="1166">
        <f t="shared" si="7"/>
        <v>0</v>
      </c>
    </row>
    <row r="45" spans="1:57" ht="12.75" customHeight="1" x14ac:dyDescent="0.2">
      <c r="A45" s="2"/>
      <c r="B45" s="165"/>
      <c r="C45" s="913" t="str">
        <f t="shared" si="3"/>
        <v/>
      </c>
      <c r="D45" s="133"/>
      <c r="E45" s="164"/>
      <c r="F45" s="164"/>
      <c r="G45" s="133"/>
      <c r="H45" s="164"/>
      <c r="I45" s="164"/>
      <c r="J45" s="133"/>
      <c r="K45" s="162"/>
      <c r="L45" s="161"/>
      <c r="M45" s="163"/>
      <c r="N45" s="161"/>
      <c r="O45" s="162"/>
      <c r="P45" s="162"/>
      <c r="Q45" s="162"/>
      <c r="R45" s="162"/>
      <c r="S45" s="161"/>
      <c r="T45" s="163"/>
      <c r="U45" s="157"/>
      <c r="V45" s="161"/>
      <c r="W45" s="163"/>
      <c r="X45" s="161"/>
      <c r="Y45" s="162"/>
      <c r="Z45" s="162"/>
      <c r="AA45" s="162"/>
      <c r="AB45" s="161"/>
      <c r="AC45" s="156"/>
      <c r="AD45" s="160"/>
      <c r="AE45" s="160"/>
      <c r="AF45" s="160"/>
      <c r="AG45" s="133"/>
      <c r="AH45" s="158"/>
      <c r="AI45" s="159"/>
      <c r="AJ45" s="158"/>
      <c r="AK45" s="723"/>
      <c r="AL45" s="158"/>
      <c r="AM45" s="729"/>
      <c r="AN45" s="133"/>
      <c r="AO45" s="671">
        <f t="shared" si="4"/>
        <v>0</v>
      </c>
      <c r="AP45" s="156"/>
      <c r="AQ45" s="1102"/>
      <c r="AR45" s="155" t="str">
        <f>IF(AQ45&lt;&gt;"",VLOOKUP(AQ45,'4'!$S$19:$T$30,2,TRUE),"")</f>
        <v/>
      </c>
      <c r="AS45" s="678"/>
      <c r="AT45" s="153">
        <f t="shared" si="5"/>
        <v>0</v>
      </c>
      <c r="AU45" s="154"/>
      <c r="AV45" s="153">
        <f t="shared" si="0"/>
        <v>0</v>
      </c>
      <c r="AW45" s="132"/>
      <c r="AX45" s="2"/>
      <c r="AY45" s="146"/>
      <c r="AZ45" s="141">
        <f t="shared" si="1"/>
        <v>1</v>
      </c>
      <c r="BA45" s="141">
        <f t="shared" si="2"/>
        <v>2099</v>
      </c>
      <c r="BC45" s="1166">
        <f>IF(AO45=75%,HLOOKUP(AQ45,'4'!$F$21:$Q$23,3,TRUE)*0.75*AS45,IF(AO45=30%,AV45*0.3/12,0))</f>
        <v>0</v>
      </c>
      <c r="BD45" s="1256" t="str">
        <f t="shared" si="6"/>
        <v/>
      </c>
      <c r="BE45" s="1166">
        <f t="shared" si="7"/>
        <v>0</v>
      </c>
    </row>
    <row r="46" spans="1:57" ht="12.75" customHeight="1" x14ac:dyDescent="0.2">
      <c r="A46" s="2"/>
      <c r="B46" s="165"/>
      <c r="C46" s="913" t="str">
        <f t="shared" si="3"/>
        <v/>
      </c>
      <c r="D46" s="133"/>
      <c r="E46" s="164"/>
      <c r="F46" s="164"/>
      <c r="G46" s="133"/>
      <c r="H46" s="164"/>
      <c r="I46" s="164"/>
      <c r="J46" s="133"/>
      <c r="K46" s="162"/>
      <c r="L46" s="161"/>
      <c r="M46" s="163"/>
      <c r="N46" s="161"/>
      <c r="O46" s="162"/>
      <c r="P46" s="162"/>
      <c r="Q46" s="162"/>
      <c r="R46" s="162"/>
      <c r="S46" s="161"/>
      <c r="T46" s="163"/>
      <c r="U46" s="157"/>
      <c r="V46" s="161"/>
      <c r="W46" s="163"/>
      <c r="X46" s="161"/>
      <c r="Y46" s="162"/>
      <c r="Z46" s="162"/>
      <c r="AA46" s="162"/>
      <c r="AB46" s="161"/>
      <c r="AC46" s="156"/>
      <c r="AD46" s="160"/>
      <c r="AE46" s="160"/>
      <c r="AF46" s="160"/>
      <c r="AG46" s="133"/>
      <c r="AH46" s="158"/>
      <c r="AI46" s="159"/>
      <c r="AJ46" s="158"/>
      <c r="AK46" s="723"/>
      <c r="AL46" s="158"/>
      <c r="AM46" s="729"/>
      <c r="AN46" s="133"/>
      <c r="AO46" s="671">
        <f t="shared" si="4"/>
        <v>0</v>
      </c>
      <c r="AP46" s="156"/>
      <c r="AQ46" s="1102"/>
      <c r="AR46" s="155" t="str">
        <f>IF(AQ46&lt;&gt;"",VLOOKUP(AQ46,'4'!$S$19:$T$30,2,TRUE),"")</f>
        <v/>
      </c>
      <c r="AS46" s="678"/>
      <c r="AT46" s="153">
        <f t="shared" si="5"/>
        <v>0</v>
      </c>
      <c r="AU46" s="154"/>
      <c r="AV46" s="153">
        <f t="shared" si="0"/>
        <v>0</v>
      </c>
      <c r="AW46" s="132"/>
      <c r="AX46" s="2"/>
      <c r="AY46" s="146"/>
      <c r="AZ46" s="141">
        <f t="shared" si="1"/>
        <v>1</v>
      </c>
      <c r="BA46" s="141">
        <f t="shared" si="2"/>
        <v>2099</v>
      </c>
      <c r="BC46" s="1166">
        <f>IF(AO46=75%,HLOOKUP(AQ46,'4'!$F$21:$Q$23,3,TRUE)*0.75*AS46,IF(AO46=30%,AV46*0.3/12,0))</f>
        <v>0</v>
      </c>
      <c r="BD46" s="1256" t="str">
        <f t="shared" si="6"/>
        <v/>
      </c>
      <c r="BE46" s="1166">
        <f t="shared" si="7"/>
        <v>0</v>
      </c>
    </row>
    <row r="47" spans="1:57" ht="12.75" customHeight="1" x14ac:dyDescent="0.2">
      <c r="A47" s="2"/>
      <c r="B47" s="165"/>
      <c r="C47" s="913" t="str">
        <f t="shared" si="3"/>
        <v/>
      </c>
      <c r="D47" s="133"/>
      <c r="E47" s="164"/>
      <c r="F47" s="164"/>
      <c r="G47" s="133"/>
      <c r="H47" s="164"/>
      <c r="I47" s="164"/>
      <c r="J47" s="133"/>
      <c r="K47" s="162"/>
      <c r="L47" s="161"/>
      <c r="M47" s="163"/>
      <c r="N47" s="161"/>
      <c r="O47" s="162"/>
      <c r="P47" s="162"/>
      <c r="Q47" s="162"/>
      <c r="R47" s="162"/>
      <c r="S47" s="161"/>
      <c r="T47" s="163"/>
      <c r="U47" s="157"/>
      <c r="V47" s="161"/>
      <c r="W47" s="163"/>
      <c r="X47" s="161"/>
      <c r="Y47" s="162"/>
      <c r="Z47" s="162"/>
      <c r="AA47" s="162"/>
      <c r="AB47" s="161"/>
      <c r="AC47" s="167"/>
      <c r="AD47" s="160"/>
      <c r="AE47" s="160"/>
      <c r="AF47" s="160"/>
      <c r="AG47" s="133"/>
      <c r="AH47" s="158"/>
      <c r="AI47" s="159"/>
      <c r="AJ47" s="158"/>
      <c r="AK47" s="723"/>
      <c r="AL47" s="158"/>
      <c r="AM47" s="729"/>
      <c r="AN47" s="133"/>
      <c r="AO47" s="671">
        <f t="shared" si="4"/>
        <v>0</v>
      </c>
      <c r="AP47" s="156"/>
      <c r="AQ47" s="1102"/>
      <c r="AR47" s="155" t="str">
        <f>IF(AQ47&lt;&gt;"",VLOOKUP(AQ47,'4'!$S$19:$T$30,2,TRUE),"")</f>
        <v/>
      </c>
      <c r="AS47" s="678"/>
      <c r="AT47" s="153">
        <f t="shared" si="5"/>
        <v>0</v>
      </c>
      <c r="AU47" s="154"/>
      <c r="AV47" s="153">
        <f t="shared" si="0"/>
        <v>0</v>
      </c>
      <c r="AW47" s="132"/>
      <c r="AX47" s="2"/>
      <c r="AY47" s="146"/>
      <c r="AZ47" s="141">
        <f t="shared" si="1"/>
        <v>1</v>
      </c>
      <c r="BA47" s="141">
        <f t="shared" si="2"/>
        <v>2099</v>
      </c>
      <c r="BC47" s="1166">
        <f>IF(AO47=75%,HLOOKUP(AQ47,'4'!$F$21:$Q$23,3,TRUE)*0.75*AS47,IF(AO47=30%,AV47*0.3/12,0))</f>
        <v>0</v>
      </c>
      <c r="BD47" s="1256" t="str">
        <f t="shared" si="6"/>
        <v/>
      </c>
      <c r="BE47" s="1166">
        <f t="shared" si="7"/>
        <v>0</v>
      </c>
    </row>
    <row r="48" spans="1:57" ht="12.75" customHeight="1" x14ac:dyDescent="0.2">
      <c r="A48" s="2"/>
      <c r="B48" s="165"/>
      <c r="C48" s="913" t="str">
        <f t="shared" si="3"/>
        <v/>
      </c>
      <c r="D48" s="133"/>
      <c r="E48" s="164"/>
      <c r="F48" s="164"/>
      <c r="G48" s="133"/>
      <c r="H48" s="164"/>
      <c r="I48" s="164"/>
      <c r="J48" s="133"/>
      <c r="K48" s="162"/>
      <c r="L48" s="161"/>
      <c r="M48" s="163"/>
      <c r="N48" s="161"/>
      <c r="O48" s="162"/>
      <c r="P48" s="162"/>
      <c r="Q48" s="162"/>
      <c r="R48" s="162"/>
      <c r="S48" s="161"/>
      <c r="T48" s="163"/>
      <c r="U48" s="157"/>
      <c r="V48" s="161"/>
      <c r="W48" s="163"/>
      <c r="X48" s="161"/>
      <c r="Y48" s="162"/>
      <c r="Z48" s="162"/>
      <c r="AA48" s="162"/>
      <c r="AB48" s="161"/>
      <c r="AC48" s="156"/>
      <c r="AD48" s="160"/>
      <c r="AE48" s="160"/>
      <c r="AF48" s="160"/>
      <c r="AG48" s="133"/>
      <c r="AH48" s="158"/>
      <c r="AI48" s="159"/>
      <c r="AJ48" s="158"/>
      <c r="AK48" s="723"/>
      <c r="AL48" s="158"/>
      <c r="AM48" s="729"/>
      <c r="AN48" s="133"/>
      <c r="AO48" s="671">
        <f t="shared" si="4"/>
        <v>0</v>
      </c>
      <c r="AP48" s="156"/>
      <c r="AQ48" s="1102"/>
      <c r="AR48" s="155" t="str">
        <f>IF(AQ48&lt;&gt;"",VLOOKUP(AQ48,'4'!$S$19:$T$30,2,TRUE),"")</f>
        <v/>
      </c>
      <c r="AS48" s="678"/>
      <c r="AT48" s="153">
        <f t="shared" si="5"/>
        <v>0</v>
      </c>
      <c r="AU48" s="154"/>
      <c r="AV48" s="153">
        <f t="shared" si="0"/>
        <v>0</v>
      </c>
      <c r="AW48" s="132"/>
      <c r="AX48" s="2"/>
      <c r="AY48" s="146"/>
      <c r="AZ48" s="141">
        <f t="shared" si="1"/>
        <v>1</v>
      </c>
      <c r="BA48" s="141">
        <f t="shared" si="2"/>
        <v>2099</v>
      </c>
      <c r="BC48" s="1166">
        <f>IF(AO48=75%,HLOOKUP(AQ48,'4'!$F$21:$Q$23,3,TRUE)*0.75*AS48,IF(AO48=30%,AV48*0.3/12,0))</f>
        <v>0</v>
      </c>
      <c r="BD48" s="1256" t="str">
        <f t="shared" si="6"/>
        <v/>
      </c>
      <c r="BE48" s="1166">
        <f t="shared" si="7"/>
        <v>0</v>
      </c>
    </row>
    <row r="49" spans="1:57" ht="12.75" customHeight="1" x14ac:dyDescent="0.2">
      <c r="A49" s="2"/>
      <c r="B49" s="165"/>
      <c r="C49" s="913" t="str">
        <f t="shared" si="3"/>
        <v/>
      </c>
      <c r="D49" s="133"/>
      <c r="E49" s="164"/>
      <c r="F49" s="164"/>
      <c r="G49" s="133"/>
      <c r="H49" s="164"/>
      <c r="I49" s="164"/>
      <c r="J49" s="133"/>
      <c r="K49" s="162"/>
      <c r="L49" s="161"/>
      <c r="M49" s="163"/>
      <c r="N49" s="161"/>
      <c r="O49" s="162"/>
      <c r="P49" s="162"/>
      <c r="Q49" s="162"/>
      <c r="R49" s="162"/>
      <c r="S49" s="161"/>
      <c r="T49" s="163"/>
      <c r="U49" s="157"/>
      <c r="V49" s="161"/>
      <c r="W49" s="163"/>
      <c r="X49" s="161"/>
      <c r="Y49" s="162"/>
      <c r="Z49" s="162"/>
      <c r="AA49" s="162"/>
      <c r="AB49" s="161"/>
      <c r="AC49" s="156"/>
      <c r="AD49" s="160"/>
      <c r="AE49" s="160"/>
      <c r="AF49" s="160"/>
      <c r="AG49" s="133"/>
      <c r="AH49" s="158"/>
      <c r="AI49" s="159"/>
      <c r="AJ49" s="158"/>
      <c r="AK49" s="723"/>
      <c r="AL49" s="158"/>
      <c r="AM49" s="729"/>
      <c r="AN49" s="133"/>
      <c r="AO49" s="671">
        <f t="shared" si="4"/>
        <v>0</v>
      </c>
      <c r="AP49" s="156"/>
      <c r="AQ49" s="1102"/>
      <c r="AR49" s="155" t="str">
        <f>IF(AQ49&lt;&gt;"",VLOOKUP(AQ49,'4'!$S$19:$T$30,2,TRUE),"")</f>
        <v/>
      </c>
      <c r="AS49" s="678"/>
      <c r="AT49" s="153">
        <f t="shared" si="5"/>
        <v>0</v>
      </c>
      <c r="AU49" s="154"/>
      <c r="AV49" s="153">
        <f t="shared" si="0"/>
        <v>0</v>
      </c>
      <c r="AW49" s="132"/>
      <c r="AX49" s="2"/>
      <c r="AY49" s="146"/>
      <c r="AZ49" s="141">
        <f t="shared" si="1"/>
        <v>1</v>
      </c>
      <c r="BA49" s="141">
        <f t="shared" si="2"/>
        <v>2099</v>
      </c>
      <c r="BC49" s="1166">
        <f>IF(AO49=75%,HLOOKUP(AQ49,'4'!$F$21:$Q$23,3,TRUE)*0.75*AS49,IF(AO49=30%,AV49*0.3/12,0))</f>
        <v>0</v>
      </c>
      <c r="BD49" s="1256" t="str">
        <f t="shared" si="6"/>
        <v/>
      </c>
      <c r="BE49" s="1166">
        <f t="shared" si="7"/>
        <v>0</v>
      </c>
    </row>
    <row r="50" spans="1:57" ht="12.75" customHeight="1" x14ac:dyDescent="0.2">
      <c r="A50" s="2"/>
      <c r="B50" s="165"/>
      <c r="C50" s="913" t="str">
        <f t="shared" si="3"/>
        <v/>
      </c>
      <c r="D50" s="133"/>
      <c r="E50" s="164"/>
      <c r="F50" s="164"/>
      <c r="G50" s="133"/>
      <c r="H50" s="164"/>
      <c r="I50" s="164"/>
      <c r="J50" s="133"/>
      <c r="K50" s="162"/>
      <c r="L50" s="161"/>
      <c r="M50" s="163"/>
      <c r="N50" s="161"/>
      <c r="O50" s="162"/>
      <c r="P50" s="162"/>
      <c r="Q50" s="162"/>
      <c r="R50" s="162"/>
      <c r="S50" s="161"/>
      <c r="T50" s="163"/>
      <c r="U50" s="157"/>
      <c r="V50" s="161"/>
      <c r="W50" s="163"/>
      <c r="X50" s="161"/>
      <c r="Y50" s="162"/>
      <c r="Z50" s="162"/>
      <c r="AA50" s="162"/>
      <c r="AB50" s="161"/>
      <c r="AC50" s="156"/>
      <c r="AD50" s="160"/>
      <c r="AE50" s="160"/>
      <c r="AF50" s="160"/>
      <c r="AG50" s="133"/>
      <c r="AH50" s="158"/>
      <c r="AI50" s="159"/>
      <c r="AJ50" s="158"/>
      <c r="AK50" s="723"/>
      <c r="AL50" s="158"/>
      <c r="AM50" s="729"/>
      <c r="AN50" s="133"/>
      <c r="AO50" s="671">
        <f t="shared" si="4"/>
        <v>0</v>
      </c>
      <c r="AP50" s="156"/>
      <c r="AQ50" s="1102"/>
      <c r="AR50" s="155" t="str">
        <f>IF(AQ50&lt;&gt;"",VLOOKUP(AQ50,'4'!$S$19:$T$30,2,TRUE),"")</f>
        <v/>
      </c>
      <c r="AS50" s="678"/>
      <c r="AT50" s="153">
        <f t="shared" si="5"/>
        <v>0</v>
      </c>
      <c r="AU50" s="154"/>
      <c r="AV50" s="153">
        <f t="shared" si="0"/>
        <v>0</v>
      </c>
      <c r="AW50" s="132"/>
      <c r="AX50" s="2"/>
      <c r="AY50" s="146"/>
      <c r="AZ50" s="141">
        <f t="shared" si="1"/>
        <v>1</v>
      </c>
      <c r="BA50" s="141">
        <f t="shared" si="2"/>
        <v>2099</v>
      </c>
      <c r="BC50" s="1166">
        <f>IF(AO50=75%,HLOOKUP(AQ50,'4'!$F$21:$Q$23,3,TRUE)*0.75*AS50,IF(AO50=30%,AV50*0.3/12,0))</f>
        <v>0</v>
      </c>
      <c r="BD50" s="1256" t="str">
        <f t="shared" si="6"/>
        <v/>
      </c>
      <c r="BE50" s="1166">
        <f t="shared" si="7"/>
        <v>0</v>
      </c>
    </row>
    <row r="51" spans="1:57" ht="12.75" customHeight="1" x14ac:dyDescent="0.2">
      <c r="A51" s="2"/>
      <c r="B51" s="165"/>
      <c r="C51" s="913" t="str">
        <f t="shared" si="3"/>
        <v/>
      </c>
      <c r="D51" s="133"/>
      <c r="E51" s="164"/>
      <c r="F51" s="164"/>
      <c r="G51" s="133"/>
      <c r="H51" s="164"/>
      <c r="I51" s="164"/>
      <c r="J51" s="133"/>
      <c r="K51" s="162"/>
      <c r="L51" s="161"/>
      <c r="M51" s="163"/>
      <c r="N51" s="161"/>
      <c r="O51" s="162"/>
      <c r="P51" s="162"/>
      <c r="Q51" s="162"/>
      <c r="R51" s="162"/>
      <c r="S51" s="161"/>
      <c r="T51" s="163"/>
      <c r="U51" s="157"/>
      <c r="V51" s="161"/>
      <c r="W51" s="163"/>
      <c r="X51" s="161"/>
      <c r="Y51" s="162"/>
      <c r="Z51" s="162"/>
      <c r="AA51" s="162"/>
      <c r="AB51" s="161"/>
      <c r="AC51" s="167"/>
      <c r="AD51" s="160"/>
      <c r="AE51" s="160"/>
      <c r="AF51" s="160"/>
      <c r="AG51" s="133"/>
      <c r="AH51" s="158"/>
      <c r="AI51" s="159"/>
      <c r="AJ51" s="158"/>
      <c r="AK51" s="723"/>
      <c r="AL51" s="158"/>
      <c r="AM51" s="729"/>
      <c r="AN51" s="133"/>
      <c r="AO51" s="671">
        <f t="shared" si="4"/>
        <v>0</v>
      </c>
      <c r="AP51" s="156"/>
      <c r="AQ51" s="1102"/>
      <c r="AR51" s="155" t="str">
        <f>IF(AQ51&lt;&gt;"",VLOOKUP(AQ51,'4'!$S$19:$T$30,2,TRUE),"")</f>
        <v/>
      </c>
      <c r="AS51" s="678"/>
      <c r="AT51" s="153">
        <f t="shared" si="5"/>
        <v>0</v>
      </c>
      <c r="AU51" s="154"/>
      <c r="AV51" s="153">
        <f t="shared" si="0"/>
        <v>0</v>
      </c>
      <c r="AW51" s="132"/>
      <c r="AX51" s="2"/>
      <c r="AY51" s="146"/>
      <c r="AZ51" s="141">
        <f t="shared" si="1"/>
        <v>1</v>
      </c>
      <c r="BA51" s="141">
        <f t="shared" si="2"/>
        <v>2099</v>
      </c>
      <c r="BC51" s="1166">
        <f>IF(AO51=75%,HLOOKUP(AQ51,'4'!$F$21:$Q$23,3,TRUE)*0.75*AS51,IF(AO51=30%,AV51*0.3/12,0))</f>
        <v>0</v>
      </c>
      <c r="BD51" s="1256" t="str">
        <f t="shared" si="6"/>
        <v/>
      </c>
      <c r="BE51" s="1166">
        <f t="shared" si="7"/>
        <v>0</v>
      </c>
    </row>
    <row r="52" spans="1:57" ht="12.75" customHeight="1" x14ac:dyDescent="0.2">
      <c r="A52" s="2"/>
      <c r="B52" s="165"/>
      <c r="C52" s="913" t="str">
        <f t="shared" si="3"/>
        <v/>
      </c>
      <c r="D52" s="133"/>
      <c r="E52" s="164"/>
      <c r="F52" s="164"/>
      <c r="G52" s="133"/>
      <c r="H52" s="164"/>
      <c r="I52" s="164"/>
      <c r="J52" s="133"/>
      <c r="K52" s="162"/>
      <c r="L52" s="161"/>
      <c r="M52" s="163"/>
      <c r="N52" s="161"/>
      <c r="O52" s="162"/>
      <c r="P52" s="162"/>
      <c r="Q52" s="162"/>
      <c r="R52" s="162"/>
      <c r="S52" s="161"/>
      <c r="T52" s="163"/>
      <c r="U52" s="157"/>
      <c r="V52" s="161"/>
      <c r="W52" s="163"/>
      <c r="X52" s="161"/>
      <c r="Y52" s="162"/>
      <c r="Z52" s="162"/>
      <c r="AA52" s="162"/>
      <c r="AB52" s="161"/>
      <c r="AC52" s="156"/>
      <c r="AD52" s="160"/>
      <c r="AE52" s="160"/>
      <c r="AF52" s="160"/>
      <c r="AG52" s="133"/>
      <c r="AH52" s="158"/>
      <c r="AI52" s="159"/>
      <c r="AJ52" s="158"/>
      <c r="AK52" s="723"/>
      <c r="AL52" s="158"/>
      <c r="AM52" s="729"/>
      <c r="AN52" s="133"/>
      <c r="AO52" s="671">
        <f t="shared" si="4"/>
        <v>0</v>
      </c>
      <c r="AP52" s="156"/>
      <c r="AQ52" s="1102"/>
      <c r="AR52" s="155" t="str">
        <f>IF(AQ52&lt;&gt;"",VLOOKUP(AQ52,'4'!$S$19:$T$30,2,TRUE),"")</f>
        <v/>
      </c>
      <c r="AS52" s="678"/>
      <c r="AT52" s="153">
        <f t="shared" si="5"/>
        <v>0</v>
      </c>
      <c r="AU52" s="154"/>
      <c r="AV52" s="153">
        <f t="shared" si="0"/>
        <v>0</v>
      </c>
      <c r="AW52" s="132"/>
      <c r="AX52" s="2"/>
      <c r="AY52" s="146"/>
      <c r="AZ52" s="141">
        <f t="shared" si="1"/>
        <v>1</v>
      </c>
      <c r="BA52" s="141">
        <f t="shared" si="2"/>
        <v>2099</v>
      </c>
      <c r="BC52" s="1166">
        <f>IF(AO52=75%,HLOOKUP(AQ52,'4'!$F$21:$Q$23,3,TRUE)*0.75*AS52,IF(AO52=30%,AV52*0.3/12,0))</f>
        <v>0</v>
      </c>
      <c r="BD52" s="1256" t="str">
        <f t="shared" si="6"/>
        <v/>
      </c>
      <c r="BE52" s="1166">
        <f t="shared" si="7"/>
        <v>0</v>
      </c>
    </row>
    <row r="53" spans="1:57" ht="12.75" customHeight="1" x14ac:dyDescent="0.2">
      <c r="A53" s="2"/>
      <c r="B53" s="165"/>
      <c r="C53" s="913" t="str">
        <f t="shared" si="3"/>
        <v/>
      </c>
      <c r="D53" s="133"/>
      <c r="E53" s="164"/>
      <c r="F53" s="164"/>
      <c r="G53" s="133"/>
      <c r="H53" s="164"/>
      <c r="I53" s="164"/>
      <c r="J53" s="133"/>
      <c r="K53" s="162"/>
      <c r="L53" s="161"/>
      <c r="M53" s="163"/>
      <c r="N53" s="161"/>
      <c r="O53" s="162"/>
      <c r="P53" s="162"/>
      <c r="Q53" s="162"/>
      <c r="R53" s="162"/>
      <c r="S53" s="161"/>
      <c r="T53" s="163"/>
      <c r="U53" s="157"/>
      <c r="V53" s="161"/>
      <c r="W53" s="163"/>
      <c r="X53" s="161"/>
      <c r="Y53" s="162"/>
      <c r="Z53" s="162"/>
      <c r="AA53" s="162"/>
      <c r="AB53" s="161"/>
      <c r="AC53" s="156"/>
      <c r="AD53" s="160"/>
      <c r="AE53" s="160"/>
      <c r="AF53" s="160"/>
      <c r="AG53" s="133"/>
      <c r="AH53" s="158"/>
      <c r="AI53" s="159"/>
      <c r="AJ53" s="158"/>
      <c r="AK53" s="723"/>
      <c r="AL53" s="158"/>
      <c r="AM53" s="729"/>
      <c r="AN53" s="133"/>
      <c r="AO53" s="671">
        <f t="shared" si="4"/>
        <v>0</v>
      </c>
      <c r="AP53" s="156"/>
      <c r="AQ53" s="1102"/>
      <c r="AR53" s="155" t="str">
        <f>IF(AQ53&lt;&gt;"",VLOOKUP(AQ53,'4'!$S$19:$T$30,2,TRUE),"")</f>
        <v/>
      </c>
      <c r="AS53" s="678"/>
      <c r="AT53" s="153">
        <f t="shared" si="5"/>
        <v>0</v>
      </c>
      <c r="AU53" s="154"/>
      <c r="AV53" s="153">
        <f t="shared" si="0"/>
        <v>0</v>
      </c>
      <c r="AW53" s="132"/>
      <c r="AX53" s="2"/>
      <c r="AY53" s="146"/>
      <c r="AZ53" s="141">
        <f t="shared" si="1"/>
        <v>1</v>
      </c>
      <c r="BA53" s="141">
        <f t="shared" si="2"/>
        <v>2099</v>
      </c>
      <c r="BC53" s="1166">
        <f>IF(AO53=75%,HLOOKUP(AQ53,'4'!$F$21:$Q$23,3,TRUE)*0.75*AS53,IF(AO53=30%,AV53*0.3/12,0))</f>
        <v>0</v>
      </c>
      <c r="BD53" s="1256" t="str">
        <f t="shared" si="6"/>
        <v/>
      </c>
      <c r="BE53" s="1166">
        <f t="shared" si="7"/>
        <v>0</v>
      </c>
    </row>
    <row r="54" spans="1:57" ht="12.75" customHeight="1" x14ac:dyDescent="0.2">
      <c r="A54" s="2"/>
      <c r="B54" s="165"/>
      <c r="C54" s="913" t="str">
        <f t="shared" si="3"/>
        <v/>
      </c>
      <c r="D54" s="133"/>
      <c r="E54" s="164"/>
      <c r="F54" s="164"/>
      <c r="G54" s="133"/>
      <c r="H54" s="164"/>
      <c r="I54" s="164"/>
      <c r="J54" s="133"/>
      <c r="K54" s="162"/>
      <c r="L54" s="161"/>
      <c r="M54" s="163"/>
      <c r="N54" s="161"/>
      <c r="O54" s="162"/>
      <c r="P54" s="162"/>
      <c r="Q54" s="162"/>
      <c r="R54" s="162"/>
      <c r="S54" s="161"/>
      <c r="T54" s="163"/>
      <c r="U54" s="157"/>
      <c r="V54" s="161"/>
      <c r="W54" s="163"/>
      <c r="X54" s="161"/>
      <c r="Y54" s="162"/>
      <c r="Z54" s="162"/>
      <c r="AA54" s="162"/>
      <c r="AB54" s="161"/>
      <c r="AC54" s="156"/>
      <c r="AD54" s="160"/>
      <c r="AE54" s="160"/>
      <c r="AF54" s="160"/>
      <c r="AG54" s="133"/>
      <c r="AH54" s="158"/>
      <c r="AI54" s="159"/>
      <c r="AJ54" s="158"/>
      <c r="AK54" s="723"/>
      <c r="AL54" s="158"/>
      <c r="AM54" s="729"/>
      <c r="AN54" s="133"/>
      <c r="AO54" s="671">
        <f t="shared" si="4"/>
        <v>0</v>
      </c>
      <c r="AP54" s="156"/>
      <c r="AQ54" s="1102"/>
      <c r="AR54" s="155" t="str">
        <f>IF(AQ54&lt;&gt;"",VLOOKUP(AQ54,'4'!$S$19:$T$30,2,TRUE),"")</f>
        <v/>
      </c>
      <c r="AS54" s="678"/>
      <c r="AT54" s="153">
        <f t="shared" si="5"/>
        <v>0</v>
      </c>
      <c r="AU54" s="154"/>
      <c r="AV54" s="153">
        <f t="shared" si="0"/>
        <v>0</v>
      </c>
      <c r="AW54" s="132"/>
      <c r="AX54" s="2"/>
      <c r="AY54" s="146"/>
      <c r="AZ54" s="141">
        <f t="shared" si="1"/>
        <v>1</v>
      </c>
      <c r="BA54" s="141">
        <f t="shared" si="2"/>
        <v>2099</v>
      </c>
      <c r="BC54" s="1166">
        <f>IF(AO54=75%,HLOOKUP(AQ54,'4'!$F$21:$Q$23,3,TRUE)*0.75*AS54,IF(AO54=30%,AV54*0.3/12,0))</f>
        <v>0</v>
      </c>
      <c r="BD54" s="1256" t="str">
        <f t="shared" si="6"/>
        <v/>
      </c>
      <c r="BE54" s="1166">
        <f t="shared" si="7"/>
        <v>0</v>
      </c>
    </row>
    <row r="55" spans="1:57" ht="12.75" customHeight="1" x14ac:dyDescent="0.2">
      <c r="A55" s="2"/>
      <c r="B55" s="165"/>
      <c r="C55" s="913" t="str">
        <f t="shared" si="3"/>
        <v/>
      </c>
      <c r="D55" s="133"/>
      <c r="E55" s="164"/>
      <c r="F55" s="164"/>
      <c r="G55" s="133"/>
      <c r="H55" s="164"/>
      <c r="I55" s="164"/>
      <c r="J55" s="133"/>
      <c r="K55" s="162"/>
      <c r="L55" s="161"/>
      <c r="M55" s="163"/>
      <c r="N55" s="161"/>
      <c r="O55" s="162"/>
      <c r="P55" s="162"/>
      <c r="Q55" s="162"/>
      <c r="R55" s="162"/>
      <c r="S55" s="161"/>
      <c r="T55" s="163"/>
      <c r="U55" s="157"/>
      <c r="V55" s="161"/>
      <c r="W55" s="163"/>
      <c r="X55" s="161"/>
      <c r="Y55" s="162"/>
      <c r="Z55" s="162"/>
      <c r="AA55" s="162"/>
      <c r="AB55" s="161"/>
      <c r="AC55" s="167"/>
      <c r="AD55" s="160"/>
      <c r="AE55" s="160"/>
      <c r="AF55" s="160"/>
      <c r="AG55" s="133"/>
      <c r="AH55" s="158"/>
      <c r="AI55" s="159"/>
      <c r="AJ55" s="158"/>
      <c r="AK55" s="723"/>
      <c r="AL55" s="158"/>
      <c r="AM55" s="729"/>
      <c r="AN55" s="133"/>
      <c r="AO55" s="671">
        <f t="shared" si="4"/>
        <v>0</v>
      </c>
      <c r="AP55" s="156"/>
      <c r="AQ55" s="1102"/>
      <c r="AR55" s="155" t="str">
        <f>IF(AQ55&lt;&gt;"",VLOOKUP(AQ55,'4'!$S$19:$T$30,2,TRUE),"")</f>
        <v/>
      </c>
      <c r="AS55" s="678"/>
      <c r="AT55" s="153">
        <f t="shared" si="5"/>
        <v>0</v>
      </c>
      <c r="AU55" s="154"/>
      <c r="AV55" s="153">
        <f t="shared" ref="AV55:AV82" si="8">AT55+AU55</f>
        <v>0</v>
      </c>
      <c r="AW55" s="132"/>
      <c r="AX55" s="2"/>
      <c r="AY55" s="146"/>
      <c r="AZ55" s="141">
        <f t="shared" ref="AZ55:AZ82" si="9">IF(U55="",1,U55)</f>
        <v>1</v>
      </c>
      <c r="BA55" s="141">
        <f t="shared" ref="BA55:BA82" si="10">IF(V55="",2099,V55)</f>
        <v>2099</v>
      </c>
      <c r="BC55" s="1166">
        <f>IF(AO55=75%,HLOOKUP(AQ55,'4'!$F$21:$Q$23,3,TRUE)*0.75*AS55,IF(AO55=30%,AV55*0.3/12,0))</f>
        <v>0</v>
      </c>
      <c r="BD55" s="1256" t="str">
        <f t="shared" si="6"/>
        <v/>
      </c>
      <c r="BE55" s="1166">
        <f t="shared" si="7"/>
        <v>0</v>
      </c>
    </row>
    <row r="56" spans="1:57" ht="12.75" customHeight="1" x14ac:dyDescent="0.2">
      <c r="A56" s="2"/>
      <c r="B56" s="165"/>
      <c r="C56" s="913" t="str">
        <f t="shared" si="3"/>
        <v/>
      </c>
      <c r="D56" s="133"/>
      <c r="E56" s="164"/>
      <c r="F56" s="164"/>
      <c r="G56" s="133"/>
      <c r="H56" s="164"/>
      <c r="I56" s="164"/>
      <c r="J56" s="133"/>
      <c r="K56" s="162"/>
      <c r="L56" s="161"/>
      <c r="M56" s="163"/>
      <c r="N56" s="161"/>
      <c r="O56" s="162"/>
      <c r="P56" s="162"/>
      <c r="Q56" s="162"/>
      <c r="R56" s="162"/>
      <c r="S56" s="161"/>
      <c r="T56" s="163"/>
      <c r="U56" s="157"/>
      <c r="V56" s="161"/>
      <c r="W56" s="163"/>
      <c r="X56" s="161"/>
      <c r="Y56" s="162"/>
      <c r="Z56" s="162"/>
      <c r="AA56" s="162"/>
      <c r="AB56" s="161"/>
      <c r="AC56" s="156"/>
      <c r="AD56" s="160"/>
      <c r="AE56" s="160"/>
      <c r="AF56" s="160"/>
      <c r="AG56" s="133"/>
      <c r="AH56" s="158"/>
      <c r="AI56" s="159"/>
      <c r="AJ56" s="158"/>
      <c r="AK56" s="723"/>
      <c r="AL56" s="158"/>
      <c r="AM56" s="729"/>
      <c r="AN56" s="133"/>
      <c r="AO56" s="671">
        <f t="shared" si="4"/>
        <v>0</v>
      </c>
      <c r="AP56" s="156"/>
      <c r="AQ56" s="1102"/>
      <c r="AR56" s="155" t="str">
        <f>IF(AQ56&lt;&gt;"",VLOOKUP(AQ56,'4'!$S$19:$T$30,2,TRUE),"")</f>
        <v/>
      </c>
      <c r="AS56" s="678"/>
      <c r="AT56" s="153">
        <f t="shared" si="5"/>
        <v>0</v>
      </c>
      <c r="AU56" s="154"/>
      <c r="AV56" s="153">
        <f t="shared" si="8"/>
        <v>0</v>
      </c>
      <c r="AW56" s="132"/>
      <c r="AX56" s="2"/>
      <c r="AY56" s="146"/>
      <c r="AZ56" s="141">
        <f t="shared" si="9"/>
        <v>1</v>
      </c>
      <c r="BA56" s="141">
        <f t="shared" si="10"/>
        <v>2099</v>
      </c>
      <c r="BC56" s="1166">
        <f>IF(AO56=75%,HLOOKUP(AQ56,'4'!$F$21:$Q$23,3,TRUE)*0.75*AS56,IF(AO56=30%,AV56*0.3/12,0))</f>
        <v>0</v>
      </c>
      <c r="BD56" s="1256" t="str">
        <f t="shared" si="6"/>
        <v/>
      </c>
      <c r="BE56" s="1166">
        <f t="shared" si="7"/>
        <v>0</v>
      </c>
    </row>
    <row r="57" spans="1:57" ht="12.75" customHeight="1" x14ac:dyDescent="0.2">
      <c r="A57" s="2"/>
      <c r="B57" s="165"/>
      <c r="C57" s="913" t="str">
        <f t="shared" si="3"/>
        <v/>
      </c>
      <c r="D57" s="133"/>
      <c r="E57" s="164"/>
      <c r="F57" s="164"/>
      <c r="G57" s="133"/>
      <c r="H57" s="164"/>
      <c r="I57" s="164"/>
      <c r="J57" s="133"/>
      <c r="K57" s="162"/>
      <c r="L57" s="161"/>
      <c r="M57" s="163"/>
      <c r="N57" s="161"/>
      <c r="O57" s="162"/>
      <c r="P57" s="162"/>
      <c r="Q57" s="162"/>
      <c r="R57" s="162"/>
      <c r="S57" s="161"/>
      <c r="T57" s="163"/>
      <c r="U57" s="157"/>
      <c r="V57" s="161"/>
      <c r="W57" s="163"/>
      <c r="X57" s="161"/>
      <c r="Y57" s="162"/>
      <c r="Z57" s="162"/>
      <c r="AA57" s="162"/>
      <c r="AB57" s="161"/>
      <c r="AC57" s="156"/>
      <c r="AD57" s="160"/>
      <c r="AE57" s="160"/>
      <c r="AF57" s="160"/>
      <c r="AG57" s="133"/>
      <c r="AH57" s="158"/>
      <c r="AI57" s="159"/>
      <c r="AJ57" s="158"/>
      <c r="AK57" s="723"/>
      <c r="AL57" s="158"/>
      <c r="AM57" s="729"/>
      <c r="AN57" s="133"/>
      <c r="AO57" s="671">
        <f t="shared" si="4"/>
        <v>0</v>
      </c>
      <c r="AP57" s="156"/>
      <c r="AQ57" s="1102"/>
      <c r="AR57" s="155" t="str">
        <f>IF(AQ57&lt;&gt;"",VLOOKUP(AQ57,'4'!$S$19:$T$30,2,TRUE),"")</f>
        <v/>
      </c>
      <c r="AS57" s="678"/>
      <c r="AT57" s="153">
        <f t="shared" si="5"/>
        <v>0</v>
      </c>
      <c r="AU57" s="154"/>
      <c r="AV57" s="153">
        <f t="shared" si="8"/>
        <v>0</v>
      </c>
      <c r="AW57" s="132"/>
      <c r="AX57" s="2"/>
      <c r="AY57" s="146"/>
      <c r="AZ57" s="141">
        <f t="shared" si="9"/>
        <v>1</v>
      </c>
      <c r="BA57" s="141">
        <f t="shared" si="10"/>
        <v>2099</v>
      </c>
      <c r="BC57" s="1166">
        <f>IF(AO57=75%,HLOOKUP(AQ57,'4'!$F$21:$Q$23,3,TRUE)*0.75*AS57,IF(AO57=30%,AV57*0.3/12,0))</f>
        <v>0</v>
      </c>
      <c r="BD57" s="1256" t="str">
        <f t="shared" si="6"/>
        <v/>
      </c>
      <c r="BE57" s="1166">
        <f t="shared" si="7"/>
        <v>0</v>
      </c>
    </row>
    <row r="58" spans="1:57" ht="12.75" customHeight="1" x14ac:dyDescent="0.2">
      <c r="A58" s="2"/>
      <c r="B58" s="165"/>
      <c r="C58" s="913" t="str">
        <f t="shared" si="3"/>
        <v/>
      </c>
      <c r="D58" s="133"/>
      <c r="E58" s="164"/>
      <c r="F58" s="164"/>
      <c r="G58" s="133"/>
      <c r="H58" s="164"/>
      <c r="I58" s="164"/>
      <c r="J58" s="133"/>
      <c r="K58" s="162"/>
      <c r="L58" s="161"/>
      <c r="M58" s="163"/>
      <c r="N58" s="161"/>
      <c r="O58" s="162"/>
      <c r="P58" s="162"/>
      <c r="Q58" s="162"/>
      <c r="R58" s="162"/>
      <c r="S58" s="161"/>
      <c r="T58" s="163"/>
      <c r="U58" s="157"/>
      <c r="V58" s="161"/>
      <c r="W58" s="163"/>
      <c r="X58" s="161"/>
      <c r="Y58" s="162"/>
      <c r="Z58" s="162"/>
      <c r="AA58" s="162"/>
      <c r="AB58" s="161"/>
      <c r="AC58" s="156"/>
      <c r="AD58" s="160"/>
      <c r="AE58" s="160"/>
      <c r="AF58" s="160"/>
      <c r="AG58" s="133"/>
      <c r="AH58" s="158"/>
      <c r="AI58" s="159"/>
      <c r="AJ58" s="158"/>
      <c r="AK58" s="723"/>
      <c r="AL58" s="158"/>
      <c r="AM58" s="729"/>
      <c r="AN58" s="133"/>
      <c r="AO58" s="671">
        <f t="shared" si="4"/>
        <v>0</v>
      </c>
      <c r="AP58" s="156"/>
      <c r="AQ58" s="1102"/>
      <c r="AR58" s="155" t="str">
        <f>IF(AQ58&lt;&gt;"",VLOOKUP(AQ58,'4'!$S$19:$T$30,2,TRUE),"")</f>
        <v/>
      </c>
      <c r="AS58" s="678"/>
      <c r="AT58" s="153">
        <f t="shared" si="5"/>
        <v>0</v>
      </c>
      <c r="AU58" s="154"/>
      <c r="AV58" s="153">
        <f t="shared" si="8"/>
        <v>0</v>
      </c>
      <c r="AW58" s="132"/>
      <c r="AX58" s="2"/>
      <c r="AY58" s="146"/>
      <c r="AZ58" s="141">
        <f t="shared" si="9"/>
        <v>1</v>
      </c>
      <c r="BA58" s="141">
        <f t="shared" si="10"/>
        <v>2099</v>
      </c>
      <c r="BC58" s="1166">
        <f>IF(AO58=75%,HLOOKUP(AQ58,'4'!$F$21:$Q$23,3,TRUE)*0.75*AS58,IF(AO58=30%,AV58*0.3/12,0))</f>
        <v>0</v>
      </c>
      <c r="BD58" s="1256" t="str">
        <f t="shared" si="6"/>
        <v/>
      </c>
      <c r="BE58" s="1166">
        <f t="shared" si="7"/>
        <v>0</v>
      </c>
    </row>
    <row r="59" spans="1:57" ht="12.75" customHeight="1" x14ac:dyDescent="0.2">
      <c r="A59" s="2"/>
      <c r="B59" s="165"/>
      <c r="C59" s="913" t="str">
        <f t="shared" si="3"/>
        <v/>
      </c>
      <c r="D59" s="133"/>
      <c r="E59" s="164"/>
      <c r="F59" s="164"/>
      <c r="G59" s="133"/>
      <c r="H59" s="164"/>
      <c r="I59" s="164"/>
      <c r="J59" s="133"/>
      <c r="K59" s="162"/>
      <c r="L59" s="161"/>
      <c r="M59" s="163"/>
      <c r="N59" s="161"/>
      <c r="O59" s="162"/>
      <c r="P59" s="162"/>
      <c r="Q59" s="162"/>
      <c r="R59" s="162"/>
      <c r="S59" s="161"/>
      <c r="T59" s="163"/>
      <c r="U59" s="157"/>
      <c r="V59" s="161"/>
      <c r="W59" s="163"/>
      <c r="X59" s="161"/>
      <c r="Y59" s="162"/>
      <c r="Z59" s="162"/>
      <c r="AA59" s="162"/>
      <c r="AB59" s="161"/>
      <c r="AC59" s="167"/>
      <c r="AD59" s="160"/>
      <c r="AE59" s="160"/>
      <c r="AF59" s="160"/>
      <c r="AG59" s="133"/>
      <c r="AH59" s="158"/>
      <c r="AI59" s="159"/>
      <c r="AJ59" s="158"/>
      <c r="AK59" s="723"/>
      <c r="AL59" s="158"/>
      <c r="AM59" s="729"/>
      <c r="AN59" s="133"/>
      <c r="AO59" s="671">
        <f t="shared" si="4"/>
        <v>0</v>
      </c>
      <c r="AP59" s="156"/>
      <c r="AQ59" s="1102"/>
      <c r="AR59" s="155" t="str">
        <f>IF(AQ59&lt;&gt;"",VLOOKUP(AQ59,'4'!$S$19:$T$30,2,TRUE),"")</f>
        <v/>
      </c>
      <c r="AS59" s="678"/>
      <c r="AT59" s="153">
        <f t="shared" si="5"/>
        <v>0</v>
      </c>
      <c r="AU59" s="154"/>
      <c r="AV59" s="153">
        <f t="shared" si="8"/>
        <v>0</v>
      </c>
      <c r="AW59" s="132"/>
      <c r="AX59" s="2"/>
      <c r="AY59" s="146"/>
      <c r="AZ59" s="141">
        <f t="shared" si="9"/>
        <v>1</v>
      </c>
      <c r="BA59" s="141">
        <f t="shared" si="10"/>
        <v>2099</v>
      </c>
      <c r="BC59" s="1166">
        <f>IF(AO59=75%,HLOOKUP(AQ59,'4'!$F$21:$Q$23,3,TRUE)*0.75*AS59,IF(AO59=30%,AV59*0.3/12,0))</f>
        <v>0</v>
      </c>
      <c r="BD59" s="1256" t="str">
        <f t="shared" si="6"/>
        <v/>
      </c>
      <c r="BE59" s="1166">
        <f t="shared" si="7"/>
        <v>0</v>
      </c>
    </row>
    <row r="60" spans="1:57" ht="12.75" customHeight="1" x14ac:dyDescent="0.2">
      <c r="A60" s="2"/>
      <c r="B60" s="165"/>
      <c r="C60" s="913" t="str">
        <f t="shared" si="3"/>
        <v/>
      </c>
      <c r="D60" s="133"/>
      <c r="E60" s="164"/>
      <c r="F60" s="164"/>
      <c r="G60" s="133"/>
      <c r="H60" s="164"/>
      <c r="I60" s="164"/>
      <c r="J60" s="133"/>
      <c r="K60" s="162"/>
      <c r="L60" s="161"/>
      <c r="M60" s="163"/>
      <c r="N60" s="161"/>
      <c r="O60" s="162"/>
      <c r="P60" s="162"/>
      <c r="Q60" s="162"/>
      <c r="R60" s="162"/>
      <c r="S60" s="161"/>
      <c r="T60" s="163"/>
      <c r="U60" s="157"/>
      <c r="V60" s="161"/>
      <c r="W60" s="163"/>
      <c r="X60" s="161"/>
      <c r="Y60" s="162"/>
      <c r="Z60" s="162"/>
      <c r="AA60" s="162"/>
      <c r="AB60" s="161"/>
      <c r="AC60" s="156"/>
      <c r="AD60" s="160"/>
      <c r="AE60" s="160"/>
      <c r="AF60" s="160"/>
      <c r="AG60" s="133"/>
      <c r="AH60" s="158"/>
      <c r="AI60" s="159"/>
      <c r="AJ60" s="158"/>
      <c r="AK60" s="723"/>
      <c r="AL60" s="158"/>
      <c r="AM60" s="729"/>
      <c r="AN60" s="133"/>
      <c r="AO60" s="671">
        <f t="shared" si="4"/>
        <v>0</v>
      </c>
      <c r="AP60" s="156"/>
      <c r="AQ60" s="1102"/>
      <c r="AR60" s="155" t="str">
        <f>IF(AQ60&lt;&gt;"",VLOOKUP(AQ60,'4'!$S$19:$T$30,2,TRUE),"")</f>
        <v/>
      </c>
      <c r="AS60" s="678"/>
      <c r="AT60" s="153">
        <f t="shared" si="5"/>
        <v>0</v>
      </c>
      <c r="AU60" s="154"/>
      <c r="AV60" s="153">
        <f t="shared" si="8"/>
        <v>0</v>
      </c>
      <c r="AW60" s="132"/>
      <c r="AX60" s="2"/>
      <c r="AY60" s="146"/>
      <c r="AZ60" s="141">
        <f t="shared" si="9"/>
        <v>1</v>
      </c>
      <c r="BA60" s="141">
        <f t="shared" si="10"/>
        <v>2099</v>
      </c>
      <c r="BC60" s="1166">
        <f>IF(AO60=75%,HLOOKUP(AQ60,'4'!$F$21:$Q$23,3,TRUE)*0.75*AS60,IF(AO60=30%,AV60*0.3/12,0))</f>
        <v>0</v>
      </c>
      <c r="BD60" s="1256" t="str">
        <f t="shared" si="6"/>
        <v/>
      </c>
      <c r="BE60" s="1166">
        <f t="shared" si="7"/>
        <v>0</v>
      </c>
    </row>
    <row r="61" spans="1:57" ht="12.75" customHeight="1" x14ac:dyDescent="0.2">
      <c r="A61" s="2"/>
      <c r="B61" s="165"/>
      <c r="C61" s="913" t="str">
        <f t="shared" si="3"/>
        <v/>
      </c>
      <c r="D61" s="133"/>
      <c r="E61" s="164"/>
      <c r="F61" s="164"/>
      <c r="G61" s="133"/>
      <c r="H61" s="164"/>
      <c r="I61" s="164"/>
      <c r="J61" s="133"/>
      <c r="K61" s="162"/>
      <c r="L61" s="161"/>
      <c r="M61" s="163"/>
      <c r="N61" s="161"/>
      <c r="O61" s="162"/>
      <c r="P61" s="162"/>
      <c r="Q61" s="162"/>
      <c r="R61" s="162"/>
      <c r="S61" s="161"/>
      <c r="T61" s="163"/>
      <c r="U61" s="157"/>
      <c r="V61" s="161"/>
      <c r="W61" s="163"/>
      <c r="X61" s="161"/>
      <c r="Y61" s="162"/>
      <c r="Z61" s="162"/>
      <c r="AA61" s="162"/>
      <c r="AB61" s="161"/>
      <c r="AC61" s="156"/>
      <c r="AD61" s="160"/>
      <c r="AE61" s="160"/>
      <c r="AF61" s="160"/>
      <c r="AG61" s="133"/>
      <c r="AH61" s="158"/>
      <c r="AI61" s="159"/>
      <c r="AJ61" s="158"/>
      <c r="AK61" s="723"/>
      <c r="AL61" s="158"/>
      <c r="AM61" s="729"/>
      <c r="AN61" s="133"/>
      <c r="AO61" s="671">
        <f t="shared" si="4"/>
        <v>0</v>
      </c>
      <c r="AP61" s="156"/>
      <c r="AQ61" s="1102"/>
      <c r="AR61" s="155" t="str">
        <f>IF(AQ61&lt;&gt;"",VLOOKUP(AQ61,'4'!$S$19:$T$30,2,TRUE),"")</f>
        <v/>
      </c>
      <c r="AS61" s="678"/>
      <c r="AT61" s="153">
        <f t="shared" si="5"/>
        <v>0</v>
      </c>
      <c r="AU61" s="154"/>
      <c r="AV61" s="153">
        <f t="shared" si="8"/>
        <v>0</v>
      </c>
      <c r="AW61" s="132"/>
      <c r="AX61" s="2"/>
      <c r="AY61" s="146"/>
      <c r="AZ61" s="141">
        <f t="shared" si="9"/>
        <v>1</v>
      </c>
      <c r="BA61" s="141">
        <f t="shared" si="10"/>
        <v>2099</v>
      </c>
      <c r="BC61" s="1166">
        <f>IF(AO61=75%,HLOOKUP(AQ61,'4'!$F$21:$Q$23,3,TRUE)*0.75*AS61,IF(AO61=30%,AV61*0.3/12,0))</f>
        <v>0</v>
      </c>
      <c r="BD61" s="1256" t="str">
        <f t="shared" si="6"/>
        <v/>
      </c>
      <c r="BE61" s="1166">
        <f t="shared" si="7"/>
        <v>0</v>
      </c>
    </row>
    <row r="62" spans="1:57" ht="12.75" customHeight="1" x14ac:dyDescent="0.2">
      <c r="A62" s="2"/>
      <c r="B62" s="165"/>
      <c r="C62" s="913" t="str">
        <f t="shared" si="3"/>
        <v/>
      </c>
      <c r="D62" s="133"/>
      <c r="E62" s="164"/>
      <c r="F62" s="164"/>
      <c r="G62" s="133"/>
      <c r="H62" s="164"/>
      <c r="I62" s="164"/>
      <c r="J62" s="133"/>
      <c r="K62" s="162"/>
      <c r="L62" s="161"/>
      <c r="M62" s="163"/>
      <c r="N62" s="161"/>
      <c r="O62" s="162"/>
      <c r="P62" s="162"/>
      <c r="Q62" s="162"/>
      <c r="R62" s="162"/>
      <c r="S62" s="161"/>
      <c r="T62" s="163"/>
      <c r="U62" s="157"/>
      <c r="V62" s="161"/>
      <c r="W62" s="163"/>
      <c r="X62" s="161"/>
      <c r="Y62" s="162"/>
      <c r="Z62" s="162"/>
      <c r="AA62" s="162"/>
      <c r="AB62" s="161"/>
      <c r="AC62" s="156"/>
      <c r="AD62" s="160"/>
      <c r="AE62" s="160"/>
      <c r="AF62" s="160"/>
      <c r="AG62" s="133"/>
      <c r="AH62" s="158"/>
      <c r="AI62" s="159"/>
      <c r="AJ62" s="158"/>
      <c r="AK62" s="723"/>
      <c r="AL62" s="158"/>
      <c r="AM62" s="729"/>
      <c r="AN62" s="133"/>
      <c r="AO62" s="671">
        <f t="shared" si="4"/>
        <v>0</v>
      </c>
      <c r="AP62" s="156"/>
      <c r="AQ62" s="1102"/>
      <c r="AR62" s="155" t="str">
        <f>IF(AQ62&lt;&gt;"",VLOOKUP(AQ62,'4'!$S$19:$T$30,2,TRUE),"")</f>
        <v/>
      </c>
      <c r="AS62" s="678"/>
      <c r="AT62" s="153">
        <f t="shared" si="5"/>
        <v>0</v>
      </c>
      <c r="AU62" s="154"/>
      <c r="AV62" s="153">
        <f t="shared" si="8"/>
        <v>0</v>
      </c>
      <c r="AW62" s="132"/>
      <c r="AX62" s="2"/>
      <c r="AY62" s="146"/>
      <c r="AZ62" s="141">
        <f t="shared" si="9"/>
        <v>1</v>
      </c>
      <c r="BA62" s="141">
        <f t="shared" si="10"/>
        <v>2099</v>
      </c>
      <c r="BC62" s="1166">
        <f>IF(AO62=75%,HLOOKUP(AQ62,'4'!$F$21:$Q$23,3,TRUE)*0.75*AS62,IF(AO62=30%,AV62*0.3/12,0))</f>
        <v>0</v>
      </c>
      <c r="BD62" s="1256" t="str">
        <f t="shared" si="6"/>
        <v/>
      </c>
      <c r="BE62" s="1166">
        <f t="shared" si="7"/>
        <v>0</v>
      </c>
    </row>
    <row r="63" spans="1:57" ht="12.75" customHeight="1" x14ac:dyDescent="0.2">
      <c r="A63" s="2"/>
      <c r="B63" s="165"/>
      <c r="C63" s="913" t="str">
        <f t="shared" si="3"/>
        <v/>
      </c>
      <c r="D63" s="133"/>
      <c r="E63" s="164"/>
      <c r="F63" s="164"/>
      <c r="G63" s="133"/>
      <c r="H63" s="164"/>
      <c r="I63" s="164"/>
      <c r="J63" s="133"/>
      <c r="K63" s="162"/>
      <c r="L63" s="161"/>
      <c r="M63" s="163"/>
      <c r="N63" s="161"/>
      <c r="O63" s="162"/>
      <c r="P63" s="162"/>
      <c r="Q63" s="162"/>
      <c r="R63" s="162"/>
      <c r="S63" s="161"/>
      <c r="T63" s="163"/>
      <c r="U63" s="157"/>
      <c r="V63" s="161"/>
      <c r="W63" s="163"/>
      <c r="X63" s="161"/>
      <c r="Y63" s="162"/>
      <c r="Z63" s="162"/>
      <c r="AA63" s="162"/>
      <c r="AB63" s="161"/>
      <c r="AC63" s="167"/>
      <c r="AD63" s="160"/>
      <c r="AE63" s="160"/>
      <c r="AF63" s="160"/>
      <c r="AG63" s="133"/>
      <c r="AH63" s="158"/>
      <c r="AI63" s="159"/>
      <c r="AJ63" s="158"/>
      <c r="AK63" s="723"/>
      <c r="AL63" s="158"/>
      <c r="AM63" s="729"/>
      <c r="AN63" s="133"/>
      <c r="AO63" s="671">
        <f t="shared" si="4"/>
        <v>0</v>
      </c>
      <c r="AP63" s="156"/>
      <c r="AQ63" s="1102"/>
      <c r="AR63" s="155" t="str">
        <f>IF(AQ63&lt;&gt;"",VLOOKUP(AQ63,'4'!$S$19:$T$30,2,TRUE),"")</f>
        <v/>
      </c>
      <c r="AS63" s="678"/>
      <c r="AT63" s="153">
        <f t="shared" si="5"/>
        <v>0</v>
      </c>
      <c r="AU63" s="154"/>
      <c r="AV63" s="153">
        <f t="shared" si="8"/>
        <v>0</v>
      </c>
      <c r="AW63" s="132"/>
      <c r="AX63" s="2"/>
      <c r="AY63" s="146"/>
      <c r="AZ63" s="141">
        <f t="shared" si="9"/>
        <v>1</v>
      </c>
      <c r="BA63" s="141">
        <f t="shared" si="10"/>
        <v>2099</v>
      </c>
      <c r="BC63" s="1166">
        <f>IF(AO63=75%,HLOOKUP(AQ63,'4'!$F$21:$Q$23,3,TRUE)*0.75*AS63,IF(AO63=30%,AV63*0.3/12,0))</f>
        <v>0</v>
      </c>
      <c r="BD63" s="1256" t="str">
        <f t="shared" si="6"/>
        <v/>
      </c>
      <c r="BE63" s="1166">
        <f t="shared" si="7"/>
        <v>0</v>
      </c>
    </row>
    <row r="64" spans="1:57" ht="12.75" customHeight="1" x14ac:dyDescent="0.2">
      <c r="A64" s="2"/>
      <c r="B64" s="165"/>
      <c r="C64" s="913" t="str">
        <f t="shared" si="3"/>
        <v/>
      </c>
      <c r="D64" s="133"/>
      <c r="E64" s="164"/>
      <c r="F64" s="164"/>
      <c r="G64" s="133"/>
      <c r="H64" s="164"/>
      <c r="I64" s="164"/>
      <c r="J64" s="133"/>
      <c r="K64" s="162"/>
      <c r="L64" s="161"/>
      <c r="M64" s="163"/>
      <c r="N64" s="161"/>
      <c r="O64" s="162"/>
      <c r="P64" s="162"/>
      <c r="Q64" s="162"/>
      <c r="R64" s="162"/>
      <c r="S64" s="161"/>
      <c r="T64" s="163"/>
      <c r="U64" s="157"/>
      <c r="V64" s="161"/>
      <c r="W64" s="163"/>
      <c r="X64" s="161"/>
      <c r="Y64" s="162"/>
      <c r="Z64" s="162"/>
      <c r="AA64" s="162"/>
      <c r="AB64" s="161"/>
      <c r="AC64" s="156"/>
      <c r="AD64" s="160"/>
      <c r="AE64" s="160"/>
      <c r="AF64" s="160"/>
      <c r="AG64" s="133"/>
      <c r="AH64" s="158"/>
      <c r="AI64" s="159"/>
      <c r="AJ64" s="158"/>
      <c r="AK64" s="723"/>
      <c r="AL64" s="158"/>
      <c r="AM64" s="729"/>
      <c r="AN64" s="133"/>
      <c r="AO64" s="671">
        <f t="shared" si="4"/>
        <v>0</v>
      </c>
      <c r="AP64" s="156"/>
      <c r="AQ64" s="1102"/>
      <c r="AR64" s="155" t="str">
        <f>IF(AQ64&lt;&gt;"",VLOOKUP(AQ64,'4'!$S$19:$T$30,2,TRUE),"")</f>
        <v/>
      </c>
      <c r="AS64" s="678"/>
      <c r="AT64" s="153">
        <f t="shared" si="5"/>
        <v>0</v>
      </c>
      <c r="AU64" s="154"/>
      <c r="AV64" s="153">
        <f t="shared" si="8"/>
        <v>0</v>
      </c>
      <c r="AW64" s="132"/>
      <c r="AX64" s="2"/>
      <c r="AY64" s="146"/>
      <c r="AZ64" s="141">
        <f t="shared" si="9"/>
        <v>1</v>
      </c>
      <c r="BA64" s="141">
        <f t="shared" si="10"/>
        <v>2099</v>
      </c>
      <c r="BC64" s="1166">
        <f>IF(AO64=75%,HLOOKUP(AQ64,'4'!$F$21:$Q$23,3,TRUE)*0.75*AS64,IF(AO64=30%,AV64*0.3/12,0))</f>
        <v>0</v>
      </c>
      <c r="BD64" s="1256" t="str">
        <f t="shared" si="6"/>
        <v/>
      </c>
      <c r="BE64" s="1166">
        <f t="shared" si="7"/>
        <v>0</v>
      </c>
    </row>
    <row r="65" spans="1:57" ht="12.75" customHeight="1" x14ac:dyDescent="0.2">
      <c r="A65" s="2"/>
      <c r="B65" s="165"/>
      <c r="C65" s="913" t="str">
        <f t="shared" si="3"/>
        <v/>
      </c>
      <c r="D65" s="133"/>
      <c r="E65" s="164"/>
      <c r="F65" s="164"/>
      <c r="G65" s="133"/>
      <c r="H65" s="164"/>
      <c r="I65" s="164"/>
      <c r="J65" s="133"/>
      <c r="K65" s="162"/>
      <c r="L65" s="161"/>
      <c r="M65" s="163"/>
      <c r="N65" s="161"/>
      <c r="O65" s="162"/>
      <c r="P65" s="162"/>
      <c r="Q65" s="162"/>
      <c r="R65" s="162"/>
      <c r="S65" s="161"/>
      <c r="T65" s="163"/>
      <c r="U65" s="157"/>
      <c r="V65" s="161"/>
      <c r="W65" s="163"/>
      <c r="X65" s="161"/>
      <c r="Y65" s="162"/>
      <c r="Z65" s="162"/>
      <c r="AA65" s="162"/>
      <c r="AB65" s="161"/>
      <c r="AC65" s="156"/>
      <c r="AD65" s="160"/>
      <c r="AE65" s="160"/>
      <c r="AF65" s="160"/>
      <c r="AG65" s="133"/>
      <c r="AH65" s="158"/>
      <c r="AI65" s="159"/>
      <c r="AJ65" s="158"/>
      <c r="AK65" s="723"/>
      <c r="AL65" s="158"/>
      <c r="AM65" s="729"/>
      <c r="AN65" s="133"/>
      <c r="AO65" s="671">
        <f t="shared" si="4"/>
        <v>0</v>
      </c>
      <c r="AP65" s="156"/>
      <c r="AQ65" s="1102"/>
      <c r="AR65" s="155" t="str">
        <f>IF(AQ65&lt;&gt;"",VLOOKUP(AQ65,'4'!$S$19:$T$30,2,TRUE),"")</f>
        <v/>
      </c>
      <c r="AS65" s="678"/>
      <c r="AT65" s="153">
        <f t="shared" si="5"/>
        <v>0</v>
      </c>
      <c r="AU65" s="154"/>
      <c r="AV65" s="153">
        <f t="shared" si="8"/>
        <v>0</v>
      </c>
      <c r="AW65" s="132"/>
      <c r="AX65" s="2"/>
      <c r="AY65" s="146"/>
      <c r="AZ65" s="141">
        <f t="shared" si="9"/>
        <v>1</v>
      </c>
      <c r="BA65" s="141">
        <f t="shared" si="10"/>
        <v>2099</v>
      </c>
      <c r="BC65" s="1166">
        <f>IF(AO65=75%,HLOOKUP(AQ65,'4'!$F$21:$Q$23,3,TRUE)*0.75*AS65,IF(AO65=30%,AV65*0.3/12,0))</f>
        <v>0</v>
      </c>
      <c r="BD65" s="1256" t="str">
        <f t="shared" si="6"/>
        <v/>
      </c>
      <c r="BE65" s="1166">
        <f t="shared" si="7"/>
        <v>0</v>
      </c>
    </row>
    <row r="66" spans="1:57" ht="12.75" customHeight="1" x14ac:dyDescent="0.2">
      <c r="A66" s="2"/>
      <c r="B66" s="165"/>
      <c r="C66" s="913" t="str">
        <f t="shared" si="3"/>
        <v/>
      </c>
      <c r="D66" s="133"/>
      <c r="E66" s="164"/>
      <c r="F66" s="164"/>
      <c r="G66" s="133"/>
      <c r="H66" s="164"/>
      <c r="I66" s="164"/>
      <c r="J66" s="133"/>
      <c r="K66" s="162"/>
      <c r="L66" s="161"/>
      <c r="M66" s="163"/>
      <c r="N66" s="161"/>
      <c r="O66" s="162"/>
      <c r="P66" s="162"/>
      <c r="Q66" s="162"/>
      <c r="R66" s="162"/>
      <c r="S66" s="161"/>
      <c r="T66" s="163"/>
      <c r="U66" s="157"/>
      <c r="V66" s="161"/>
      <c r="W66" s="163"/>
      <c r="X66" s="161"/>
      <c r="Y66" s="162"/>
      <c r="Z66" s="162"/>
      <c r="AA66" s="162"/>
      <c r="AB66" s="161"/>
      <c r="AC66" s="156"/>
      <c r="AD66" s="160"/>
      <c r="AE66" s="160"/>
      <c r="AF66" s="160"/>
      <c r="AG66" s="133"/>
      <c r="AH66" s="158"/>
      <c r="AI66" s="159"/>
      <c r="AJ66" s="158"/>
      <c r="AK66" s="723"/>
      <c r="AL66" s="158"/>
      <c r="AM66" s="729"/>
      <c r="AN66" s="133"/>
      <c r="AO66" s="671">
        <f t="shared" si="4"/>
        <v>0</v>
      </c>
      <c r="AP66" s="156"/>
      <c r="AQ66" s="1102"/>
      <c r="AR66" s="155" t="str">
        <f>IF(AQ66&lt;&gt;"",VLOOKUP(AQ66,'4'!$S$19:$T$30,2,TRUE),"")</f>
        <v/>
      </c>
      <c r="AS66" s="678"/>
      <c r="AT66" s="153">
        <f t="shared" si="5"/>
        <v>0</v>
      </c>
      <c r="AU66" s="154"/>
      <c r="AV66" s="153">
        <f t="shared" si="8"/>
        <v>0</v>
      </c>
      <c r="AW66" s="132"/>
      <c r="AX66" s="2"/>
      <c r="AY66" s="146"/>
      <c r="AZ66" s="141">
        <f t="shared" si="9"/>
        <v>1</v>
      </c>
      <c r="BA66" s="141">
        <f t="shared" si="10"/>
        <v>2099</v>
      </c>
      <c r="BC66" s="1166">
        <f>IF(AO66=75%,HLOOKUP(AQ66,'4'!$F$21:$Q$23,3,TRUE)*0.75*AS66,IF(AO66=30%,AV66*0.3/12,0))</f>
        <v>0</v>
      </c>
      <c r="BD66" s="1256" t="str">
        <f t="shared" si="6"/>
        <v/>
      </c>
      <c r="BE66" s="1166">
        <f t="shared" si="7"/>
        <v>0</v>
      </c>
    </row>
    <row r="67" spans="1:57" ht="12.75" customHeight="1" x14ac:dyDescent="0.2">
      <c r="A67" s="2"/>
      <c r="B67" s="165"/>
      <c r="C67" s="913" t="str">
        <f t="shared" si="3"/>
        <v/>
      </c>
      <c r="D67" s="133"/>
      <c r="E67" s="164"/>
      <c r="F67" s="164"/>
      <c r="G67" s="133"/>
      <c r="H67" s="164"/>
      <c r="I67" s="164"/>
      <c r="J67" s="133"/>
      <c r="K67" s="162"/>
      <c r="L67" s="161"/>
      <c r="M67" s="163"/>
      <c r="N67" s="161"/>
      <c r="O67" s="162"/>
      <c r="P67" s="162"/>
      <c r="Q67" s="162"/>
      <c r="R67" s="162"/>
      <c r="S67" s="161"/>
      <c r="T67" s="163"/>
      <c r="U67" s="157"/>
      <c r="V67" s="161"/>
      <c r="W67" s="163"/>
      <c r="X67" s="161"/>
      <c r="Y67" s="162"/>
      <c r="Z67" s="162"/>
      <c r="AA67" s="162"/>
      <c r="AB67" s="161"/>
      <c r="AC67" s="167"/>
      <c r="AD67" s="160"/>
      <c r="AE67" s="160"/>
      <c r="AF67" s="160"/>
      <c r="AG67" s="133"/>
      <c r="AH67" s="158"/>
      <c r="AI67" s="159"/>
      <c r="AJ67" s="158"/>
      <c r="AK67" s="723"/>
      <c r="AL67" s="158"/>
      <c r="AM67" s="729"/>
      <c r="AN67" s="133"/>
      <c r="AO67" s="671">
        <f t="shared" si="4"/>
        <v>0</v>
      </c>
      <c r="AP67" s="156"/>
      <c r="AQ67" s="1102"/>
      <c r="AR67" s="155" t="str">
        <f>IF(AQ67&lt;&gt;"",VLOOKUP(AQ67,'4'!$S$19:$T$30,2,TRUE),"")</f>
        <v/>
      </c>
      <c r="AS67" s="678"/>
      <c r="AT67" s="153">
        <f t="shared" si="5"/>
        <v>0</v>
      </c>
      <c r="AU67" s="154"/>
      <c r="AV67" s="153">
        <f t="shared" si="8"/>
        <v>0</v>
      </c>
      <c r="AW67" s="132"/>
      <c r="AX67" s="2"/>
      <c r="AY67" s="146"/>
      <c r="AZ67" s="141">
        <f t="shared" si="9"/>
        <v>1</v>
      </c>
      <c r="BA67" s="141">
        <f t="shared" si="10"/>
        <v>2099</v>
      </c>
      <c r="BC67" s="1166">
        <f>IF(AO67=75%,HLOOKUP(AQ67,'4'!$F$21:$Q$23,3,TRUE)*0.75*AS67,IF(AO67=30%,AV67*0.3/12,0))</f>
        <v>0</v>
      </c>
      <c r="BD67" s="1256" t="str">
        <f t="shared" si="6"/>
        <v/>
      </c>
      <c r="BE67" s="1166">
        <f t="shared" si="7"/>
        <v>0</v>
      </c>
    </row>
    <row r="68" spans="1:57" ht="12.75" customHeight="1" x14ac:dyDescent="0.2">
      <c r="A68" s="2"/>
      <c r="B68" s="165"/>
      <c r="C68" s="913" t="str">
        <f t="shared" si="3"/>
        <v/>
      </c>
      <c r="D68" s="133"/>
      <c r="E68" s="164"/>
      <c r="F68" s="164"/>
      <c r="G68" s="133"/>
      <c r="H68" s="164"/>
      <c r="I68" s="164"/>
      <c r="J68" s="133"/>
      <c r="K68" s="162"/>
      <c r="L68" s="161"/>
      <c r="M68" s="163"/>
      <c r="N68" s="161"/>
      <c r="O68" s="162"/>
      <c r="P68" s="162"/>
      <c r="Q68" s="162"/>
      <c r="R68" s="162"/>
      <c r="S68" s="161"/>
      <c r="T68" s="163"/>
      <c r="U68" s="157"/>
      <c r="V68" s="161"/>
      <c r="W68" s="163"/>
      <c r="X68" s="161"/>
      <c r="Y68" s="162"/>
      <c r="Z68" s="162"/>
      <c r="AA68" s="162"/>
      <c r="AB68" s="161"/>
      <c r="AC68" s="156"/>
      <c r="AD68" s="160"/>
      <c r="AE68" s="160"/>
      <c r="AF68" s="160"/>
      <c r="AG68" s="133"/>
      <c r="AH68" s="158"/>
      <c r="AI68" s="159"/>
      <c r="AJ68" s="158"/>
      <c r="AK68" s="723"/>
      <c r="AL68" s="158"/>
      <c r="AM68" s="729"/>
      <c r="AN68" s="133"/>
      <c r="AO68" s="671">
        <f t="shared" si="4"/>
        <v>0</v>
      </c>
      <c r="AP68" s="156"/>
      <c r="AQ68" s="1102"/>
      <c r="AR68" s="155" t="str">
        <f>IF(AQ68&lt;&gt;"",VLOOKUP(AQ68,'4'!$S$19:$T$30,2,TRUE),"")</f>
        <v/>
      </c>
      <c r="AS68" s="678"/>
      <c r="AT68" s="153">
        <f t="shared" si="5"/>
        <v>0</v>
      </c>
      <c r="AU68" s="154"/>
      <c r="AV68" s="153">
        <f t="shared" si="8"/>
        <v>0</v>
      </c>
      <c r="AW68" s="132"/>
      <c r="AX68" s="2"/>
      <c r="AY68" s="146"/>
      <c r="AZ68" s="141">
        <f t="shared" si="9"/>
        <v>1</v>
      </c>
      <c r="BA68" s="141">
        <f t="shared" si="10"/>
        <v>2099</v>
      </c>
      <c r="BC68" s="1166">
        <f>IF(AO68=75%,HLOOKUP(AQ68,'4'!$F$21:$Q$23,3,TRUE)*0.75*AS68,IF(AO68=30%,AV68*0.3/12,0))</f>
        <v>0</v>
      </c>
      <c r="BD68" s="1256" t="str">
        <f t="shared" si="6"/>
        <v/>
      </c>
      <c r="BE68" s="1166">
        <f t="shared" si="7"/>
        <v>0</v>
      </c>
    </row>
    <row r="69" spans="1:57" ht="12.75" customHeight="1" x14ac:dyDescent="0.2">
      <c r="A69" s="2"/>
      <c r="B69" s="165"/>
      <c r="C69" s="913" t="str">
        <f t="shared" si="3"/>
        <v/>
      </c>
      <c r="D69" s="133"/>
      <c r="E69" s="164"/>
      <c r="F69" s="164"/>
      <c r="G69" s="133"/>
      <c r="H69" s="164"/>
      <c r="I69" s="164"/>
      <c r="J69" s="133"/>
      <c r="K69" s="162"/>
      <c r="L69" s="161"/>
      <c r="M69" s="163"/>
      <c r="N69" s="161"/>
      <c r="O69" s="162"/>
      <c r="P69" s="162"/>
      <c r="Q69" s="162"/>
      <c r="R69" s="162"/>
      <c r="S69" s="161"/>
      <c r="T69" s="163"/>
      <c r="U69" s="157"/>
      <c r="V69" s="161"/>
      <c r="W69" s="163"/>
      <c r="X69" s="161"/>
      <c r="Y69" s="162"/>
      <c r="Z69" s="162"/>
      <c r="AA69" s="162"/>
      <c r="AB69" s="161"/>
      <c r="AC69" s="156"/>
      <c r="AD69" s="160"/>
      <c r="AE69" s="160"/>
      <c r="AF69" s="160"/>
      <c r="AG69" s="133"/>
      <c r="AH69" s="158"/>
      <c r="AI69" s="159"/>
      <c r="AJ69" s="158"/>
      <c r="AK69" s="723"/>
      <c r="AL69" s="158"/>
      <c r="AM69" s="729"/>
      <c r="AN69" s="133"/>
      <c r="AO69" s="671">
        <f t="shared" si="4"/>
        <v>0</v>
      </c>
      <c r="AP69" s="156"/>
      <c r="AQ69" s="1102"/>
      <c r="AR69" s="155" t="str">
        <f>IF(AQ69&lt;&gt;"",VLOOKUP(AQ69,'4'!$S$19:$T$30,2,TRUE),"")</f>
        <v/>
      </c>
      <c r="AS69" s="678"/>
      <c r="AT69" s="153">
        <f t="shared" si="5"/>
        <v>0</v>
      </c>
      <c r="AU69" s="154"/>
      <c r="AV69" s="153">
        <f t="shared" si="8"/>
        <v>0</v>
      </c>
      <c r="AW69" s="132"/>
      <c r="AX69" s="2"/>
      <c r="AY69" s="146"/>
      <c r="AZ69" s="141">
        <f t="shared" si="9"/>
        <v>1</v>
      </c>
      <c r="BA69" s="141">
        <f t="shared" si="10"/>
        <v>2099</v>
      </c>
      <c r="BC69" s="1166">
        <f>IF(AO69=75%,HLOOKUP(AQ69,'4'!$F$21:$Q$23,3,TRUE)*0.75*AS69,IF(AO69=30%,AV69*0.3/12,0))</f>
        <v>0</v>
      </c>
      <c r="BD69" s="1256" t="str">
        <f t="shared" si="6"/>
        <v/>
      </c>
      <c r="BE69" s="1166">
        <f t="shared" si="7"/>
        <v>0</v>
      </c>
    </row>
    <row r="70" spans="1:57" ht="12.75" customHeight="1" x14ac:dyDescent="0.2">
      <c r="A70" s="2"/>
      <c r="B70" s="165"/>
      <c r="C70" s="913" t="str">
        <f t="shared" si="3"/>
        <v/>
      </c>
      <c r="D70" s="133"/>
      <c r="E70" s="164"/>
      <c r="F70" s="164"/>
      <c r="G70" s="133"/>
      <c r="H70" s="164"/>
      <c r="I70" s="164"/>
      <c r="J70" s="133"/>
      <c r="K70" s="162"/>
      <c r="L70" s="161"/>
      <c r="M70" s="163"/>
      <c r="N70" s="161"/>
      <c r="O70" s="162"/>
      <c r="P70" s="162"/>
      <c r="Q70" s="162"/>
      <c r="R70" s="162"/>
      <c r="S70" s="161"/>
      <c r="T70" s="163"/>
      <c r="U70" s="157"/>
      <c r="V70" s="161"/>
      <c r="W70" s="163"/>
      <c r="X70" s="161"/>
      <c r="Y70" s="162"/>
      <c r="Z70" s="162"/>
      <c r="AA70" s="162"/>
      <c r="AB70" s="161"/>
      <c r="AC70" s="156"/>
      <c r="AD70" s="160"/>
      <c r="AE70" s="160"/>
      <c r="AF70" s="160"/>
      <c r="AG70" s="133"/>
      <c r="AH70" s="158"/>
      <c r="AI70" s="159"/>
      <c r="AJ70" s="158"/>
      <c r="AK70" s="723"/>
      <c r="AL70" s="158"/>
      <c r="AM70" s="729"/>
      <c r="AN70" s="133"/>
      <c r="AO70" s="671">
        <f t="shared" si="4"/>
        <v>0</v>
      </c>
      <c r="AP70" s="156"/>
      <c r="AQ70" s="1102"/>
      <c r="AR70" s="155" t="str">
        <f>IF(AQ70&lt;&gt;"",VLOOKUP(AQ70,'4'!$S$19:$T$30,2,TRUE),"")</f>
        <v/>
      </c>
      <c r="AS70" s="678"/>
      <c r="AT70" s="153">
        <f t="shared" si="5"/>
        <v>0</v>
      </c>
      <c r="AU70" s="154"/>
      <c r="AV70" s="153">
        <f t="shared" si="8"/>
        <v>0</v>
      </c>
      <c r="AW70" s="132"/>
      <c r="AX70" s="2"/>
      <c r="AY70" s="146"/>
      <c r="AZ70" s="141">
        <f t="shared" si="9"/>
        <v>1</v>
      </c>
      <c r="BA70" s="141">
        <f t="shared" si="10"/>
        <v>2099</v>
      </c>
      <c r="BC70" s="1166">
        <f>IF(AO70=75%,HLOOKUP(AQ70,'4'!$F$21:$Q$23,3,TRUE)*0.75*AS70,IF(AO70=30%,AV70*0.3/12,0))</f>
        <v>0</v>
      </c>
      <c r="BD70" s="1256" t="str">
        <f t="shared" si="6"/>
        <v/>
      </c>
      <c r="BE70" s="1166">
        <f t="shared" si="7"/>
        <v>0</v>
      </c>
    </row>
    <row r="71" spans="1:57" ht="12.75" customHeight="1" x14ac:dyDescent="0.2">
      <c r="A71" s="2"/>
      <c r="B71" s="165"/>
      <c r="C71" s="913" t="str">
        <f t="shared" si="3"/>
        <v/>
      </c>
      <c r="D71" s="133"/>
      <c r="E71" s="164"/>
      <c r="F71" s="164"/>
      <c r="G71" s="133"/>
      <c r="H71" s="164"/>
      <c r="I71" s="164"/>
      <c r="J71" s="133"/>
      <c r="K71" s="162"/>
      <c r="L71" s="161"/>
      <c r="M71" s="163"/>
      <c r="N71" s="161"/>
      <c r="O71" s="162"/>
      <c r="P71" s="162"/>
      <c r="Q71" s="162"/>
      <c r="R71" s="162"/>
      <c r="S71" s="161"/>
      <c r="T71" s="163"/>
      <c r="U71" s="157"/>
      <c r="V71" s="161"/>
      <c r="W71" s="163"/>
      <c r="X71" s="161"/>
      <c r="Y71" s="162"/>
      <c r="Z71" s="162"/>
      <c r="AA71" s="162"/>
      <c r="AB71" s="161"/>
      <c r="AC71" s="167"/>
      <c r="AD71" s="160"/>
      <c r="AE71" s="160"/>
      <c r="AF71" s="160"/>
      <c r="AG71" s="133"/>
      <c r="AH71" s="158"/>
      <c r="AI71" s="159"/>
      <c r="AJ71" s="158"/>
      <c r="AK71" s="723"/>
      <c r="AL71" s="158"/>
      <c r="AM71" s="729"/>
      <c r="AN71" s="133"/>
      <c r="AO71" s="671">
        <f t="shared" si="4"/>
        <v>0</v>
      </c>
      <c r="AP71" s="156"/>
      <c r="AQ71" s="1102"/>
      <c r="AR71" s="155" t="str">
        <f>IF(AQ71&lt;&gt;"",VLOOKUP(AQ71,'4'!$S$19:$T$30,2,TRUE),"")</f>
        <v/>
      </c>
      <c r="AS71" s="678"/>
      <c r="AT71" s="153">
        <f t="shared" si="5"/>
        <v>0</v>
      </c>
      <c r="AU71" s="154"/>
      <c r="AV71" s="153">
        <f t="shared" si="8"/>
        <v>0</v>
      </c>
      <c r="AW71" s="132"/>
      <c r="AX71" s="2"/>
      <c r="AY71" s="146"/>
      <c r="AZ71" s="141">
        <f t="shared" si="9"/>
        <v>1</v>
      </c>
      <c r="BA71" s="141">
        <f t="shared" si="10"/>
        <v>2099</v>
      </c>
      <c r="BC71" s="1166">
        <f>IF(AO71=75%,HLOOKUP(AQ71,'4'!$F$21:$Q$23,3,TRUE)*0.75*AS71,IF(AO71=30%,AV71*0.3/12,0))</f>
        <v>0</v>
      </c>
      <c r="BD71" s="1256" t="str">
        <f t="shared" si="6"/>
        <v/>
      </c>
      <c r="BE71" s="1166">
        <f t="shared" si="7"/>
        <v>0</v>
      </c>
    </row>
    <row r="72" spans="1:57" ht="12.75" customHeight="1" x14ac:dyDescent="0.2">
      <c r="A72" s="2"/>
      <c r="B72" s="165"/>
      <c r="C72" s="913" t="str">
        <f t="shared" si="3"/>
        <v/>
      </c>
      <c r="D72" s="133"/>
      <c r="E72" s="164"/>
      <c r="F72" s="164"/>
      <c r="G72" s="133"/>
      <c r="H72" s="164"/>
      <c r="I72" s="164"/>
      <c r="J72" s="133"/>
      <c r="K72" s="162"/>
      <c r="L72" s="161"/>
      <c r="M72" s="163"/>
      <c r="N72" s="161"/>
      <c r="O72" s="162"/>
      <c r="P72" s="162"/>
      <c r="Q72" s="162"/>
      <c r="R72" s="162"/>
      <c r="S72" s="161"/>
      <c r="T72" s="163"/>
      <c r="U72" s="157"/>
      <c r="V72" s="161"/>
      <c r="W72" s="163"/>
      <c r="X72" s="161"/>
      <c r="Y72" s="162"/>
      <c r="Z72" s="162"/>
      <c r="AA72" s="162"/>
      <c r="AB72" s="161"/>
      <c r="AC72" s="156"/>
      <c r="AD72" s="160"/>
      <c r="AE72" s="160"/>
      <c r="AF72" s="160"/>
      <c r="AG72" s="133"/>
      <c r="AH72" s="158"/>
      <c r="AI72" s="159"/>
      <c r="AJ72" s="158"/>
      <c r="AK72" s="723"/>
      <c r="AL72" s="158"/>
      <c r="AM72" s="729"/>
      <c r="AN72" s="133"/>
      <c r="AO72" s="671">
        <f t="shared" si="4"/>
        <v>0</v>
      </c>
      <c r="AP72" s="156"/>
      <c r="AQ72" s="1102"/>
      <c r="AR72" s="155" t="str">
        <f>IF(AQ72&lt;&gt;"",VLOOKUP(AQ72,'4'!$S$19:$T$30,2,TRUE),"")</f>
        <v/>
      </c>
      <c r="AS72" s="678"/>
      <c r="AT72" s="153">
        <f t="shared" si="5"/>
        <v>0</v>
      </c>
      <c r="AU72" s="154"/>
      <c r="AV72" s="153">
        <f t="shared" si="8"/>
        <v>0</v>
      </c>
      <c r="AW72" s="132"/>
      <c r="AX72" s="2"/>
      <c r="AY72" s="146"/>
      <c r="AZ72" s="141">
        <f t="shared" si="9"/>
        <v>1</v>
      </c>
      <c r="BA72" s="141">
        <f t="shared" si="10"/>
        <v>2099</v>
      </c>
      <c r="BC72" s="1166">
        <f>IF(AO72=75%,HLOOKUP(AQ72,'4'!$F$21:$Q$23,3,TRUE)*0.75*AS72,IF(AO72=30%,AV72*0.3/12,0))</f>
        <v>0</v>
      </c>
      <c r="BD72" s="1256" t="str">
        <f t="shared" si="6"/>
        <v/>
      </c>
      <c r="BE72" s="1166">
        <f t="shared" si="7"/>
        <v>0</v>
      </c>
    </row>
    <row r="73" spans="1:57" ht="12.75" customHeight="1" x14ac:dyDescent="0.2">
      <c r="A73" s="2"/>
      <c r="B73" s="165"/>
      <c r="C73" s="913" t="str">
        <f t="shared" si="3"/>
        <v/>
      </c>
      <c r="D73" s="133"/>
      <c r="E73" s="164"/>
      <c r="F73" s="164"/>
      <c r="G73" s="133"/>
      <c r="H73" s="164"/>
      <c r="I73" s="164"/>
      <c r="J73" s="133"/>
      <c r="K73" s="162"/>
      <c r="L73" s="161"/>
      <c r="M73" s="163"/>
      <c r="N73" s="161"/>
      <c r="O73" s="162"/>
      <c r="P73" s="162"/>
      <c r="Q73" s="162"/>
      <c r="R73" s="162"/>
      <c r="S73" s="161"/>
      <c r="T73" s="163"/>
      <c r="U73" s="157"/>
      <c r="V73" s="161"/>
      <c r="W73" s="163"/>
      <c r="X73" s="161"/>
      <c r="Y73" s="162"/>
      <c r="Z73" s="162"/>
      <c r="AA73" s="162"/>
      <c r="AB73" s="161"/>
      <c r="AC73" s="156"/>
      <c r="AD73" s="160"/>
      <c r="AE73" s="160"/>
      <c r="AF73" s="160"/>
      <c r="AG73" s="133"/>
      <c r="AH73" s="158"/>
      <c r="AI73" s="159"/>
      <c r="AJ73" s="158"/>
      <c r="AK73" s="723"/>
      <c r="AL73" s="158"/>
      <c r="AM73" s="729"/>
      <c r="AN73" s="133"/>
      <c r="AO73" s="671">
        <f t="shared" si="4"/>
        <v>0</v>
      </c>
      <c r="AP73" s="156"/>
      <c r="AQ73" s="1102"/>
      <c r="AR73" s="155" t="str">
        <f>IF(AQ73&lt;&gt;"",VLOOKUP(AQ73,'4'!$S$19:$T$30,2,TRUE),"")</f>
        <v/>
      </c>
      <c r="AS73" s="678"/>
      <c r="AT73" s="153">
        <f t="shared" si="5"/>
        <v>0</v>
      </c>
      <c r="AU73" s="154"/>
      <c r="AV73" s="153">
        <f t="shared" si="8"/>
        <v>0</v>
      </c>
      <c r="AW73" s="132"/>
      <c r="AX73" s="2"/>
      <c r="AY73" s="146"/>
      <c r="AZ73" s="141">
        <f t="shared" si="9"/>
        <v>1</v>
      </c>
      <c r="BA73" s="141">
        <f t="shared" si="10"/>
        <v>2099</v>
      </c>
      <c r="BC73" s="1166">
        <f>IF(AO73=75%,HLOOKUP(AQ73,'4'!$F$21:$Q$23,3,TRUE)*0.75*AS73,IF(AO73=30%,AV73*0.3/12,0))</f>
        <v>0</v>
      </c>
      <c r="BD73" s="1256" t="str">
        <f t="shared" si="6"/>
        <v/>
      </c>
      <c r="BE73" s="1166">
        <f t="shared" si="7"/>
        <v>0</v>
      </c>
    </row>
    <row r="74" spans="1:57" ht="12.75" customHeight="1" x14ac:dyDescent="0.2">
      <c r="A74" s="2"/>
      <c r="B74" s="165"/>
      <c r="C74" s="913" t="str">
        <f t="shared" si="3"/>
        <v/>
      </c>
      <c r="D74" s="133"/>
      <c r="E74" s="164"/>
      <c r="F74" s="164"/>
      <c r="G74" s="133"/>
      <c r="H74" s="164"/>
      <c r="I74" s="164"/>
      <c r="J74" s="133"/>
      <c r="K74" s="162"/>
      <c r="L74" s="161"/>
      <c r="M74" s="163"/>
      <c r="N74" s="161"/>
      <c r="O74" s="162"/>
      <c r="P74" s="162"/>
      <c r="Q74" s="162"/>
      <c r="R74" s="162"/>
      <c r="S74" s="161"/>
      <c r="T74" s="163"/>
      <c r="U74" s="157"/>
      <c r="V74" s="161"/>
      <c r="W74" s="163"/>
      <c r="X74" s="161"/>
      <c r="Y74" s="162"/>
      <c r="Z74" s="162"/>
      <c r="AA74" s="162"/>
      <c r="AB74" s="161"/>
      <c r="AC74" s="156"/>
      <c r="AD74" s="160"/>
      <c r="AE74" s="160"/>
      <c r="AF74" s="160"/>
      <c r="AG74" s="133"/>
      <c r="AH74" s="158"/>
      <c r="AI74" s="159"/>
      <c r="AJ74" s="158"/>
      <c r="AK74" s="723"/>
      <c r="AL74" s="158"/>
      <c r="AM74" s="729"/>
      <c r="AN74" s="133"/>
      <c r="AO74" s="671">
        <f t="shared" si="4"/>
        <v>0</v>
      </c>
      <c r="AP74" s="156"/>
      <c r="AQ74" s="1102"/>
      <c r="AR74" s="155" t="str">
        <f>IF(AQ74&lt;&gt;"",VLOOKUP(AQ74,'4'!$S$19:$T$30,2,TRUE),"")</f>
        <v/>
      </c>
      <c r="AS74" s="678"/>
      <c r="AT74" s="153">
        <f t="shared" si="5"/>
        <v>0</v>
      </c>
      <c r="AU74" s="154"/>
      <c r="AV74" s="153">
        <f t="shared" si="8"/>
        <v>0</v>
      </c>
      <c r="AW74" s="132"/>
      <c r="AX74" s="2"/>
      <c r="AY74" s="146"/>
      <c r="AZ74" s="141">
        <f t="shared" si="9"/>
        <v>1</v>
      </c>
      <c r="BA74" s="141">
        <f t="shared" si="10"/>
        <v>2099</v>
      </c>
      <c r="BC74" s="1166">
        <f>IF(AO74=75%,HLOOKUP(AQ74,'4'!$F$21:$Q$23,3,TRUE)*0.75*AS74,IF(AO74=30%,AV74*0.3/12,0))</f>
        <v>0</v>
      </c>
      <c r="BD74" s="1256" t="str">
        <f t="shared" si="6"/>
        <v/>
      </c>
      <c r="BE74" s="1166">
        <f t="shared" si="7"/>
        <v>0</v>
      </c>
    </row>
    <row r="75" spans="1:57" ht="12.75" customHeight="1" x14ac:dyDescent="0.2">
      <c r="A75" s="2"/>
      <c r="B75" s="165"/>
      <c r="C75" s="913" t="str">
        <f t="shared" si="3"/>
        <v/>
      </c>
      <c r="D75" s="133"/>
      <c r="E75" s="164"/>
      <c r="F75" s="164"/>
      <c r="G75" s="133"/>
      <c r="H75" s="164"/>
      <c r="I75" s="164"/>
      <c r="J75" s="133"/>
      <c r="K75" s="162"/>
      <c r="L75" s="161"/>
      <c r="M75" s="163"/>
      <c r="N75" s="161"/>
      <c r="O75" s="162"/>
      <c r="P75" s="162"/>
      <c r="Q75" s="162"/>
      <c r="R75" s="162"/>
      <c r="S75" s="161"/>
      <c r="T75" s="163"/>
      <c r="U75" s="157"/>
      <c r="V75" s="161"/>
      <c r="W75" s="163"/>
      <c r="X75" s="161"/>
      <c r="Y75" s="162"/>
      <c r="Z75" s="162"/>
      <c r="AA75" s="162"/>
      <c r="AB75" s="161"/>
      <c r="AC75" s="167"/>
      <c r="AD75" s="160"/>
      <c r="AE75" s="160"/>
      <c r="AF75" s="160"/>
      <c r="AG75" s="133"/>
      <c r="AH75" s="158"/>
      <c r="AI75" s="159"/>
      <c r="AJ75" s="158"/>
      <c r="AK75" s="723"/>
      <c r="AL75" s="158"/>
      <c r="AM75" s="729"/>
      <c r="AN75" s="133"/>
      <c r="AO75" s="671">
        <f t="shared" si="4"/>
        <v>0</v>
      </c>
      <c r="AP75" s="156"/>
      <c r="AQ75" s="1102"/>
      <c r="AR75" s="155" t="str">
        <f>IF(AQ75&lt;&gt;"",VLOOKUP(AQ75,'4'!$S$19:$T$30,2,TRUE),"")</f>
        <v/>
      </c>
      <c r="AS75" s="678"/>
      <c r="AT75" s="153">
        <f t="shared" si="5"/>
        <v>0</v>
      </c>
      <c r="AU75" s="154"/>
      <c r="AV75" s="153">
        <f t="shared" si="8"/>
        <v>0</v>
      </c>
      <c r="AW75" s="132"/>
      <c r="AX75" s="2"/>
      <c r="AY75" s="146"/>
      <c r="AZ75" s="141">
        <f t="shared" si="9"/>
        <v>1</v>
      </c>
      <c r="BA75" s="141">
        <f t="shared" si="10"/>
        <v>2099</v>
      </c>
      <c r="BC75" s="1166">
        <f>IF(AO75=75%,HLOOKUP(AQ75,'4'!$F$21:$Q$23,3,TRUE)*0.75*AS75,IF(AO75=30%,AV75*0.3/12,0))</f>
        <v>0</v>
      </c>
      <c r="BD75" s="1256" t="str">
        <f t="shared" si="6"/>
        <v/>
      </c>
      <c r="BE75" s="1166">
        <f t="shared" si="7"/>
        <v>0</v>
      </c>
    </row>
    <row r="76" spans="1:57" ht="12.75" customHeight="1" x14ac:dyDescent="0.2">
      <c r="A76" s="2"/>
      <c r="B76" s="165"/>
      <c r="C76" s="913" t="str">
        <f t="shared" si="3"/>
        <v/>
      </c>
      <c r="D76" s="133"/>
      <c r="E76" s="164"/>
      <c r="F76" s="164"/>
      <c r="G76" s="133"/>
      <c r="H76" s="164"/>
      <c r="I76" s="164"/>
      <c r="J76" s="133"/>
      <c r="K76" s="162"/>
      <c r="L76" s="161"/>
      <c r="M76" s="163"/>
      <c r="N76" s="161"/>
      <c r="O76" s="162"/>
      <c r="P76" s="162"/>
      <c r="Q76" s="162"/>
      <c r="R76" s="162"/>
      <c r="S76" s="161"/>
      <c r="T76" s="163"/>
      <c r="U76" s="157"/>
      <c r="V76" s="161"/>
      <c r="W76" s="163"/>
      <c r="X76" s="161"/>
      <c r="Y76" s="162"/>
      <c r="Z76" s="162"/>
      <c r="AA76" s="162"/>
      <c r="AB76" s="161"/>
      <c r="AC76" s="156"/>
      <c r="AD76" s="160"/>
      <c r="AE76" s="160"/>
      <c r="AF76" s="160"/>
      <c r="AG76" s="133"/>
      <c r="AH76" s="158"/>
      <c r="AI76" s="159"/>
      <c r="AJ76" s="158"/>
      <c r="AK76" s="723"/>
      <c r="AL76" s="158"/>
      <c r="AM76" s="729"/>
      <c r="AN76" s="133"/>
      <c r="AO76" s="671">
        <f t="shared" si="4"/>
        <v>0</v>
      </c>
      <c r="AP76" s="156"/>
      <c r="AQ76" s="1102"/>
      <c r="AR76" s="155" t="str">
        <f>IF(AQ76&lt;&gt;"",VLOOKUP(AQ76,'4'!$S$19:$T$30,2,TRUE),"")</f>
        <v/>
      </c>
      <c r="AS76" s="678"/>
      <c r="AT76" s="153">
        <f t="shared" si="5"/>
        <v>0</v>
      </c>
      <c r="AU76" s="154"/>
      <c r="AV76" s="153">
        <f t="shared" si="8"/>
        <v>0</v>
      </c>
      <c r="AW76" s="132"/>
      <c r="AX76" s="2"/>
      <c r="AY76" s="146"/>
      <c r="AZ76" s="141">
        <f t="shared" si="9"/>
        <v>1</v>
      </c>
      <c r="BA76" s="141">
        <f t="shared" si="10"/>
        <v>2099</v>
      </c>
      <c r="BC76" s="1166">
        <f>IF(AO76=75%,HLOOKUP(AQ76,'4'!$F$21:$Q$23,3,TRUE)*0.75*AS76,IF(AO76=30%,AV76*0.3/12,0))</f>
        <v>0</v>
      </c>
      <c r="BD76" s="1256" t="str">
        <f t="shared" si="6"/>
        <v/>
      </c>
      <c r="BE76" s="1166">
        <f t="shared" si="7"/>
        <v>0</v>
      </c>
    </row>
    <row r="77" spans="1:57" ht="12.75" customHeight="1" x14ac:dyDescent="0.2">
      <c r="A77" s="2"/>
      <c r="B77" s="165"/>
      <c r="C77" s="913" t="str">
        <f t="shared" si="3"/>
        <v/>
      </c>
      <c r="D77" s="133"/>
      <c r="E77" s="164"/>
      <c r="F77" s="164"/>
      <c r="G77" s="133"/>
      <c r="H77" s="164"/>
      <c r="I77" s="164"/>
      <c r="J77" s="133"/>
      <c r="K77" s="162"/>
      <c r="L77" s="161"/>
      <c r="M77" s="163"/>
      <c r="N77" s="161"/>
      <c r="O77" s="162"/>
      <c r="P77" s="162"/>
      <c r="Q77" s="162"/>
      <c r="R77" s="162"/>
      <c r="S77" s="161"/>
      <c r="T77" s="163"/>
      <c r="U77" s="157"/>
      <c r="V77" s="161"/>
      <c r="W77" s="163"/>
      <c r="X77" s="161"/>
      <c r="Y77" s="162"/>
      <c r="Z77" s="162"/>
      <c r="AA77" s="162"/>
      <c r="AB77" s="161"/>
      <c r="AC77" s="156"/>
      <c r="AD77" s="160"/>
      <c r="AE77" s="160"/>
      <c r="AF77" s="160"/>
      <c r="AG77" s="133"/>
      <c r="AH77" s="158"/>
      <c r="AI77" s="159"/>
      <c r="AJ77" s="158"/>
      <c r="AK77" s="723"/>
      <c r="AL77" s="158"/>
      <c r="AM77" s="729"/>
      <c r="AN77" s="133"/>
      <c r="AO77" s="671">
        <f t="shared" si="4"/>
        <v>0</v>
      </c>
      <c r="AP77" s="156"/>
      <c r="AQ77" s="1102"/>
      <c r="AR77" s="155" t="str">
        <f>IF(AQ77&lt;&gt;"",VLOOKUP(AQ77,'4'!$S$19:$T$30,2,TRUE),"")</f>
        <v/>
      </c>
      <c r="AS77" s="678"/>
      <c r="AT77" s="153">
        <f t="shared" si="5"/>
        <v>0</v>
      </c>
      <c r="AU77" s="154"/>
      <c r="AV77" s="153">
        <f t="shared" si="8"/>
        <v>0</v>
      </c>
      <c r="AW77" s="132"/>
      <c r="AX77" s="2"/>
      <c r="AY77" s="146"/>
      <c r="AZ77" s="141">
        <f t="shared" si="9"/>
        <v>1</v>
      </c>
      <c r="BA77" s="141">
        <f t="shared" si="10"/>
        <v>2099</v>
      </c>
      <c r="BC77" s="1166">
        <f>IF(AO77=75%,HLOOKUP(AQ77,'4'!$F$21:$Q$23,3,TRUE)*0.75*AS77,IF(AO77=30%,AV77*0.3/12,0))</f>
        <v>0</v>
      </c>
      <c r="BD77" s="1256" t="str">
        <f t="shared" si="6"/>
        <v/>
      </c>
      <c r="BE77" s="1166">
        <f t="shared" si="7"/>
        <v>0</v>
      </c>
    </row>
    <row r="78" spans="1:57" ht="12.75" customHeight="1" x14ac:dyDescent="0.2">
      <c r="A78" s="2"/>
      <c r="B78" s="165"/>
      <c r="C78" s="913" t="str">
        <f t="shared" si="3"/>
        <v/>
      </c>
      <c r="D78" s="133"/>
      <c r="E78" s="164"/>
      <c r="F78" s="164"/>
      <c r="G78" s="133"/>
      <c r="H78" s="164"/>
      <c r="I78" s="164"/>
      <c r="J78" s="133"/>
      <c r="K78" s="162"/>
      <c r="L78" s="161"/>
      <c r="M78" s="163"/>
      <c r="N78" s="161"/>
      <c r="O78" s="162"/>
      <c r="P78" s="162"/>
      <c r="Q78" s="162"/>
      <c r="R78" s="162"/>
      <c r="S78" s="161"/>
      <c r="T78" s="163"/>
      <c r="U78" s="157"/>
      <c r="V78" s="161"/>
      <c r="W78" s="163"/>
      <c r="X78" s="161"/>
      <c r="Y78" s="162"/>
      <c r="Z78" s="162"/>
      <c r="AA78" s="162"/>
      <c r="AB78" s="161"/>
      <c r="AC78" s="156"/>
      <c r="AD78" s="160"/>
      <c r="AE78" s="160"/>
      <c r="AF78" s="160"/>
      <c r="AG78" s="133"/>
      <c r="AH78" s="158"/>
      <c r="AI78" s="159"/>
      <c r="AJ78" s="158"/>
      <c r="AK78" s="723"/>
      <c r="AL78" s="158"/>
      <c r="AM78" s="729"/>
      <c r="AN78" s="133"/>
      <c r="AO78" s="671">
        <f t="shared" si="4"/>
        <v>0</v>
      </c>
      <c r="AP78" s="156"/>
      <c r="AQ78" s="1102"/>
      <c r="AR78" s="155" t="str">
        <f>IF(AQ78&lt;&gt;"",VLOOKUP(AQ78,'4'!$S$19:$T$30,2,TRUE),"")</f>
        <v/>
      </c>
      <c r="AS78" s="678"/>
      <c r="AT78" s="153">
        <f t="shared" si="5"/>
        <v>0</v>
      </c>
      <c r="AU78" s="154"/>
      <c r="AV78" s="153">
        <f t="shared" si="8"/>
        <v>0</v>
      </c>
      <c r="AW78" s="132"/>
      <c r="AX78" s="2"/>
      <c r="AY78" s="146"/>
      <c r="AZ78" s="141">
        <f t="shared" si="9"/>
        <v>1</v>
      </c>
      <c r="BA78" s="141">
        <f t="shared" si="10"/>
        <v>2099</v>
      </c>
      <c r="BC78" s="1166">
        <f>IF(AO78=75%,HLOOKUP(AQ78,'4'!$F$21:$Q$23,3,TRUE)*0.75*AS78,IF(AO78=30%,AV78*0.3/12,0))</f>
        <v>0</v>
      </c>
      <c r="BD78" s="1256" t="str">
        <f t="shared" si="6"/>
        <v/>
      </c>
      <c r="BE78" s="1166">
        <f t="shared" si="7"/>
        <v>0</v>
      </c>
    </row>
    <row r="79" spans="1:57" ht="12.75" customHeight="1" x14ac:dyDescent="0.2">
      <c r="A79" s="2"/>
      <c r="B79" s="165"/>
      <c r="C79" s="913" t="str">
        <f t="shared" si="3"/>
        <v/>
      </c>
      <c r="D79" s="133"/>
      <c r="E79" s="164"/>
      <c r="F79" s="164"/>
      <c r="G79" s="133"/>
      <c r="H79" s="164"/>
      <c r="I79" s="164"/>
      <c r="J79" s="133"/>
      <c r="K79" s="162"/>
      <c r="L79" s="161"/>
      <c r="M79" s="163"/>
      <c r="N79" s="161"/>
      <c r="O79" s="162"/>
      <c r="P79" s="162"/>
      <c r="Q79" s="162"/>
      <c r="R79" s="162"/>
      <c r="S79" s="161"/>
      <c r="T79" s="163"/>
      <c r="U79" s="157"/>
      <c r="V79" s="161"/>
      <c r="W79" s="163"/>
      <c r="X79" s="161"/>
      <c r="Y79" s="162"/>
      <c r="Z79" s="162"/>
      <c r="AA79" s="162"/>
      <c r="AB79" s="161"/>
      <c r="AC79" s="167"/>
      <c r="AD79" s="160"/>
      <c r="AE79" s="160"/>
      <c r="AF79" s="160"/>
      <c r="AG79" s="133"/>
      <c r="AH79" s="158"/>
      <c r="AI79" s="159"/>
      <c r="AJ79" s="158"/>
      <c r="AK79" s="723"/>
      <c r="AL79" s="158"/>
      <c r="AM79" s="729"/>
      <c r="AN79" s="133"/>
      <c r="AO79" s="671">
        <f t="shared" si="4"/>
        <v>0</v>
      </c>
      <c r="AP79" s="156"/>
      <c r="AQ79" s="1102"/>
      <c r="AR79" s="155" t="str">
        <f>IF(AQ79&lt;&gt;"",VLOOKUP(AQ79,'4'!$S$19:$T$30,2,TRUE),"")</f>
        <v/>
      </c>
      <c r="AS79" s="678"/>
      <c r="AT79" s="153">
        <f t="shared" si="5"/>
        <v>0</v>
      </c>
      <c r="AU79" s="154"/>
      <c r="AV79" s="153">
        <f t="shared" si="8"/>
        <v>0</v>
      </c>
      <c r="AW79" s="132"/>
      <c r="AX79" s="2"/>
      <c r="AY79" s="146"/>
      <c r="AZ79" s="141">
        <f t="shared" si="9"/>
        <v>1</v>
      </c>
      <c r="BA79" s="141">
        <f t="shared" si="10"/>
        <v>2099</v>
      </c>
      <c r="BC79" s="1166">
        <f>IF(AO79=75%,HLOOKUP(AQ79,'4'!$F$21:$Q$23,3,TRUE)*0.75*AS79,IF(AO79=30%,AV79*0.3/12,0))</f>
        <v>0</v>
      </c>
      <c r="BD79" s="1256" t="str">
        <f t="shared" si="6"/>
        <v/>
      </c>
      <c r="BE79" s="1166">
        <f t="shared" si="7"/>
        <v>0</v>
      </c>
    </row>
    <row r="80" spans="1:57" ht="12.75" customHeight="1" x14ac:dyDescent="0.2">
      <c r="A80" s="2"/>
      <c r="B80" s="165"/>
      <c r="C80" s="913" t="str">
        <f t="shared" si="3"/>
        <v/>
      </c>
      <c r="D80" s="133"/>
      <c r="E80" s="164"/>
      <c r="F80" s="164"/>
      <c r="G80" s="133"/>
      <c r="H80" s="164"/>
      <c r="I80" s="164"/>
      <c r="J80" s="133"/>
      <c r="K80" s="162"/>
      <c r="L80" s="161"/>
      <c r="M80" s="163"/>
      <c r="N80" s="161"/>
      <c r="O80" s="162"/>
      <c r="P80" s="162"/>
      <c r="Q80" s="162"/>
      <c r="R80" s="162"/>
      <c r="S80" s="161"/>
      <c r="T80" s="163"/>
      <c r="U80" s="157"/>
      <c r="V80" s="161"/>
      <c r="W80" s="163"/>
      <c r="X80" s="161"/>
      <c r="Y80" s="162"/>
      <c r="Z80" s="162"/>
      <c r="AA80" s="162"/>
      <c r="AB80" s="161"/>
      <c r="AC80" s="156"/>
      <c r="AD80" s="160"/>
      <c r="AE80" s="160"/>
      <c r="AF80" s="160"/>
      <c r="AG80" s="133"/>
      <c r="AH80" s="158"/>
      <c r="AI80" s="159"/>
      <c r="AJ80" s="158"/>
      <c r="AK80" s="723"/>
      <c r="AL80" s="158"/>
      <c r="AM80" s="729"/>
      <c r="AN80" s="133"/>
      <c r="AO80" s="671">
        <f t="shared" si="4"/>
        <v>0</v>
      </c>
      <c r="AP80" s="156"/>
      <c r="AQ80" s="1102"/>
      <c r="AR80" s="155" t="str">
        <f>IF(AQ80&lt;&gt;"",VLOOKUP(AQ80,'4'!$S$19:$T$30,2,TRUE),"")</f>
        <v/>
      </c>
      <c r="AS80" s="678"/>
      <c r="AT80" s="153">
        <f t="shared" si="5"/>
        <v>0</v>
      </c>
      <c r="AU80" s="154"/>
      <c r="AV80" s="153">
        <f t="shared" si="8"/>
        <v>0</v>
      </c>
      <c r="AW80" s="132"/>
      <c r="AX80" s="2"/>
      <c r="AY80" s="146"/>
      <c r="AZ80" s="141">
        <f t="shared" si="9"/>
        <v>1</v>
      </c>
      <c r="BA80" s="141">
        <f t="shared" si="10"/>
        <v>2099</v>
      </c>
      <c r="BC80" s="1166">
        <f>IF(AO80=75%,HLOOKUP(AQ80,'4'!$F$21:$Q$23,3,TRUE)*0.75*AS80,IF(AO80=30%,AV80*0.3/12,0))</f>
        <v>0</v>
      </c>
      <c r="BD80" s="1256" t="str">
        <f t="shared" si="6"/>
        <v/>
      </c>
      <c r="BE80" s="1166">
        <f t="shared" si="7"/>
        <v>0</v>
      </c>
    </row>
    <row r="81" spans="1:58" ht="12.75" customHeight="1" x14ac:dyDescent="0.2">
      <c r="A81" s="2"/>
      <c r="B81" s="165"/>
      <c r="C81" s="913" t="str">
        <f t="shared" si="3"/>
        <v/>
      </c>
      <c r="D81" s="133"/>
      <c r="E81" s="164"/>
      <c r="F81" s="164"/>
      <c r="G81" s="166"/>
      <c r="H81" s="158"/>
      <c r="I81" s="158"/>
      <c r="J81" s="166"/>
      <c r="K81" s="162"/>
      <c r="L81" s="161"/>
      <c r="M81" s="163"/>
      <c r="N81" s="161"/>
      <c r="O81" s="162"/>
      <c r="P81" s="162"/>
      <c r="Q81" s="162"/>
      <c r="R81" s="162"/>
      <c r="S81" s="161"/>
      <c r="T81" s="163"/>
      <c r="U81" s="157"/>
      <c r="V81" s="161"/>
      <c r="W81" s="163"/>
      <c r="X81" s="161"/>
      <c r="Y81" s="162"/>
      <c r="Z81" s="162"/>
      <c r="AA81" s="162"/>
      <c r="AB81" s="161"/>
      <c r="AC81" s="167"/>
      <c r="AD81" s="160"/>
      <c r="AE81" s="160"/>
      <c r="AF81" s="160"/>
      <c r="AG81" s="166"/>
      <c r="AH81" s="158"/>
      <c r="AI81" s="159"/>
      <c r="AJ81" s="158"/>
      <c r="AK81" s="723"/>
      <c r="AL81" s="158"/>
      <c r="AM81" s="729"/>
      <c r="AN81" s="133"/>
      <c r="AO81" s="671">
        <f t="shared" si="4"/>
        <v>0</v>
      </c>
      <c r="AP81" s="156"/>
      <c r="AQ81" s="1102"/>
      <c r="AR81" s="155" t="str">
        <f>IF(AQ81&lt;&gt;"",VLOOKUP(AQ81,'4'!$S$19:$T$30,2,TRUE),"")</f>
        <v/>
      </c>
      <c r="AS81" s="678"/>
      <c r="AT81" s="153">
        <f t="shared" si="5"/>
        <v>0</v>
      </c>
      <c r="AU81" s="154"/>
      <c r="AV81" s="153">
        <f t="shared" si="8"/>
        <v>0</v>
      </c>
      <c r="AW81" s="132"/>
      <c r="AX81" s="2"/>
      <c r="AY81" s="146"/>
      <c r="AZ81" s="141">
        <f t="shared" si="9"/>
        <v>1</v>
      </c>
      <c r="BA81" s="141">
        <f t="shared" si="10"/>
        <v>2099</v>
      </c>
      <c r="BC81" s="1166">
        <f>IF(AO81=75%,HLOOKUP(AQ81,'4'!$F$21:$Q$23,3,TRUE)*0.75*AS81,IF(AO81=30%,AV81*0.3/12,0))</f>
        <v>0</v>
      </c>
      <c r="BD81" s="1256" t="str">
        <f t="shared" si="6"/>
        <v/>
      </c>
      <c r="BE81" s="1166">
        <f t="shared" si="7"/>
        <v>0</v>
      </c>
    </row>
    <row r="82" spans="1:58" ht="12.75" customHeight="1" x14ac:dyDescent="0.2">
      <c r="A82" s="2"/>
      <c r="B82" s="165"/>
      <c r="C82" s="913" t="str">
        <f t="shared" si="3"/>
        <v/>
      </c>
      <c r="D82" s="133"/>
      <c r="E82" s="164"/>
      <c r="F82" s="164"/>
      <c r="G82" s="133"/>
      <c r="H82" s="164"/>
      <c r="I82" s="164"/>
      <c r="J82" s="133"/>
      <c r="K82" s="162"/>
      <c r="L82" s="161"/>
      <c r="M82" s="163"/>
      <c r="N82" s="161"/>
      <c r="O82" s="162"/>
      <c r="P82" s="162"/>
      <c r="Q82" s="162"/>
      <c r="R82" s="162"/>
      <c r="S82" s="161"/>
      <c r="T82" s="163"/>
      <c r="U82" s="157"/>
      <c r="V82" s="161"/>
      <c r="W82" s="163"/>
      <c r="X82" s="161"/>
      <c r="Y82" s="162"/>
      <c r="Z82" s="162"/>
      <c r="AA82" s="162"/>
      <c r="AB82" s="161"/>
      <c r="AC82" s="156"/>
      <c r="AD82" s="160"/>
      <c r="AE82" s="160"/>
      <c r="AF82" s="160"/>
      <c r="AG82" s="133"/>
      <c r="AH82" s="158"/>
      <c r="AI82" s="159"/>
      <c r="AJ82" s="158"/>
      <c r="AK82" s="723"/>
      <c r="AL82" s="158"/>
      <c r="AM82" s="729"/>
      <c r="AN82" s="133"/>
      <c r="AO82" s="671">
        <f t="shared" si="4"/>
        <v>0</v>
      </c>
      <c r="AP82" s="156"/>
      <c r="AQ82" s="1102"/>
      <c r="AR82" s="155" t="str">
        <f>IF(AQ82&lt;&gt;"",VLOOKUP(AQ82,'4'!$S$19:$T$30,2,TRUE),"")</f>
        <v/>
      </c>
      <c r="AS82" s="678"/>
      <c r="AT82" s="153">
        <f t="shared" si="5"/>
        <v>0</v>
      </c>
      <c r="AU82" s="154"/>
      <c r="AV82" s="153">
        <f t="shared" si="8"/>
        <v>0</v>
      </c>
      <c r="AW82" s="132"/>
      <c r="AX82" s="2"/>
      <c r="AY82" s="146"/>
      <c r="AZ82" s="141">
        <f t="shared" si="9"/>
        <v>1</v>
      </c>
      <c r="BA82" s="141">
        <f t="shared" si="10"/>
        <v>2099</v>
      </c>
      <c r="BC82" s="1166">
        <f>IF(AO82=75%,HLOOKUP(AQ82,'4'!$F$21:$Q$23,3,TRUE)*0.75*AS82,IF(AO82=30%,AV82*0.3/12,0))</f>
        <v>0</v>
      </c>
      <c r="BD82" s="1256" t="str">
        <f t="shared" si="6"/>
        <v/>
      </c>
      <c r="BE82" s="1166">
        <f t="shared" si="7"/>
        <v>0</v>
      </c>
    </row>
    <row r="83" spans="1:58" ht="15.75" customHeight="1" thickBot="1" x14ac:dyDescent="0.25">
      <c r="A83" s="2"/>
      <c r="B83" s="152"/>
      <c r="C83" s="150"/>
      <c r="D83" s="150"/>
      <c r="E83" s="150"/>
      <c r="F83" s="150"/>
      <c r="G83" s="150"/>
      <c r="H83" s="150"/>
      <c r="I83" s="150"/>
      <c r="J83" s="150"/>
      <c r="K83" s="150"/>
      <c r="L83" s="150"/>
      <c r="M83" s="150"/>
      <c r="N83" s="150"/>
      <c r="O83" s="150"/>
      <c r="P83" s="150"/>
      <c r="Q83" s="150"/>
      <c r="R83" s="150"/>
      <c r="S83" s="150"/>
      <c r="T83" s="150"/>
      <c r="U83" s="150"/>
      <c r="V83" s="150"/>
      <c r="W83" s="150"/>
      <c r="X83" s="150"/>
      <c r="Y83" s="150"/>
      <c r="Z83" s="150"/>
      <c r="AA83" s="150"/>
      <c r="AB83" s="150"/>
      <c r="AC83" s="150"/>
      <c r="AD83" s="150"/>
      <c r="AE83" s="150"/>
      <c r="AF83" s="150"/>
      <c r="AG83" s="150"/>
      <c r="AH83" s="150"/>
      <c r="AI83" s="150"/>
      <c r="AJ83" s="150"/>
      <c r="AK83" s="724"/>
      <c r="AL83" s="150"/>
      <c r="AM83" s="724"/>
      <c r="AN83" s="150"/>
      <c r="AO83" s="151"/>
      <c r="AP83" s="150"/>
      <c r="AQ83" s="150"/>
      <c r="AR83" s="150"/>
      <c r="AS83" s="150"/>
      <c r="AT83" s="149"/>
      <c r="AU83" s="148"/>
      <c r="AV83" s="148"/>
      <c r="AW83" s="147"/>
      <c r="AX83" s="2"/>
      <c r="AY83" s="146"/>
      <c r="AZ83" s="113"/>
      <c r="BC83" s="1167"/>
      <c r="BD83" s="1256" t="str">
        <f t="shared" ref="BD83" si="11">IF(AO83=75%,$BD$21*0.6,"")</f>
        <v/>
      </c>
      <c r="BE83" s="1166">
        <f t="shared" si="7"/>
        <v>0</v>
      </c>
    </row>
    <row r="84" spans="1:58" ht="13.5" thickBot="1" x14ac:dyDescent="0.25">
      <c r="A84" s="115"/>
      <c r="B84" s="58"/>
      <c r="C84" s="58"/>
      <c r="D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58"/>
      <c r="AH84" s="58"/>
      <c r="AI84" s="58"/>
      <c r="AJ84" s="58"/>
      <c r="AK84" s="305"/>
      <c r="AL84" s="58"/>
      <c r="AM84" s="305"/>
      <c r="AN84" s="58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145"/>
      <c r="AZ84" s="144"/>
      <c r="BA84" s="143"/>
      <c r="BB84" s="143"/>
      <c r="BC84" s="143"/>
      <c r="BE84" s="1254"/>
      <c r="BF84" s="58"/>
    </row>
    <row r="85" spans="1:58" ht="51" hidden="1" customHeight="1" x14ac:dyDescent="0.2">
      <c r="B85" s="142"/>
      <c r="C85" s="142"/>
      <c r="D85" s="142"/>
      <c r="E85" s="142"/>
      <c r="F85" s="142"/>
      <c r="G85" s="142"/>
      <c r="H85" s="142"/>
      <c r="I85" s="142"/>
      <c r="J85" s="142"/>
      <c r="K85" s="142"/>
      <c r="L85" s="142"/>
      <c r="M85" s="142"/>
      <c r="N85" s="142"/>
      <c r="O85" s="142"/>
      <c r="P85" s="142"/>
      <c r="Q85" s="142"/>
      <c r="R85" s="142"/>
      <c r="S85" s="142"/>
      <c r="T85" s="142"/>
      <c r="U85" s="142"/>
      <c r="V85" s="142"/>
      <c r="W85" s="142"/>
      <c r="X85" s="142"/>
      <c r="Y85" s="142"/>
      <c r="Z85" s="142"/>
      <c r="AA85" s="142"/>
      <c r="AB85" s="142"/>
      <c r="AC85" s="142"/>
      <c r="AD85" s="142"/>
      <c r="AE85" s="142"/>
      <c r="AF85" s="142"/>
      <c r="AG85" s="142"/>
      <c r="AH85" s="142"/>
      <c r="AI85" s="142"/>
      <c r="AJ85" s="142"/>
      <c r="AK85" s="1092"/>
      <c r="AL85" s="142"/>
      <c r="AM85" s="1092"/>
      <c r="AN85" s="142"/>
      <c r="AT85" s="1"/>
      <c r="AU85" s="1"/>
      <c r="AV85" s="1"/>
      <c r="AY85" s="143"/>
      <c r="AZ85" s="1088" t="s">
        <v>343</v>
      </c>
      <c r="BA85" s="1089"/>
      <c r="BB85" s="1090"/>
      <c r="BC85" s="1091" t="s">
        <v>344</v>
      </c>
      <c r="BE85" s="1254"/>
      <c r="BF85" s="58"/>
    </row>
  </sheetData>
  <protectedRanges>
    <protectedRange sqref="AQ23:AQ39" name="Bereich1"/>
  </protectedRanges>
  <mergeCells count="26">
    <mergeCell ref="AU11:AV11"/>
    <mergeCell ref="AT4:AW4"/>
    <mergeCell ref="AH13:AW14"/>
    <mergeCell ref="AQ18:AV18"/>
    <mergeCell ref="K18:L18"/>
    <mergeCell ref="AD18:AF18"/>
    <mergeCell ref="X18:AB18"/>
    <mergeCell ref="N17:S17"/>
    <mergeCell ref="E19:E21"/>
    <mergeCell ref="C18:F18"/>
    <mergeCell ref="U20:V20"/>
    <mergeCell ref="K20:L20"/>
    <mergeCell ref="N18:N21"/>
    <mergeCell ref="O18:O21"/>
    <mergeCell ref="F20:F21"/>
    <mergeCell ref="U18:V18"/>
    <mergeCell ref="P18:P21"/>
    <mergeCell ref="Q18:Q21"/>
    <mergeCell ref="R18:R21"/>
    <mergeCell ref="S18:S21"/>
    <mergeCell ref="H19:I19"/>
    <mergeCell ref="BE20:BE22"/>
    <mergeCell ref="BC20:BC22"/>
    <mergeCell ref="AD22:AF22"/>
    <mergeCell ref="K19:L19"/>
    <mergeCell ref="U19:V19"/>
  </mergeCells>
  <conditionalFormatting sqref="AO23:AO82">
    <cfRule type="cellIs" dxfId="30" priority="3" operator="equal">
      <formula>0.3</formula>
    </cfRule>
    <cfRule type="cellIs" dxfId="29" priority="4" operator="equal">
      <formula>0.75</formula>
    </cfRule>
    <cfRule type="cellIs" dxfId="28" priority="5" stopIfTrue="1" operator="equal">
      <formula>0</formula>
    </cfRule>
  </conditionalFormatting>
  <conditionalFormatting sqref="AD23:AD82">
    <cfRule type="cellIs" dxfId="27" priority="2" operator="equal">
      <formula>"x"</formula>
    </cfRule>
  </conditionalFormatting>
  <conditionalFormatting sqref="AF23:AF82">
    <cfRule type="cellIs" dxfId="26" priority="1" operator="equal">
      <formula>"x"</formula>
    </cfRule>
  </conditionalFormatting>
  <dataValidations count="1">
    <dataValidation type="custom" showInputMessage="1" showErrorMessage="1" errorTitle="Eingliederungszuschuss" error="Keine Gewährung EGZ beim Bezug von BfA." sqref="AH23:AH82" xr:uid="{17EA2A95-2C79-4992-91E2-6C62E332A3E2}">
      <formula1>AF23:AF82=""</formula1>
    </dataValidation>
  </dataValidations>
  <printOptions horizontalCentered="1" verticalCentered="1"/>
  <pageMargins left="0.25" right="0.25" top="0.75" bottom="0.75" header="0.3" footer="0.3"/>
  <pageSetup paperSize="9" scale="56" orientation="portrait" r:id="rId1"/>
  <headerFooter alignWithMargins="0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6">
    <tabColor rgb="FFFFFFCC"/>
    <pageSetUpPr fitToPage="1"/>
  </sheetPr>
  <dimension ref="A1:BI96"/>
  <sheetViews>
    <sheetView showGridLines="0" showZeros="0" topLeftCell="C1" zoomScale="110" zoomScaleNormal="110" zoomScaleSheetLayoutView="110" workbookViewId="0">
      <selection activeCell="M31" sqref="M31"/>
    </sheetView>
  </sheetViews>
  <sheetFormatPr baseColWidth="10" defaultColWidth="11.42578125" defaultRowHeight="12.75" x14ac:dyDescent="0.2"/>
  <cols>
    <col min="1" max="1" width="2.7109375" style="1" customWidth="1"/>
    <col min="2" max="2" width="11.42578125" style="1"/>
    <col min="3" max="3" width="2.7109375" style="1" customWidth="1"/>
    <col min="4" max="4" width="6.140625" style="1" customWidth="1"/>
    <col min="5" max="5" width="0.85546875" style="1" customWidth="1"/>
    <col min="6" max="6" width="21.28515625" style="1" customWidth="1"/>
    <col min="7" max="7" width="0.85546875" style="1" customWidth="1"/>
    <col min="8" max="13" width="8.7109375" style="141" customWidth="1"/>
    <col min="14" max="14" width="0.85546875" style="1" customWidth="1"/>
    <col min="15" max="20" width="8.7109375" style="141" customWidth="1"/>
    <col min="21" max="21" width="0.85546875" style="1" customWidth="1"/>
    <col min="22" max="27" width="8.7109375" style="141" customWidth="1"/>
    <col min="28" max="28" width="0.85546875" style="1" customWidth="1"/>
    <col min="29" max="29" width="2.7109375" style="1" customWidth="1"/>
    <col min="30" max="16384" width="11.42578125" style="1"/>
  </cols>
  <sheetData>
    <row r="1" spans="1:59" x14ac:dyDescent="0.2">
      <c r="Z1" s="1380"/>
      <c r="AA1" s="1380"/>
      <c r="AB1" s="1380"/>
      <c r="AD1" s="113"/>
      <c r="AE1" s="113"/>
      <c r="AF1" s="113"/>
      <c r="AG1" s="113"/>
      <c r="AH1" s="113"/>
      <c r="AI1" s="113"/>
      <c r="AJ1" s="113"/>
    </row>
    <row r="2" spans="1:59" x14ac:dyDescent="0.2">
      <c r="Z2" s="236"/>
      <c r="AA2" s="236"/>
      <c r="AB2" s="236"/>
      <c r="AD2" s="113"/>
      <c r="AE2" s="113"/>
      <c r="AF2" s="113"/>
      <c r="AG2" s="113"/>
      <c r="AH2" s="113"/>
      <c r="AI2" s="113"/>
      <c r="AJ2" s="113"/>
    </row>
    <row r="3" spans="1:59" x14ac:dyDescent="0.2">
      <c r="Z3" s="1"/>
      <c r="AA3" s="1"/>
      <c r="AD3" s="113"/>
      <c r="AE3" s="113"/>
      <c r="AF3" s="113"/>
      <c r="AG3" s="113"/>
      <c r="AH3" s="113"/>
      <c r="AI3" s="113"/>
      <c r="AJ3" s="113"/>
    </row>
    <row r="4" spans="1:59" x14ac:dyDescent="0.2">
      <c r="Z4" s="1"/>
      <c r="AA4" s="1"/>
      <c r="AD4" s="113"/>
      <c r="AE4" s="113"/>
      <c r="AF4" s="113"/>
      <c r="AG4" s="113"/>
      <c r="AH4" s="113"/>
      <c r="AI4" s="113"/>
      <c r="AJ4" s="113"/>
    </row>
    <row r="5" spans="1:59" x14ac:dyDescent="0.2">
      <c r="Z5" s="1"/>
      <c r="AA5" s="1"/>
      <c r="AD5" s="113"/>
      <c r="AE5" s="113"/>
      <c r="AF5" s="113"/>
      <c r="AG5" s="113"/>
      <c r="AH5" s="113"/>
      <c r="AI5" s="113"/>
      <c r="AJ5" s="113"/>
    </row>
    <row r="6" spans="1:59" ht="15" x14ac:dyDescent="0.2">
      <c r="B6" s="235" t="s">
        <v>135</v>
      </c>
      <c r="H6" s="1"/>
      <c r="I6" s="1"/>
      <c r="J6" s="1"/>
      <c r="K6" s="1"/>
      <c r="L6" s="1"/>
      <c r="M6" s="1"/>
      <c r="N6" s="141"/>
      <c r="U6" s="141"/>
      <c r="Z6" s="1"/>
      <c r="AA6" s="1"/>
      <c r="AD6" s="113"/>
      <c r="AE6" s="113"/>
      <c r="AF6" s="113"/>
      <c r="AG6" s="113"/>
      <c r="AH6" s="113"/>
      <c r="AI6" s="113"/>
      <c r="AJ6" s="113"/>
    </row>
    <row r="7" spans="1:59" x14ac:dyDescent="0.2">
      <c r="H7" s="1"/>
      <c r="I7" s="1"/>
      <c r="J7" s="1"/>
      <c r="K7" s="1"/>
      <c r="L7" s="1"/>
      <c r="M7" s="1"/>
      <c r="O7" s="1"/>
      <c r="P7" s="1"/>
      <c r="Q7" s="1"/>
      <c r="R7" s="1"/>
      <c r="S7" s="1"/>
      <c r="T7" s="1"/>
      <c r="V7" s="1"/>
      <c r="W7" s="1"/>
      <c r="X7" s="1"/>
      <c r="Y7" s="1"/>
      <c r="Z7" s="1381" t="str">
        <f>IF('1'!$D$13&lt;&gt;"",'1'!$D$13,"")</f>
        <v/>
      </c>
      <c r="AA7" s="1381"/>
      <c r="AB7" s="1381"/>
      <c r="AD7" s="113"/>
      <c r="AE7" s="113"/>
      <c r="AF7" s="113"/>
      <c r="AG7" s="113"/>
      <c r="AH7" s="113"/>
      <c r="AI7" s="113"/>
      <c r="AJ7" s="113"/>
    </row>
    <row r="8" spans="1:59" ht="13.5" thickBot="1" x14ac:dyDescent="0.25">
      <c r="H8" s="1"/>
      <c r="I8" s="1"/>
      <c r="J8" s="1"/>
      <c r="K8" s="1"/>
      <c r="L8" s="1"/>
      <c r="M8" s="1"/>
      <c r="O8" s="1"/>
      <c r="P8" s="1"/>
      <c r="Q8" s="1"/>
      <c r="R8" s="1"/>
      <c r="S8" s="1"/>
      <c r="T8" s="1"/>
      <c r="V8" s="1"/>
      <c r="W8" s="1"/>
      <c r="X8" s="1"/>
      <c r="Y8" s="1"/>
      <c r="Z8" s="1382" t="s">
        <v>324</v>
      </c>
      <c r="AA8" s="1382"/>
      <c r="AB8" s="1382"/>
      <c r="AD8" s="113"/>
      <c r="AE8" s="113"/>
      <c r="AF8" s="113"/>
      <c r="AG8" s="113"/>
      <c r="AH8" s="113"/>
      <c r="AI8" s="113"/>
      <c r="AJ8" s="113"/>
    </row>
    <row r="9" spans="1:59" x14ac:dyDescent="0.2">
      <c r="B9" s="234" t="str">
        <f>IF('1'!D24&lt;&gt;"",'1'!D24,"")</f>
        <v/>
      </c>
      <c r="C9" s="233"/>
      <c r="D9" s="233"/>
      <c r="E9" s="233"/>
      <c r="F9" s="233"/>
      <c r="G9" s="233"/>
      <c r="H9" s="1374" t="s">
        <v>0</v>
      </c>
      <c r="I9" s="1375"/>
      <c r="J9" s="1375"/>
      <c r="K9" s="1375"/>
      <c r="L9" s="1375"/>
      <c r="M9" s="1375"/>
      <c r="N9" s="1375"/>
      <c r="O9" s="1375"/>
      <c r="P9" s="1375"/>
      <c r="Q9" s="1375"/>
      <c r="R9" s="1375"/>
      <c r="S9" s="1375"/>
      <c r="T9" s="1375"/>
      <c r="U9" s="1375"/>
      <c r="V9" s="1375"/>
      <c r="W9" s="1375"/>
      <c r="X9" s="1375"/>
      <c r="Y9" s="1375"/>
      <c r="Z9" s="1375"/>
      <c r="AA9" s="1375"/>
      <c r="AB9" s="1376"/>
      <c r="AD9" s="113"/>
      <c r="AE9" s="113"/>
      <c r="AF9" s="113"/>
      <c r="AG9" s="113"/>
      <c r="AH9" s="113"/>
      <c r="AI9" s="113"/>
      <c r="AJ9" s="113"/>
    </row>
    <row r="10" spans="1:59" ht="13.5" thickBot="1" x14ac:dyDescent="0.25">
      <c r="B10" s="232" t="str">
        <f>IF('1'!D17&lt;&gt;"",'1'!D17,"")</f>
        <v/>
      </c>
      <c r="C10" s="231"/>
      <c r="D10" s="231"/>
      <c r="E10" s="231"/>
      <c r="F10" s="231"/>
      <c r="G10" s="231"/>
      <c r="H10" s="1377"/>
      <c r="I10" s="1378"/>
      <c r="J10" s="1378"/>
      <c r="K10" s="1378"/>
      <c r="L10" s="1378"/>
      <c r="M10" s="1378"/>
      <c r="N10" s="1378"/>
      <c r="O10" s="1378"/>
      <c r="P10" s="1378"/>
      <c r="Q10" s="1378"/>
      <c r="R10" s="1378"/>
      <c r="S10" s="1378"/>
      <c r="T10" s="1378"/>
      <c r="U10" s="1378"/>
      <c r="V10" s="1378"/>
      <c r="W10" s="1378"/>
      <c r="X10" s="1378"/>
      <c r="Y10" s="1378"/>
      <c r="Z10" s="1378"/>
      <c r="AA10" s="1378"/>
      <c r="AB10" s="1379"/>
      <c r="AD10" s="113"/>
      <c r="AE10" s="113"/>
      <c r="AF10" s="113"/>
      <c r="AG10" s="113"/>
      <c r="AH10" s="113"/>
      <c r="AI10" s="113"/>
      <c r="AJ10" s="113"/>
    </row>
    <row r="11" spans="1:59" ht="13.5" thickBot="1" x14ac:dyDescent="0.25">
      <c r="H11" s="1"/>
      <c r="I11" s="1"/>
      <c r="J11" s="1"/>
      <c r="K11" s="1"/>
      <c r="L11" s="1"/>
      <c r="M11" s="1"/>
      <c r="O11" s="1"/>
      <c r="Z11" s="230"/>
      <c r="AA11" s="230"/>
      <c r="AD11" s="113"/>
      <c r="AE11" s="113"/>
      <c r="AF11" s="113"/>
      <c r="AG11" s="113"/>
      <c r="AH11" s="113"/>
      <c r="AI11" s="113"/>
      <c r="AJ11" s="113"/>
    </row>
    <row r="12" spans="1:59" s="31" customFormat="1" ht="13.5" customHeight="1" x14ac:dyDescent="0.2">
      <c r="A12" s="1"/>
      <c r="B12" s="730" t="s">
        <v>134</v>
      </c>
      <c r="C12" s="731"/>
      <c r="D12" s="731"/>
      <c r="E12" s="731"/>
      <c r="F12" s="731"/>
      <c r="G12" s="731"/>
      <c r="H12" s="731" t="s">
        <v>133</v>
      </c>
      <c r="I12" s="732"/>
      <c r="J12" s="732"/>
      <c r="K12" s="732"/>
      <c r="L12" s="732"/>
      <c r="M12" s="732"/>
      <c r="N12" s="731"/>
      <c r="O12" s="732"/>
      <c r="P12" s="732"/>
      <c r="Q12" s="732"/>
      <c r="R12" s="732"/>
      <c r="S12" s="733"/>
      <c r="T12" s="733"/>
      <c r="U12" s="731"/>
      <c r="V12" s="732"/>
      <c r="W12" s="732"/>
      <c r="X12" s="732"/>
      <c r="Y12" s="732"/>
      <c r="Z12" s="733"/>
      <c r="AA12" s="733"/>
      <c r="AB12" s="734"/>
      <c r="AC12" s="1"/>
      <c r="AD12" s="113"/>
      <c r="AE12" s="113"/>
      <c r="AF12" s="113"/>
      <c r="AG12" s="113"/>
      <c r="AH12" s="113"/>
      <c r="AI12" s="113"/>
      <c r="AJ12" s="113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</row>
    <row r="13" spans="1:59" s="31" customFormat="1" ht="12.75" customHeight="1" thickBot="1" x14ac:dyDescent="0.25">
      <c r="A13" s="1"/>
      <c r="B13" s="736"/>
      <c r="C13" s="737"/>
      <c r="D13" s="738"/>
      <c r="E13" s="738"/>
      <c r="F13" s="738"/>
      <c r="G13" s="738"/>
      <c r="H13" s="737" t="s">
        <v>132</v>
      </c>
      <c r="I13" s="735"/>
      <c r="J13" s="735"/>
      <c r="K13" s="735"/>
      <c r="L13" s="735"/>
      <c r="M13" s="735"/>
      <c r="N13" s="738"/>
      <c r="O13" s="735"/>
      <c r="P13" s="735"/>
      <c r="Q13" s="735"/>
      <c r="R13" s="735"/>
      <c r="S13" s="735"/>
      <c r="T13" s="735"/>
      <c r="U13" s="738"/>
      <c r="V13" s="735"/>
      <c r="W13" s="735"/>
      <c r="X13" s="735"/>
      <c r="Y13" s="735"/>
      <c r="Z13" s="735"/>
      <c r="AA13" s="735"/>
      <c r="AB13" s="739"/>
      <c r="AC13" s="1"/>
      <c r="AD13" s="113"/>
      <c r="AE13" s="113"/>
      <c r="AF13" s="113"/>
      <c r="AG13" s="113"/>
      <c r="AH13" s="113"/>
      <c r="AI13" s="113"/>
      <c r="AJ13" s="113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</row>
    <row r="14" spans="1:59" s="169" customFormat="1" ht="15" customHeight="1" x14ac:dyDescent="0.3">
      <c r="A14" s="1"/>
      <c r="B14" s="1372" t="s">
        <v>131</v>
      </c>
      <c r="C14" s="219"/>
      <c r="D14" s="217" t="s">
        <v>130</v>
      </c>
      <c r="E14" s="217"/>
      <c r="F14" s="217"/>
      <c r="G14" s="217"/>
      <c r="H14" s="229" t="s">
        <v>304</v>
      </c>
      <c r="I14" s="227"/>
      <c r="J14" s="227"/>
      <c r="K14" s="227"/>
      <c r="L14" s="227"/>
      <c r="M14" s="227"/>
      <c r="N14" s="225"/>
      <c r="O14" s="228" t="s">
        <v>303</v>
      </c>
      <c r="P14" s="227"/>
      <c r="Q14" s="227"/>
      <c r="R14" s="227"/>
      <c r="S14" s="227"/>
      <c r="T14" s="227"/>
      <c r="U14" s="225"/>
      <c r="V14" s="228" t="s">
        <v>466</v>
      </c>
      <c r="W14" s="227"/>
      <c r="X14" s="227"/>
      <c r="Y14" s="227"/>
      <c r="Z14" s="227"/>
      <c r="AA14" s="560"/>
      <c r="AB14" s="226"/>
      <c r="AC14" s="1"/>
      <c r="AD14" s="113"/>
      <c r="AE14" s="113"/>
      <c r="AF14" s="113"/>
      <c r="AG14" s="113"/>
      <c r="AH14" s="113"/>
      <c r="AI14" s="113"/>
      <c r="AJ14" s="113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</row>
    <row r="15" spans="1:59" s="169" customFormat="1" ht="12.75" customHeight="1" x14ac:dyDescent="0.3">
      <c r="A15" s="1"/>
      <c r="B15" s="1372"/>
      <c r="C15" s="219"/>
      <c r="D15" s="218" t="s">
        <v>101</v>
      </c>
      <c r="E15" s="225"/>
      <c r="F15" s="218" t="s">
        <v>129</v>
      </c>
      <c r="G15" s="225"/>
      <c r="H15" s="224">
        <f>'1'!$D$19</f>
        <v>0</v>
      </c>
      <c r="I15" s="223">
        <f>DATE(YEAR(H15)+1,MONTH(H15),DAY(H15))</f>
        <v>366</v>
      </c>
      <c r="J15" s="223">
        <f>DATE(YEAR(I15)+1,MONTH(I15),DAY(I15))</f>
        <v>731</v>
      </c>
      <c r="K15" s="223">
        <f>DATE(YEAR(J15)+1,MONTH(J15),DAY(J15))</f>
        <v>1096</v>
      </c>
      <c r="L15" s="223">
        <f>DATE(YEAR(K15)+1,MONTH(K15),DAY(K15))</f>
        <v>1461</v>
      </c>
      <c r="M15" s="223">
        <f>DATE(YEAR(L15)+1,MONTH(L15),DAY(L15))</f>
        <v>1827</v>
      </c>
      <c r="N15" s="218"/>
      <c r="O15" s="223">
        <f>'1'!$D$19</f>
        <v>0</v>
      </c>
      <c r="P15" s="223">
        <f>DATE(YEAR(O15)+1,MONTH(O15),DAY(O15))</f>
        <v>366</v>
      </c>
      <c r="Q15" s="223">
        <f>DATE(YEAR(P15)+1,MONTH(P15),DAY(P15))</f>
        <v>731</v>
      </c>
      <c r="R15" s="223">
        <f>DATE(YEAR(Q15)+1,MONTH(Q15),DAY(Q15))</f>
        <v>1096</v>
      </c>
      <c r="S15" s="223">
        <f>DATE(YEAR(R15)+1,MONTH(R15),DAY(R15))</f>
        <v>1461</v>
      </c>
      <c r="T15" s="223">
        <f>DATE(YEAR(S15)+1,MONTH(S15),DAY(S15))</f>
        <v>1827</v>
      </c>
      <c r="U15" s="218"/>
      <c r="V15" s="223">
        <f>'1'!$D$19</f>
        <v>0</v>
      </c>
      <c r="W15" s="223">
        <f>DATE(YEAR(V15)+1,MONTH(V15),DAY(V15))</f>
        <v>366</v>
      </c>
      <c r="X15" s="223">
        <f>DATE(YEAR(W15)+1,MONTH(W15),DAY(W15))</f>
        <v>731</v>
      </c>
      <c r="Y15" s="223">
        <f>DATE(YEAR(X15)+1,MONTH(X15),DAY(X15))</f>
        <v>1096</v>
      </c>
      <c r="Z15" s="223">
        <f>DATE(YEAR(Y15)+1,MONTH(Y15),DAY(Y15))</f>
        <v>1461</v>
      </c>
      <c r="AA15" s="223">
        <f>DATE(YEAR(Z15)+1,MONTH(Z15),DAY(Z15))</f>
        <v>1827</v>
      </c>
      <c r="AB15" s="220"/>
      <c r="AC15" s="1"/>
      <c r="AD15" s="113"/>
      <c r="AE15" s="113"/>
      <c r="AF15" s="113"/>
      <c r="AG15" s="113"/>
      <c r="AH15" s="113"/>
      <c r="AI15" s="113"/>
      <c r="AJ15" s="113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</row>
    <row r="16" spans="1:59" s="169" customFormat="1" ht="12.75" customHeight="1" x14ac:dyDescent="0.3">
      <c r="A16" s="1"/>
      <c r="B16" s="1372"/>
      <c r="C16" s="219"/>
      <c r="D16" s="218"/>
      <c r="E16" s="218"/>
      <c r="F16" s="218"/>
      <c r="G16" s="218"/>
      <c r="H16" s="222">
        <f>I15-1</f>
        <v>365</v>
      </c>
      <c r="I16" s="221">
        <f>J15-1</f>
        <v>730</v>
      </c>
      <c r="J16" s="221">
        <f>K15-1</f>
        <v>1095</v>
      </c>
      <c r="K16" s="221">
        <f>L15-1</f>
        <v>1460</v>
      </c>
      <c r="L16" s="221">
        <f>DATE(YEAR(L15)+1,MONTH(L15),DAY(L15)-1)</f>
        <v>1826</v>
      </c>
      <c r="M16" s="221">
        <f>DATE(YEAR(M15)+1,MONTH(M15),DAY(M15)-1)</f>
        <v>2191</v>
      </c>
      <c r="N16" s="218"/>
      <c r="O16" s="221">
        <f>P15-1</f>
        <v>365</v>
      </c>
      <c r="P16" s="221">
        <f>Q15-1</f>
        <v>730</v>
      </c>
      <c r="Q16" s="221">
        <f>R15-1</f>
        <v>1095</v>
      </c>
      <c r="R16" s="221">
        <f>S15-1</f>
        <v>1460</v>
      </c>
      <c r="S16" s="221">
        <f>DATE(YEAR(S15)+1,MONTH(S15),DAY(S15)-1)</f>
        <v>1826</v>
      </c>
      <c r="T16" s="221">
        <f>DATE(YEAR(T15)+1,MONTH(T15),DAY(T15)-1)</f>
        <v>2191</v>
      </c>
      <c r="U16" s="218"/>
      <c r="V16" s="221">
        <f>W15-1</f>
        <v>365</v>
      </c>
      <c r="W16" s="221">
        <f>X15-1</f>
        <v>730</v>
      </c>
      <c r="X16" s="221">
        <f>Y15-1</f>
        <v>1095</v>
      </c>
      <c r="Y16" s="221">
        <f>Z15-1</f>
        <v>1460</v>
      </c>
      <c r="Z16" s="221">
        <f>DATE(YEAR(Z15)+1,MONTH(Z15),DAY(Z15)-1)</f>
        <v>1826</v>
      </c>
      <c r="AA16" s="221">
        <f>DATE(YEAR(AA15)+1,MONTH(AA15),DAY(AA15)-1)</f>
        <v>2191</v>
      </c>
      <c r="AB16" s="220"/>
      <c r="AC16" s="1"/>
      <c r="AD16" s="113"/>
      <c r="AE16" s="113"/>
      <c r="AF16" s="113"/>
      <c r="AG16" s="113"/>
      <c r="AH16" s="113"/>
      <c r="AI16" s="113"/>
      <c r="AJ16" s="113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</row>
    <row r="17" spans="1:59" s="169" customFormat="1" ht="12.75" customHeight="1" x14ac:dyDescent="0.3">
      <c r="A17" s="1"/>
      <c r="B17" s="1372"/>
      <c r="C17" s="219"/>
      <c r="D17" s="218"/>
      <c r="E17" s="218"/>
      <c r="F17" s="218"/>
      <c r="G17" s="218"/>
      <c r="H17" s="216" t="s">
        <v>128</v>
      </c>
      <c r="I17" s="216" t="s">
        <v>127</v>
      </c>
      <c r="J17" s="216" t="s">
        <v>126</v>
      </c>
      <c r="K17" s="216" t="s">
        <v>125</v>
      </c>
      <c r="L17" s="215" t="s">
        <v>124</v>
      </c>
      <c r="M17" s="215" t="s">
        <v>302</v>
      </c>
      <c r="N17" s="217"/>
      <c r="O17" s="216" t="s">
        <v>128</v>
      </c>
      <c r="P17" s="216" t="s">
        <v>127</v>
      </c>
      <c r="Q17" s="216" t="s">
        <v>126</v>
      </c>
      <c r="R17" s="216" t="s">
        <v>125</v>
      </c>
      <c r="S17" s="215" t="s">
        <v>124</v>
      </c>
      <c r="T17" s="215" t="s">
        <v>302</v>
      </c>
      <c r="U17" s="217"/>
      <c r="V17" s="216" t="s">
        <v>128</v>
      </c>
      <c r="W17" s="216" t="s">
        <v>127</v>
      </c>
      <c r="X17" s="216" t="s">
        <v>126</v>
      </c>
      <c r="Y17" s="216" t="s">
        <v>125</v>
      </c>
      <c r="Z17" s="215" t="s">
        <v>124</v>
      </c>
      <c r="AA17" s="215" t="s">
        <v>302</v>
      </c>
      <c r="AB17" s="214"/>
      <c r="AC17" s="1"/>
      <c r="AD17" s="113"/>
      <c r="AE17" s="113"/>
      <c r="AF17" s="113"/>
      <c r="AG17" s="113"/>
      <c r="AH17" s="113"/>
      <c r="AI17" s="113"/>
      <c r="AJ17" s="113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</row>
    <row r="18" spans="1:59" ht="4.5" customHeight="1" x14ac:dyDescent="0.2">
      <c r="B18" s="1372"/>
      <c r="C18" s="196"/>
      <c r="D18" s="192"/>
      <c r="E18" s="192"/>
      <c r="F18" s="192"/>
      <c r="G18" s="192"/>
      <c r="H18" s="210"/>
      <c r="I18" s="210"/>
      <c r="J18" s="210"/>
      <c r="K18" s="210"/>
      <c r="L18" s="210"/>
      <c r="M18" s="210"/>
      <c r="N18" s="192"/>
      <c r="O18" s="213"/>
      <c r="P18" s="212"/>
      <c r="Q18" s="212"/>
      <c r="R18" s="212"/>
      <c r="S18" s="211"/>
      <c r="T18" s="211"/>
      <c r="U18" s="192"/>
      <c r="V18" s="213"/>
      <c r="W18" s="212"/>
      <c r="X18" s="212"/>
      <c r="Y18" s="211"/>
      <c r="Z18" s="210"/>
      <c r="AA18" s="210"/>
      <c r="AB18" s="202"/>
      <c r="AD18" s="113"/>
      <c r="AE18" s="113"/>
      <c r="AF18" s="113"/>
      <c r="AG18" s="113"/>
      <c r="AH18" s="113"/>
      <c r="AI18" s="113"/>
      <c r="AJ18" s="113"/>
    </row>
    <row r="19" spans="1:59" ht="12.75" customHeight="1" x14ac:dyDescent="0.2">
      <c r="B19" s="1372"/>
      <c r="C19" s="196"/>
      <c r="D19" s="206">
        <v>1</v>
      </c>
      <c r="E19" s="209"/>
      <c r="F19" s="206">
        <f>'5'!E23</f>
        <v>0</v>
      </c>
      <c r="G19" s="209"/>
      <c r="H19" s="203">
        <f>SUMIF(DatenquellenG!$K$12:$BR$12,"=1",DatenquellenG!$K156:$CD156)</f>
        <v>0</v>
      </c>
      <c r="I19" s="203">
        <f>SUMIF(DatenquellenG!$K$12:$BR$12,"=2",DatenquellenG!$K156:$CD156)</f>
        <v>0</v>
      </c>
      <c r="J19" s="203">
        <f>SUMIF(DatenquellenG!$K$12:$BR$12,"=3",DatenquellenG!$K156:$CD156)</f>
        <v>0</v>
      </c>
      <c r="K19" s="203">
        <f>SUMIF(DatenquellenG!$K$12:$BR$12,"=4",DatenquellenG!$K156:$CD156)</f>
        <v>0</v>
      </c>
      <c r="L19" s="203">
        <f>SUMIF(DatenquellenG!$K$12:$BR$12,"=5",DatenquellenG!$K156:$CD156)</f>
        <v>0</v>
      </c>
      <c r="M19" s="203">
        <f>SUMIF(DatenquellenG!$K$12:$CD$12,"=6",DatenquellenG!$K156:$CD156)</f>
        <v>0</v>
      </c>
      <c r="N19" s="208"/>
      <c r="O19" s="200">
        <f>SUMIF(DatenquellenG!$K$12:$BR$12,"=1",DatenquellenG!$K345:$BR345)</f>
        <v>0</v>
      </c>
      <c r="P19" s="200">
        <f>SUMIF(DatenquellenG!$K$12:$BR$12,"=2",DatenquellenG!$K345:$BR345)</f>
        <v>0</v>
      </c>
      <c r="Q19" s="200">
        <f>SUMIF(DatenquellenG!$K$12:$BR$12,"=3",DatenquellenG!$K345:$BR345)</f>
        <v>0</v>
      </c>
      <c r="R19" s="200">
        <f>SUMIF(DatenquellenG!$K$12:$BR$12,"=4",DatenquellenG!$K345:$BR345)</f>
        <v>0</v>
      </c>
      <c r="S19" s="200">
        <f>SUMIF(DatenquellenG!$K$12:$BR$12,"=5",DatenquellenG!$K345:$BR345)</f>
        <v>0</v>
      </c>
      <c r="T19" s="200">
        <f>SUMIF(DatenquellenG!$K$12:$BR$12,"=5",DatenquellenG!$K345:$BR345)</f>
        <v>0</v>
      </c>
      <c r="U19" s="208"/>
      <c r="V19" s="203">
        <f>SUMIF(DatenquellenG!$K$12:$CD$12,"=1",DatenquellenG!$K471:$CD471)</f>
        <v>0</v>
      </c>
      <c r="W19" s="203">
        <f>SUMIF(DatenquellenG!$K$12:$CD$12,"=2",DatenquellenG!$K471:$CD471)</f>
        <v>0</v>
      </c>
      <c r="X19" s="203">
        <f>SUMIF(DatenquellenG!$K$12:$CD$12,"=3",DatenquellenG!$K471:$CD471)</f>
        <v>0</v>
      </c>
      <c r="Y19" s="203">
        <f>SUMIF(DatenquellenG!$K$12:$CD$12,"=4",DatenquellenG!$K471:$CD471)</f>
        <v>0</v>
      </c>
      <c r="Z19" s="203">
        <f>SUMIF(DatenquellenG!$K$12:$CD$12,"=5",DatenquellenG!$K471:$CD471)</f>
        <v>0</v>
      </c>
      <c r="AA19" s="203">
        <f>SUMIF(DatenquellenG!$K$12:$CD$12,"=6",DatenquellenG!$K471:$CD471)</f>
        <v>0</v>
      </c>
      <c r="AB19" s="207"/>
      <c r="AD19" s="113"/>
      <c r="AE19" s="113"/>
      <c r="AF19" s="113"/>
      <c r="AG19" s="113"/>
      <c r="AH19" s="113"/>
      <c r="AI19" s="113"/>
      <c r="AJ19" s="113"/>
    </row>
    <row r="20" spans="1:59" ht="12.75" customHeight="1" x14ac:dyDescent="0.2">
      <c r="B20" s="1372"/>
      <c r="C20" s="196"/>
      <c r="D20" s="206">
        <f t="shared" ref="D20:D51" si="0">IF(F20&lt;&gt;"",D19+1,"")</f>
        <v>2</v>
      </c>
      <c r="E20" s="192"/>
      <c r="F20" s="206">
        <f>'5'!E24</f>
        <v>0</v>
      </c>
      <c r="G20" s="192"/>
      <c r="H20" s="203">
        <f>SUMIF(DatenquellenG!$K$12:$BR$12,"=1",DatenquellenG!$K157:$CD157)</f>
        <v>0</v>
      </c>
      <c r="I20" s="203">
        <f>SUMIF(DatenquellenG!$K$12:$BR$12,"=2",DatenquellenG!$K157:$CD157)</f>
        <v>0</v>
      </c>
      <c r="J20" s="203">
        <f>SUMIF(DatenquellenG!$K$12:$BR$12,"=3",DatenquellenG!$K157:$CD157)</f>
        <v>0</v>
      </c>
      <c r="K20" s="203">
        <f>SUMIF(DatenquellenG!$K$12:$BR$12,"=4",DatenquellenG!$K157:$CD157)</f>
        <v>0</v>
      </c>
      <c r="L20" s="203">
        <f>SUMIF(DatenquellenG!$K$12:$BR$12,"=5",DatenquellenG!$K157:$CD157)</f>
        <v>0</v>
      </c>
      <c r="M20" s="203">
        <f>SUMIF(DatenquellenG!$K$12:$CD$12,"=6",DatenquellenG!$K157:$CD157)</f>
        <v>0</v>
      </c>
      <c r="N20" s="204"/>
      <c r="O20" s="200">
        <f>SUMIF(DatenquellenG!$K$12:$BR$12,"=1",DatenquellenG!$K346:$BR346)</f>
        <v>0</v>
      </c>
      <c r="P20" s="200">
        <f>SUMIF(DatenquellenG!$K$12:$BR$12,"=2",DatenquellenG!$K346:$BR346)</f>
        <v>0</v>
      </c>
      <c r="Q20" s="200">
        <f>SUMIF(DatenquellenG!$K$12:$BR$12,"=3",DatenquellenG!$K346:$BR346)</f>
        <v>0</v>
      </c>
      <c r="R20" s="200">
        <f>SUMIF(DatenquellenG!$K$12:$BR$12,"=4",DatenquellenG!$K346:$BR346)</f>
        <v>0</v>
      </c>
      <c r="S20" s="200">
        <f>SUMIF(DatenquellenG!$K$12:$BR$12,"=5",DatenquellenG!$K346:$BR346)</f>
        <v>0</v>
      </c>
      <c r="T20" s="200">
        <f>SUMIF(DatenquellenG!$K$12:$BR$12,"=5",DatenquellenG!$K346:$BR346)</f>
        <v>0</v>
      </c>
      <c r="U20" s="204"/>
      <c r="V20" s="203">
        <f>SUMIF(DatenquellenG!$K$12:$CD$12,"=1",DatenquellenG!$K472:$CD472)</f>
        <v>0</v>
      </c>
      <c r="W20" s="203">
        <f>SUMIF(DatenquellenG!$K$12:$CD$12,"=2",DatenquellenG!$K472:$CD472)</f>
        <v>0</v>
      </c>
      <c r="X20" s="203">
        <f>SUMIF(DatenquellenG!$K$12:$CD$12,"=3",DatenquellenG!$K472:$CD472)</f>
        <v>0</v>
      </c>
      <c r="Y20" s="203">
        <f>SUMIF(DatenquellenG!$K$12:$CD$12,"=4",DatenquellenG!$K472:$CD472)</f>
        <v>0</v>
      </c>
      <c r="Z20" s="203">
        <f>SUMIF(DatenquellenG!$K$12:$CD$12,"=5",DatenquellenG!$K472:$CD472)</f>
        <v>0</v>
      </c>
      <c r="AA20" s="203">
        <f>SUMIF(DatenquellenG!$K$12:$CD$12,"=6",DatenquellenG!$K472:$CD472)</f>
        <v>0</v>
      </c>
      <c r="AB20" s="202"/>
      <c r="AD20" s="113"/>
      <c r="AE20" s="113"/>
      <c r="AF20" s="113"/>
      <c r="AG20" s="113"/>
      <c r="AH20" s="113"/>
      <c r="AI20" s="113"/>
      <c r="AJ20" s="113"/>
    </row>
    <row r="21" spans="1:59" ht="12.75" customHeight="1" x14ac:dyDescent="0.2">
      <c r="B21" s="1372"/>
      <c r="C21" s="196"/>
      <c r="D21" s="206">
        <f t="shared" si="0"/>
        <v>3</v>
      </c>
      <c r="E21" s="192"/>
      <c r="F21" s="206">
        <f>'5'!E25</f>
        <v>0</v>
      </c>
      <c r="G21" s="192"/>
      <c r="H21" s="203">
        <f>SUMIF(DatenquellenG!$K$12:$BR$12,"=1",DatenquellenG!$K158:$CD158)</f>
        <v>0</v>
      </c>
      <c r="I21" s="203">
        <f>SUMIF(DatenquellenG!$K$12:$BR$12,"=2",DatenquellenG!$K158:$CD158)</f>
        <v>0</v>
      </c>
      <c r="J21" s="203">
        <f>SUMIF(DatenquellenG!$K$12:$BR$12,"=3",DatenquellenG!$K158:$CD158)</f>
        <v>0</v>
      </c>
      <c r="K21" s="203">
        <f>SUMIF(DatenquellenG!$K$12:$BR$12,"=4",DatenquellenG!$K158:$CD158)</f>
        <v>0</v>
      </c>
      <c r="L21" s="203">
        <f>SUMIF(DatenquellenG!$K$12:$BR$12,"=5",DatenquellenG!$K158:$CD158)</f>
        <v>0</v>
      </c>
      <c r="M21" s="203">
        <f>SUMIF(DatenquellenG!$K$12:$CD$12,"=6",DatenquellenG!$K158:$CD158)</f>
        <v>0</v>
      </c>
      <c r="N21" s="204"/>
      <c r="O21" s="200">
        <f>SUMIF(DatenquellenG!$K$12:$BR$12,"=1",DatenquellenG!$K347:$BR347)</f>
        <v>0</v>
      </c>
      <c r="P21" s="200">
        <f>SUMIF(DatenquellenG!$K$12:$BR$12,"=2",DatenquellenG!$K347:$BR347)</f>
        <v>0</v>
      </c>
      <c r="Q21" s="200">
        <f>SUMIF(DatenquellenG!$K$12:$BR$12,"=3",DatenquellenG!$K347:$BR347)</f>
        <v>0</v>
      </c>
      <c r="R21" s="200">
        <f>SUMIF(DatenquellenG!$K$12:$BR$12,"=4",DatenquellenG!$K347:$BR347)</f>
        <v>0</v>
      </c>
      <c r="S21" s="200">
        <f>SUMIF(DatenquellenG!$K$12:$BR$12,"=5",DatenquellenG!$K347:$BR347)</f>
        <v>0</v>
      </c>
      <c r="T21" s="200">
        <f>SUMIF(DatenquellenG!$K$12:$BR$12,"=5",DatenquellenG!$K347:$BR347)</f>
        <v>0</v>
      </c>
      <c r="U21" s="204"/>
      <c r="V21" s="203">
        <f>SUMIF(DatenquellenG!$K$12:$CD$12,"=1",DatenquellenG!$K473:$CD473)</f>
        <v>0</v>
      </c>
      <c r="W21" s="203">
        <f>SUMIF(DatenquellenG!$K$12:$CD$12,"=2",DatenquellenG!$K473:$CD473)</f>
        <v>0</v>
      </c>
      <c r="X21" s="203">
        <f>SUMIF(DatenquellenG!$K$12:$CD$12,"=3",DatenquellenG!$K473:$CD473)</f>
        <v>0</v>
      </c>
      <c r="Y21" s="203">
        <f>SUMIF(DatenquellenG!$K$12:$CD$12,"=4",DatenquellenG!$K473:$CD473)</f>
        <v>0</v>
      </c>
      <c r="Z21" s="203">
        <f>SUMIF(DatenquellenG!$K$12:$CD$12,"=5",DatenquellenG!$K473:$CD473)</f>
        <v>0</v>
      </c>
      <c r="AA21" s="203">
        <f>SUMIF(DatenquellenG!$K$12:$CD$12,"=6",DatenquellenG!$K473:$CD473)</f>
        <v>0</v>
      </c>
      <c r="AB21" s="202"/>
      <c r="AD21" s="113"/>
      <c r="AE21" s="113"/>
      <c r="AF21" s="113"/>
      <c r="AG21" s="113"/>
      <c r="AH21" s="113"/>
      <c r="AI21" s="113"/>
      <c r="AJ21" s="113"/>
    </row>
    <row r="22" spans="1:59" ht="12.75" customHeight="1" x14ac:dyDescent="0.2">
      <c r="B22" s="1372"/>
      <c r="C22" s="196"/>
      <c r="D22" s="206">
        <f t="shared" si="0"/>
        <v>4</v>
      </c>
      <c r="E22" s="192"/>
      <c r="F22" s="206">
        <f>'5'!E26</f>
        <v>0</v>
      </c>
      <c r="G22" s="192"/>
      <c r="H22" s="203">
        <f>SUMIF(DatenquellenG!$K$12:$BR$12,"=1",DatenquellenG!$K159:$CD159)</f>
        <v>0</v>
      </c>
      <c r="I22" s="203">
        <f>SUMIF(DatenquellenG!$K$12:$BR$12,"=2",DatenquellenG!$K159:$CD159)</f>
        <v>0</v>
      </c>
      <c r="J22" s="203">
        <f>SUMIF(DatenquellenG!$K$12:$BR$12,"=3",DatenquellenG!$K159:$CD159)</f>
        <v>0</v>
      </c>
      <c r="K22" s="203">
        <f>SUMIF(DatenquellenG!$K$12:$BR$12,"=4",DatenquellenG!$K159:$CD159)</f>
        <v>0</v>
      </c>
      <c r="L22" s="203">
        <f>SUMIF(DatenquellenG!$K$12:$BR$12,"=5",DatenquellenG!$K159:$CD159)</f>
        <v>0</v>
      </c>
      <c r="M22" s="203">
        <f>SUMIF(DatenquellenG!$K$12:$CD$12,"=6",DatenquellenG!$K159:$CD159)</f>
        <v>0</v>
      </c>
      <c r="N22" s="204"/>
      <c r="O22" s="200">
        <f>SUMIF(DatenquellenG!$K$12:$BR$12,"=1",DatenquellenG!$K348:$BR348)</f>
        <v>0</v>
      </c>
      <c r="P22" s="200">
        <f>SUMIF(DatenquellenG!$K$12:$BR$12,"=2",DatenquellenG!$K348:$BR348)</f>
        <v>0</v>
      </c>
      <c r="Q22" s="200">
        <f>SUMIF(DatenquellenG!$K$12:$BR$12,"=3",DatenquellenG!$K348:$BR348)</f>
        <v>0</v>
      </c>
      <c r="R22" s="200">
        <f>SUMIF(DatenquellenG!$K$12:$BR$12,"=4",DatenquellenG!$K348:$BR348)</f>
        <v>0</v>
      </c>
      <c r="S22" s="200">
        <f>SUMIF(DatenquellenG!$K$12:$BR$12,"=5",DatenquellenG!$K348:$BR348)</f>
        <v>0</v>
      </c>
      <c r="T22" s="200">
        <f>SUMIF(DatenquellenG!$K$12:$BR$12,"=5",DatenquellenG!$K348:$BR348)</f>
        <v>0</v>
      </c>
      <c r="U22" s="204"/>
      <c r="V22" s="203">
        <f>SUMIF(DatenquellenG!$K$12:$CD$12,"=1",DatenquellenG!$K474:$CD474)</f>
        <v>0</v>
      </c>
      <c r="W22" s="203">
        <f>SUMIF(DatenquellenG!$K$12:$CD$12,"=2",DatenquellenG!$K474:$CD474)</f>
        <v>0</v>
      </c>
      <c r="X22" s="203">
        <f>SUMIF(DatenquellenG!$K$12:$CD$12,"=3",DatenquellenG!$K474:$CD474)</f>
        <v>0</v>
      </c>
      <c r="Y22" s="203">
        <f>SUMIF(DatenquellenG!$K$12:$CD$12,"=4",DatenquellenG!$K474:$CD474)</f>
        <v>0</v>
      </c>
      <c r="Z22" s="203">
        <f>SUMIF(DatenquellenG!$K$12:$CD$12,"=5",DatenquellenG!$K474:$CD474)</f>
        <v>0</v>
      </c>
      <c r="AA22" s="203">
        <f>SUMIF(DatenquellenG!$K$12:$CD$12,"=6",DatenquellenG!$K474:$CD474)</f>
        <v>0</v>
      </c>
      <c r="AB22" s="202"/>
      <c r="AD22" s="113"/>
      <c r="AE22" s="113"/>
      <c r="AF22" s="113"/>
      <c r="AG22" s="113"/>
      <c r="AH22" s="113"/>
      <c r="AI22" s="113"/>
      <c r="AJ22" s="113"/>
    </row>
    <row r="23" spans="1:59" ht="12.75" customHeight="1" x14ac:dyDescent="0.2">
      <c r="B23" s="1372"/>
      <c r="C23" s="196"/>
      <c r="D23" s="206">
        <f t="shared" si="0"/>
        <v>5</v>
      </c>
      <c r="E23" s="192"/>
      <c r="F23" s="206">
        <f>'5'!E27</f>
        <v>0</v>
      </c>
      <c r="G23" s="192"/>
      <c r="H23" s="203">
        <f>SUMIF(DatenquellenG!$K$12:$BR$12,"=1",DatenquellenG!$K160:$CD160)</f>
        <v>0</v>
      </c>
      <c r="I23" s="203">
        <f>SUMIF(DatenquellenG!$K$12:$BR$12,"=2",DatenquellenG!$K160:$CD160)</f>
        <v>0</v>
      </c>
      <c r="J23" s="203">
        <f>SUMIF(DatenquellenG!$K$12:$BR$12,"=3",DatenquellenG!$K160:$CD160)</f>
        <v>0</v>
      </c>
      <c r="K23" s="203">
        <f>SUMIF(DatenquellenG!$K$12:$BR$12,"=4",DatenquellenG!$K160:$CD160)</f>
        <v>0</v>
      </c>
      <c r="L23" s="203">
        <f>SUMIF(DatenquellenG!$K$12:$BR$12,"=5",DatenquellenG!$K160:$CD160)</f>
        <v>0</v>
      </c>
      <c r="M23" s="203">
        <f>SUMIF(DatenquellenG!$K$12:$CD$12,"=6",DatenquellenG!$K160:$CD160)</f>
        <v>0</v>
      </c>
      <c r="N23" s="204"/>
      <c r="O23" s="200">
        <f>SUMIF(DatenquellenG!$K$12:$BR$12,"=1",DatenquellenG!$K349:$BR349)</f>
        <v>0</v>
      </c>
      <c r="P23" s="200">
        <f>SUMIF(DatenquellenG!$K$12:$BR$12,"=2",DatenquellenG!$K349:$BR349)</f>
        <v>0</v>
      </c>
      <c r="Q23" s="200">
        <f>SUMIF(DatenquellenG!$K$12:$BR$12,"=3",DatenquellenG!$K349:$BR349)</f>
        <v>0</v>
      </c>
      <c r="R23" s="200">
        <f>SUMIF(DatenquellenG!$K$12:$BR$12,"=4",DatenquellenG!$K349:$BR349)</f>
        <v>0</v>
      </c>
      <c r="S23" s="200">
        <f>SUMIF(DatenquellenG!$K$12:$BR$12,"=5",DatenquellenG!$K349:$BR349)</f>
        <v>0</v>
      </c>
      <c r="T23" s="200">
        <f>SUMIF(DatenquellenG!$K$12:$BR$12,"=5",DatenquellenG!$K349:$BR349)</f>
        <v>0</v>
      </c>
      <c r="U23" s="204"/>
      <c r="V23" s="203">
        <f>SUMIF(DatenquellenG!$K$12:$CD$12,"=1",DatenquellenG!$K475:$CD475)</f>
        <v>0</v>
      </c>
      <c r="W23" s="203">
        <f>SUMIF(DatenquellenG!$K$12:$CD$12,"=2",DatenquellenG!$K475:$CD475)</f>
        <v>0</v>
      </c>
      <c r="X23" s="203">
        <f>SUMIF(DatenquellenG!$K$12:$CD$12,"=3",DatenquellenG!$K475:$CD475)</f>
        <v>0</v>
      </c>
      <c r="Y23" s="203">
        <f>SUMIF(DatenquellenG!$K$12:$CD$12,"=4",DatenquellenG!$K475:$CD475)</f>
        <v>0</v>
      </c>
      <c r="Z23" s="203">
        <f>SUMIF(DatenquellenG!$K$12:$CD$12,"=5",DatenquellenG!$K475:$CD475)</f>
        <v>0</v>
      </c>
      <c r="AA23" s="203">
        <f>SUMIF(DatenquellenG!$K$12:$CD$12,"=6",DatenquellenG!$K475:$CD475)</f>
        <v>0</v>
      </c>
      <c r="AB23" s="202"/>
      <c r="AD23" s="113"/>
      <c r="AE23" s="113"/>
      <c r="AF23" s="113"/>
      <c r="AG23" s="113"/>
      <c r="AH23" s="113"/>
      <c r="AI23" s="113"/>
      <c r="AJ23" s="113"/>
    </row>
    <row r="24" spans="1:59" ht="12.75" customHeight="1" x14ac:dyDescent="0.2">
      <c r="B24" s="1372"/>
      <c r="C24" s="196"/>
      <c r="D24" s="206">
        <f t="shared" si="0"/>
        <v>6</v>
      </c>
      <c r="E24" s="192"/>
      <c r="F24" s="206">
        <f>'5'!E28</f>
        <v>0</v>
      </c>
      <c r="G24" s="192"/>
      <c r="H24" s="203">
        <f>SUMIF(DatenquellenG!$K$12:$BR$12,"=1",DatenquellenG!$K161:$CD161)</f>
        <v>0</v>
      </c>
      <c r="I24" s="203">
        <f>SUMIF(DatenquellenG!$K$12:$BR$12,"=2",DatenquellenG!$K161:$CD161)</f>
        <v>0</v>
      </c>
      <c r="J24" s="203">
        <f>SUMIF(DatenquellenG!$K$12:$BR$12,"=3",DatenquellenG!$K161:$CD161)</f>
        <v>0</v>
      </c>
      <c r="K24" s="203">
        <f>SUMIF(DatenquellenG!$K$12:$BR$12,"=4",DatenquellenG!$K161:$CD161)</f>
        <v>0</v>
      </c>
      <c r="L24" s="203">
        <f>SUMIF(DatenquellenG!$K$12:$BR$12,"=5",DatenquellenG!$K161:$CD161)</f>
        <v>0</v>
      </c>
      <c r="M24" s="203">
        <f>SUMIF(DatenquellenG!$K$12:$CD$12,"=6",DatenquellenG!$K161:$CD161)</f>
        <v>0</v>
      </c>
      <c r="N24" s="204"/>
      <c r="O24" s="200">
        <f>SUMIF(DatenquellenG!$K$12:$BR$12,"=1",DatenquellenG!$K350:$BR350)</f>
        <v>0</v>
      </c>
      <c r="P24" s="200">
        <f>SUMIF(DatenquellenG!$K$12:$BR$12,"=2",DatenquellenG!$K350:$BR350)</f>
        <v>0</v>
      </c>
      <c r="Q24" s="200">
        <f>SUMIF(DatenquellenG!$K$12:$BR$12,"=3",DatenquellenG!$K350:$BR350)</f>
        <v>0</v>
      </c>
      <c r="R24" s="200">
        <f>SUMIF(DatenquellenG!$K$12:$BR$12,"=4",DatenquellenG!$K350:$BR350)</f>
        <v>0</v>
      </c>
      <c r="S24" s="200">
        <f>SUMIF(DatenquellenG!$K$12:$BR$12,"=5",DatenquellenG!$K350:$BR350)</f>
        <v>0</v>
      </c>
      <c r="T24" s="200">
        <f>SUMIF(DatenquellenG!$K$12:$BR$12,"=5",DatenquellenG!$K350:$BR350)</f>
        <v>0</v>
      </c>
      <c r="U24" s="204"/>
      <c r="V24" s="203">
        <f>SUMIF(DatenquellenG!$K$12:$CD$12,"=1",DatenquellenG!$K476:$CD476)</f>
        <v>0</v>
      </c>
      <c r="W24" s="203">
        <f>SUMIF(DatenquellenG!$K$12:$CD$12,"=2",DatenquellenG!$K476:$CD476)</f>
        <v>0</v>
      </c>
      <c r="X24" s="203">
        <f>SUMIF(DatenquellenG!$K$12:$CD$12,"=3",DatenquellenG!$K476:$CD476)</f>
        <v>0</v>
      </c>
      <c r="Y24" s="203">
        <f>SUMIF(DatenquellenG!$K$12:$CD$12,"=4",DatenquellenG!$K476:$CD476)</f>
        <v>0</v>
      </c>
      <c r="Z24" s="203">
        <f>SUMIF(DatenquellenG!$K$12:$CD$12,"=5",DatenquellenG!$K476:$CD476)</f>
        <v>0</v>
      </c>
      <c r="AA24" s="203">
        <f>SUMIF(DatenquellenG!$K$12:$CD$12,"=6",DatenquellenG!$K476:$CD476)</f>
        <v>0</v>
      </c>
      <c r="AB24" s="202"/>
      <c r="AD24" s="113"/>
      <c r="AE24" s="113"/>
      <c r="AF24" s="113"/>
      <c r="AG24" s="113"/>
      <c r="AH24" s="113"/>
      <c r="AI24" s="113"/>
      <c r="AJ24" s="113"/>
    </row>
    <row r="25" spans="1:59" ht="12.75" customHeight="1" x14ac:dyDescent="0.2">
      <c r="B25" s="1372"/>
      <c r="C25" s="196"/>
      <c r="D25" s="206">
        <f t="shared" si="0"/>
        <v>7</v>
      </c>
      <c r="E25" s="192"/>
      <c r="F25" s="206">
        <f>'5'!E29</f>
        <v>0</v>
      </c>
      <c r="G25" s="192"/>
      <c r="H25" s="203">
        <f>SUMIF(DatenquellenG!$K$12:$BR$12,"=1",DatenquellenG!$K162:$CD162)</f>
        <v>0</v>
      </c>
      <c r="I25" s="203">
        <f>SUMIF(DatenquellenG!$K$12:$BR$12,"=2",DatenquellenG!$K162:$CD162)</f>
        <v>0</v>
      </c>
      <c r="J25" s="203">
        <f>SUMIF(DatenquellenG!$K$12:$BR$12,"=3",DatenquellenG!$K162:$CD162)</f>
        <v>0</v>
      </c>
      <c r="K25" s="203">
        <f>SUMIF(DatenquellenG!$K$12:$BR$12,"=4",DatenquellenG!$K162:$CD162)</f>
        <v>0</v>
      </c>
      <c r="L25" s="203">
        <f>SUMIF(DatenquellenG!$K$12:$BR$12,"=5",DatenquellenG!$K162:$CD162)</f>
        <v>0</v>
      </c>
      <c r="M25" s="203">
        <f>SUMIF(DatenquellenG!$K$12:$CD$12,"=6",DatenquellenG!$K162:$CD162)</f>
        <v>0</v>
      </c>
      <c r="N25" s="204"/>
      <c r="O25" s="200">
        <f>SUMIF(DatenquellenG!$K$12:$BR$12,"=1",DatenquellenG!$K351:$BR351)</f>
        <v>0</v>
      </c>
      <c r="P25" s="200">
        <f>SUMIF(DatenquellenG!$K$12:$BR$12,"=2",DatenquellenG!$K351:$BR351)</f>
        <v>0</v>
      </c>
      <c r="Q25" s="200">
        <f>SUMIF(DatenquellenG!$K$12:$BR$12,"=3",DatenquellenG!$K351:$BR351)</f>
        <v>0</v>
      </c>
      <c r="R25" s="200">
        <f>SUMIF(DatenquellenG!$K$12:$BR$12,"=4",DatenquellenG!$K351:$BR351)</f>
        <v>0</v>
      </c>
      <c r="S25" s="200">
        <f>SUMIF(DatenquellenG!$K$12:$BR$12,"=5",DatenquellenG!$K351:$BR351)</f>
        <v>0</v>
      </c>
      <c r="T25" s="200">
        <f>SUMIF(DatenquellenG!$K$12:$BR$12,"=5",DatenquellenG!$K351:$BR351)</f>
        <v>0</v>
      </c>
      <c r="U25" s="204"/>
      <c r="V25" s="203">
        <f>SUMIF(DatenquellenG!$K$12:$CD$12,"=1",DatenquellenG!$K477:$CD477)</f>
        <v>0</v>
      </c>
      <c r="W25" s="203">
        <f>SUMIF(DatenquellenG!$K$12:$CD$12,"=2",DatenquellenG!$K477:$CD477)</f>
        <v>0</v>
      </c>
      <c r="X25" s="203">
        <f>SUMIF(DatenquellenG!$K$12:$CD$12,"=3",DatenquellenG!$K477:$CD477)</f>
        <v>0</v>
      </c>
      <c r="Y25" s="203">
        <f>SUMIF(DatenquellenG!$K$12:$CD$12,"=4",DatenquellenG!$K477:$CD477)</f>
        <v>0</v>
      </c>
      <c r="Z25" s="203">
        <f>SUMIF(DatenquellenG!$K$12:$CD$12,"=5",DatenquellenG!$K477:$CD477)</f>
        <v>0</v>
      </c>
      <c r="AA25" s="203">
        <f>SUMIF(DatenquellenG!$K$12:$CD$12,"=6",DatenquellenG!$K477:$CD477)</f>
        <v>0</v>
      </c>
      <c r="AB25" s="202"/>
      <c r="AD25" s="113"/>
      <c r="AE25" s="113"/>
      <c r="AF25" s="113"/>
      <c r="AG25" s="113"/>
      <c r="AH25" s="113"/>
      <c r="AI25" s="113"/>
      <c r="AJ25" s="113"/>
    </row>
    <row r="26" spans="1:59" ht="12.75" customHeight="1" x14ac:dyDescent="0.2">
      <c r="B26" s="1372"/>
      <c r="C26" s="196"/>
      <c r="D26" s="206">
        <f t="shared" si="0"/>
        <v>8</v>
      </c>
      <c r="E26" s="192"/>
      <c r="F26" s="206">
        <f>'5'!E30</f>
        <v>0</v>
      </c>
      <c r="G26" s="192"/>
      <c r="H26" s="203">
        <f>SUMIF(DatenquellenG!$K$12:$BR$12,"=1",DatenquellenG!$K163:$CD163)</f>
        <v>0</v>
      </c>
      <c r="I26" s="203">
        <f>SUMIF(DatenquellenG!$K$12:$BR$12,"=2",DatenquellenG!$K163:$CD163)</f>
        <v>0</v>
      </c>
      <c r="J26" s="203">
        <f>SUMIF(DatenquellenG!$K$12:$BR$12,"=3",DatenquellenG!$K163:$CD163)</f>
        <v>0</v>
      </c>
      <c r="K26" s="203">
        <f>SUMIF(DatenquellenG!$K$12:$BR$12,"=4",DatenquellenG!$K163:$CD163)</f>
        <v>0</v>
      </c>
      <c r="L26" s="203">
        <f>SUMIF(DatenquellenG!$K$12:$BR$12,"=5",DatenquellenG!$K163:$CD163)</f>
        <v>0</v>
      </c>
      <c r="M26" s="203">
        <f>SUMIF(DatenquellenG!$K$12:$CD$12,"=6",DatenquellenG!$K163:$CD163)</f>
        <v>0</v>
      </c>
      <c r="N26" s="204"/>
      <c r="O26" s="200">
        <f>SUMIF(DatenquellenG!$K$12:$BR$12,"=1",DatenquellenG!$K352:$BR352)</f>
        <v>0</v>
      </c>
      <c r="P26" s="200">
        <f>SUMIF(DatenquellenG!$K$12:$BR$12,"=2",DatenquellenG!$K352:$BR352)</f>
        <v>0</v>
      </c>
      <c r="Q26" s="200">
        <f>SUMIF(DatenquellenG!$K$12:$BR$12,"=3",DatenquellenG!$K352:$BR352)</f>
        <v>0</v>
      </c>
      <c r="R26" s="200">
        <f>SUMIF(DatenquellenG!$K$12:$BR$12,"=4",DatenquellenG!$K352:$BR352)</f>
        <v>0</v>
      </c>
      <c r="S26" s="200">
        <f>SUMIF(DatenquellenG!$K$12:$BR$12,"=5",DatenquellenG!$K352:$BR352)</f>
        <v>0</v>
      </c>
      <c r="T26" s="200">
        <f>SUMIF(DatenquellenG!$K$12:$BR$12,"=5",DatenquellenG!$K352:$BR352)</f>
        <v>0</v>
      </c>
      <c r="U26" s="204"/>
      <c r="V26" s="203">
        <f>SUMIF(DatenquellenG!$K$12:$CD$12,"=1",DatenquellenG!$K478:$CD478)</f>
        <v>0</v>
      </c>
      <c r="W26" s="203">
        <f>SUMIF(DatenquellenG!$K$12:$CD$12,"=2",DatenquellenG!$K478:$CD478)</f>
        <v>0</v>
      </c>
      <c r="X26" s="203">
        <f>SUMIF(DatenquellenG!$K$12:$CD$12,"=3",DatenquellenG!$K478:$CD478)</f>
        <v>0</v>
      </c>
      <c r="Y26" s="203">
        <f>SUMIF(DatenquellenG!$K$12:$CD$12,"=4",DatenquellenG!$K478:$CD478)</f>
        <v>0</v>
      </c>
      <c r="Z26" s="203">
        <f>SUMIF(DatenquellenG!$K$12:$CD$12,"=5",DatenquellenG!$K478:$CD478)</f>
        <v>0</v>
      </c>
      <c r="AA26" s="203">
        <f>SUMIF(DatenquellenG!$K$12:$CD$12,"=6",DatenquellenG!$K478:$CD478)</f>
        <v>0</v>
      </c>
      <c r="AB26" s="202"/>
      <c r="AD26" s="113"/>
      <c r="AE26" s="113"/>
      <c r="AF26" s="113"/>
      <c r="AG26" s="113"/>
      <c r="AH26" s="113"/>
      <c r="AI26" s="113"/>
      <c r="AJ26" s="113"/>
    </row>
    <row r="27" spans="1:59" ht="12.75" customHeight="1" x14ac:dyDescent="0.2">
      <c r="B27" s="1372"/>
      <c r="C27" s="196"/>
      <c r="D27" s="206">
        <f t="shared" si="0"/>
        <v>9</v>
      </c>
      <c r="E27" s="192"/>
      <c r="F27" s="206">
        <f>'5'!E31</f>
        <v>0</v>
      </c>
      <c r="G27" s="192"/>
      <c r="H27" s="203">
        <f>SUMIF(DatenquellenG!$K$12:$BR$12,"=1",DatenquellenG!$K164:$CD164)</f>
        <v>0</v>
      </c>
      <c r="I27" s="203">
        <f>SUMIF(DatenquellenG!$K$12:$BR$12,"=2",DatenquellenG!$K164:$CD164)</f>
        <v>0</v>
      </c>
      <c r="J27" s="203">
        <f>SUMIF(DatenquellenG!$K$12:$BR$12,"=3",DatenquellenG!$K164:$CD164)</f>
        <v>0</v>
      </c>
      <c r="K27" s="203">
        <f>SUMIF(DatenquellenG!$K$12:$BR$12,"=4",DatenquellenG!$K164:$CD164)</f>
        <v>0</v>
      </c>
      <c r="L27" s="203">
        <f>SUMIF(DatenquellenG!$K$12:$BR$12,"=5",DatenquellenG!$K164:$CD164)</f>
        <v>0</v>
      </c>
      <c r="M27" s="203">
        <f>SUMIF(DatenquellenG!$K$12:$CD$12,"=6",DatenquellenG!$K164:$CD164)</f>
        <v>0</v>
      </c>
      <c r="N27" s="204"/>
      <c r="O27" s="200">
        <f>SUMIF(DatenquellenG!$K$12:$BR$12,"=1",DatenquellenG!$K353:$BR353)</f>
        <v>0</v>
      </c>
      <c r="P27" s="200">
        <f>SUMIF(DatenquellenG!$K$12:$BR$12,"=2",DatenquellenG!$K353:$BR353)</f>
        <v>0</v>
      </c>
      <c r="Q27" s="200">
        <f>SUMIF(DatenquellenG!$K$12:$BR$12,"=3",DatenquellenG!$K353:$BR353)</f>
        <v>0</v>
      </c>
      <c r="R27" s="200">
        <f>SUMIF(DatenquellenG!$K$12:$BR$12,"=4",DatenquellenG!$K353:$BR353)</f>
        <v>0</v>
      </c>
      <c r="S27" s="200">
        <f>SUMIF(DatenquellenG!$K$12:$BR$12,"=5",DatenquellenG!$K353:$BR353)</f>
        <v>0</v>
      </c>
      <c r="T27" s="200">
        <f>SUMIF(DatenquellenG!$K$12:$BR$12,"=5",DatenquellenG!$K353:$BR353)</f>
        <v>0</v>
      </c>
      <c r="U27" s="204"/>
      <c r="V27" s="203">
        <f>SUMIF(DatenquellenG!$K$12:$CD$12,"=1",DatenquellenG!$K479:$CD479)</f>
        <v>0</v>
      </c>
      <c r="W27" s="203">
        <f>SUMIF(DatenquellenG!$K$12:$CD$12,"=2",DatenquellenG!$K479:$CD479)</f>
        <v>0</v>
      </c>
      <c r="X27" s="203">
        <f>SUMIF(DatenquellenG!$K$12:$CD$12,"=3",DatenquellenG!$K479:$CD479)</f>
        <v>0</v>
      </c>
      <c r="Y27" s="203">
        <f>SUMIF(DatenquellenG!$K$12:$CD$12,"=4",DatenquellenG!$K479:$CD479)</f>
        <v>0</v>
      </c>
      <c r="Z27" s="203">
        <f>SUMIF(DatenquellenG!$K$12:$CD$12,"=5",DatenquellenG!$K479:$CD479)</f>
        <v>0</v>
      </c>
      <c r="AA27" s="203">
        <f>SUMIF(DatenquellenG!$K$12:$CD$12,"=6",DatenquellenG!$K479:$CD479)</f>
        <v>0</v>
      </c>
      <c r="AB27" s="202"/>
      <c r="AD27" s="113"/>
      <c r="AE27" s="113"/>
      <c r="AF27" s="113"/>
      <c r="AG27" s="113"/>
      <c r="AH27" s="113"/>
      <c r="AI27" s="113"/>
      <c r="AJ27" s="113"/>
    </row>
    <row r="28" spans="1:59" ht="12.75" customHeight="1" x14ac:dyDescent="0.2">
      <c r="B28" s="1372"/>
      <c r="C28" s="196"/>
      <c r="D28" s="206">
        <f t="shared" si="0"/>
        <v>10</v>
      </c>
      <c r="E28" s="192"/>
      <c r="F28" s="206">
        <f>'5'!E32</f>
        <v>0</v>
      </c>
      <c r="G28" s="192"/>
      <c r="H28" s="203">
        <f>SUMIF(DatenquellenG!$K$12:$BR$12,"=1",DatenquellenG!$K165:$CD165)</f>
        <v>0</v>
      </c>
      <c r="I28" s="203">
        <f>SUMIF(DatenquellenG!$K$12:$BR$12,"=2",DatenquellenG!$K165:$CD165)</f>
        <v>0</v>
      </c>
      <c r="J28" s="203">
        <f>SUMIF(DatenquellenG!$K$12:$BR$12,"=3",DatenquellenG!$K165:$CD165)</f>
        <v>0</v>
      </c>
      <c r="K28" s="203">
        <f>SUMIF(DatenquellenG!$K$12:$BR$12,"=4",DatenquellenG!$K165:$CD165)</f>
        <v>0</v>
      </c>
      <c r="L28" s="203">
        <f>SUMIF(DatenquellenG!$K$12:$BR$12,"=5",DatenquellenG!$K165:$CD165)</f>
        <v>0</v>
      </c>
      <c r="M28" s="203">
        <f>SUMIF(DatenquellenG!$K$12:$CD$12,"=6",DatenquellenG!$K165:$CD165)</f>
        <v>0</v>
      </c>
      <c r="N28" s="204"/>
      <c r="O28" s="200">
        <f>SUMIF(DatenquellenG!$K$12:$BR$12,"=1",DatenquellenG!$K354:$BR354)</f>
        <v>0</v>
      </c>
      <c r="P28" s="200">
        <f>SUMIF(DatenquellenG!$K$12:$BR$12,"=2",DatenquellenG!$K354:$BR354)</f>
        <v>0</v>
      </c>
      <c r="Q28" s="200">
        <f>SUMIF(DatenquellenG!$K$12:$BR$12,"=3",DatenquellenG!$K354:$BR354)</f>
        <v>0</v>
      </c>
      <c r="R28" s="200">
        <f>SUMIF(DatenquellenG!$K$12:$BR$12,"=4",DatenquellenG!$K354:$BR354)</f>
        <v>0</v>
      </c>
      <c r="S28" s="200">
        <f>SUMIF(DatenquellenG!$K$12:$BR$12,"=5",DatenquellenG!$K354:$BR354)</f>
        <v>0</v>
      </c>
      <c r="T28" s="200">
        <f>SUMIF(DatenquellenG!$K$12:$BR$12,"=5",DatenquellenG!$K354:$BR354)</f>
        <v>0</v>
      </c>
      <c r="U28" s="204"/>
      <c r="V28" s="203">
        <f>SUMIF(DatenquellenG!$K$12:$CD$12,"=1",DatenquellenG!$K480:$CD480)</f>
        <v>0</v>
      </c>
      <c r="W28" s="203">
        <f>SUMIF(DatenquellenG!$K$12:$CD$12,"=2",DatenquellenG!$K480:$CD480)</f>
        <v>0</v>
      </c>
      <c r="X28" s="203">
        <f>SUMIF(DatenquellenG!$K$12:$CD$12,"=3",DatenquellenG!$K480:$CD480)</f>
        <v>0</v>
      </c>
      <c r="Y28" s="203">
        <f>SUMIF(DatenquellenG!$K$12:$CD$12,"=4",DatenquellenG!$K480:$CD480)</f>
        <v>0</v>
      </c>
      <c r="Z28" s="203">
        <f>SUMIF(DatenquellenG!$K$12:$CD$12,"=5",DatenquellenG!$K480:$CD480)</f>
        <v>0</v>
      </c>
      <c r="AA28" s="203">
        <f>SUMIF(DatenquellenG!$K$12:$CD$12,"=6",DatenquellenG!$K480:$CD480)</f>
        <v>0</v>
      </c>
      <c r="AB28" s="202"/>
      <c r="AD28" s="113"/>
      <c r="AE28" s="113"/>
      <c r="AF28" s="113"/>
      <c r="AG28" s="113"/>
      <c r="AH28" s="113"/>
      <c r="AI28" s="113"/>
      <c r="AJ28" s="113"/>
    </row>
    <row r="29" spans="1:59" ht="12.75" customHeight="1" x14ac:dyDescent="0.2">
      <c r="B29" s="1372"/>
      <c r="C29" s="196"/>
      <c r="D29" s="206">
        <f t="shared" si="0"/>
        <v>11</v>
      </c>
      <c r="E29" s="192"/>
      <c r="F29" s="206">
        <f>'5'!E33</f>
        <v>0</v>
      </c>
      <c r="G29" s="192"/>
      <c r="H29" s="203">
        <f>SUMIF(DatenquellenG!$K$12:$BR$12,"=1",DatenquellenG!$K166:$CD166)</f>
        <v>0</v>
      </c>
      <c r="I29" s="203">
        <f>SUMIF(DatenquellenG!$K$12:$BR$12,"=2",DatenquellenG!$K166:$CD166)</f>
        <v>0</v>
      </c>
      <c r="J29" s="203">
        <f>SUMIF(DatenquellenG!$K$12:$BR$12,"=3",DatenquellenG!$K166:$CD166)</f>
        <v>0</v>
      </c>
      <c r="K29" s="203">
        <f>SUMIF(DatenquellenG!$K$12:$BR$12,"=4",DatenquellenG!$K166:$CD166)</f>
        <v>0</v>
      </c>
      <c r="L29" s="203">
        <f>SUMIF(DatenquellenG!$K$12:$BR$12,"=5",DatenquellenG!$K166:$CD166)</f>
        <v>0</v>
      </c>
      <c r="M29" s="203">
        <f>SUMIF(DatenquellenG!$K$12:$CD$12,"=6",DatenquellenG!$K166:$CD166)</f>
        <v>0</v>
      </c>
      <c r="N29" s="204"/>
      <c r="O29" s="200">
        <f>SUMIF(DatenquellenG!$K$12:$BR$12,"=1",DatenquellenG!$K355:$BR355)</f>
        <v>0</v>
      </c>
      <c r="P29" s="200">
        <f>SUMIF(DatenquellenG!$K$12:$BR$12,"=2",DatenquellenG!$K355:$BR355)</f>
        <v>0</v>
      </c>
      <c r="Q29" s="200">
        <f>SUMIF(DatenquellenG!$K$12:$BR$12,"=3",DatenquellenG!$K355:$BR355)</f>
        <v>0</v>
      </c>
      <c r="R29" s="200">
        <f>SUMIF(DatenquellenG!$K$12:$BR$12,"=4",DatenquellenG!$K355:$BR355)</f>
        <v>0</v>
      </c>
      <c r="S29" s="200">
        <f>SUMIF(DatenquellenG!$K$12:$BR$12,"=5",DatenquellenG!$K355:$BR355)</f>
        <v>0</v>
      </c>
      <c r="T29" s="200">
        <f>SUMIF(DatenquellenG!$K$12:$BR$12,"=5",DatenquellenG!$K355:$BR355)</f>
        <v>0</v>
      </c>
      <c r="U29" s="204"/>
      <c r="V29" s="203">
        <f>SUMIF(DatenquellenG!$K$12:$CD$12,"=1",DatenquellenG!$K481:$CD481)</f>
        <v>0</v>
      </c>
      <c r="W29" s="203">
        <f>SUMIF(DatenquellenG!$K$12:$CD$12,"=2",DatenquellenG!$K481:$CD481)</f>
        <v>0</v>
      </c>
      <c r="X29" s="203">
        <f>SUMIF(DatenquellenG!$K$12:$CD$12,"=3",DatenquellenG!$K481:$CD481)</f>
        <v>0</v>
      </c>
      <c r="Y29" s="203">
        <f>SUMIF(DatenquellenG!$K$12:$CD$12,"=4",DatenquellenG!$K481:$CD481)</f>
        <v>0</v>
      </c>
      <c r="Z29" s="203">
        <f>SUMIF(DatenquellenG!$K$12:$CD$12,"=5",DatenquellenG!$K481:$CD481)</f>
        <v>0</v>
      </c>
      <c r="AA29" s="203">
        <f>SUMIF(DatenquellenG!$K$12:$CD$12,"=6",DatenquellenG!$K481:$CD481)</f>
        <v>0</v>
      </c>
      <c r="AB29" s="202"/>
      <c r="AD29" s="113"/>
      <c r="AE29" s="113"/>
      <c r="AF29" s="113"/>
      <c r="AG29" s="113"/>
      <c r="AH29" s="113"/>
      <c r="AI29" s="113"/>
      <c r="AJ29" s="113"/>
    </row>
    <row r="30" spans="1:59" ht="12.75" customHeight="1" x14ac:dyDescent="0.2">
      <c r="B30" s="1372"/>
      <c r="C30" s="196"/>
      <c r="D30" s="206">
        <f t="shared" si="0"/>
        <v>12</v>
      </c>
      <c r="E30" s="192"/>
      <c r="F30" s="206">
        <f>'5'!E34</f>
        <v>0</v>
      </c>
      <c r="G30" s="192"/>
      <c r="H30" s="203">
        <f>SUMIF(DatenquellenG!$K$12:$BR$12,"=1",DatenquellenG!$K167:$CD167)</f>
        <v>0</v>
      </c>
      <c r="I30" s="203">
        <f>SUMIF(DatenquellenG!$K$12:$BR$12,"=2",DatenquellenG!$K167:$CD167)</f>
        <v>0</v>
      </c>
      <c r="J30" s="203">
        <f>SUMIF(DatenquellenG!$K$12:$BR$12,"=3",DatenquellenG!$K167:$CD167)</f>
        <v>0</v>
      </c>
      <c r="K30" s="203">
        <f>SUMIF(DatenquellenG!$K$12:$BR$12,"=4",DatenquellenG!$K167:$CD167)</f>
        <v>0</v>
      </c>
      <c r="L30" s="203">
        <f>SUMIF(DatenquellenG!$K$12:$BR$12,"=5",DatenquellenG!$K167:$CD167)</f>
        <v>0</v>
      </c>
      <c r="M30" s="203">
        <f>SUMIF(DatenquellenG!$K$12:$CD$12,"=6",DatenquellenG!$K167:$CD167)</f>
        <v>0</v>
      </c>
      <c r="N30" s="204"/>
      <c r="O30" s="200">
        <f>SUMIF(DatenquellenG!$K$12:$BR$12,"=1",DatenquellenG!$K356:$BR356)</f>
        <v>0</v>
      </c>
      <c r="P30" s="200">
        <f>SUMIF(DatenquellenG!$K$12:$BR$12,"=2",DatenquellenG!$K356:$BR356)</f>
        <v>0</v>
      </c>
      <c r="Q30" s="200">
        <f>SUMIF(DatenquellenG!$K$12:$BR$12,"=3",DatenquellenG!$K356:$BR356)</f>
        <v>0</v>
      </c>
      <c r="R30" s="200">
        <f>SUMIF(DatenquellenG!$K$12:$BR$12,"=4",DatenquellenG!$K356:$BR356)</f>
        <v>0</v>
      </c>
      <c r="S30" s="200">
        <f>SUMIF(DatenquellenG!$K$12:$BR$12,"=5",DatenquellenG!$K356:$BR356)</f>
        <v>0</v>
      </c>
      <c r="T30" s="200">
        <f>SUMIF(DatenquellenG!$K$12:$BR$12,"=5",DatenquellenG!$K356:$BR356)</f>
        <v>0</v>
      </c>
      <c r="U30" s="204"/>
      <c r="V30" s="203">
        <f>SUMIF(DatenquellenG!$K$12:$CD$12,"=1",DatenquellenG!$K482:$CD482)</f>
        <v>0</v>
      </c>
      <c r="W30" s="203">
        <f>SUMIF(DatenquellenG!$K$12:$CD$12,"=2",DatenquellenG!$K482:$CD482)</f>
        <v>0</v>
      </c>
      <c r="X30" s="203">
        <f>SUMIF(DatenquellenG!$K$12:$CD$12,"=3",DatenquellenG!$K482:$CD482)</f>
        <v>0</v>
      </c>
      <c r="Y30" s="203">
        <f>SUMIF(DatenquellenG!$K$12:$CD$12,"=4",DatenquellenG!$K482:$CD482)</f>
        <v>0</v>
      </c>
      <c r="Z30" s="203">
        <f>SUMIF(DatenquellenG!$K$12:$CD$12,"=5",DatenquellenG!$K482:$CD482)</f>
        <v>0</v>
      </c>
      <c r="AA30" s="203">
        <f>SUMIF(DatenquellenG!$K$12:$CD$12,"=6",DatenquellenG!$K482:$CD482)</f>
        <v>0</v>
      </c>
      <c r="AB30" s="202"/>
      <c r="AD30" s="113"/>
      <c r="AE30" s="113"/>
      <c r="AF30" s="113"/>
      <c r="AG30" s="113"/>
      <c r="AH30" s="113"/>
      <c r="AI30" s="113"/>
      <c r="AJ30" s="113"/>
    </row>
    <row r="31" spans="1:59" ht="12.75" customHeight="1" x14ac:dyDescent="0.2">
      <c r="B31" s="1372"/>
      <c r="C31" s="196"/>
      <c r="D31" s="206">
        <f t="shared" si="0"/>
        <v>13</v>
      </c>
      <c r="E31" s="192"/>
      <c r="F31" s="206">
        <f>'5'!E35</f>
        <v>0</v>
      </c>
      <c r="G31" s="192"/>
      <c r="H31" s="203">
        <f>SUMIF(DatenquellenG!$K$12:$BR$12,"=1",DatenquellenG!$K168:$CD168)</f>
        <v>0</v>
      </c>
      <c r="I31" s="203">
        <f>SUMIF(DatenquellenG!$K$12:$BR$12,"=2",DatenquellenG!$K168:$CD168)</f>
        <v>0</v>
      </c>
      <c r="J31" s="203">
        <f>SUMIF(DatenquellenG!$K$12:$BR$12,"=3",DatenquellenG!$K168:$CD168)</f>
        <v>0</v>
      </c>
      <c r="K31" s="203">
        <f>SUMIF(DatenquellenG!$K$12:$BR$12,"=4",DatenquellenG!$K168:$CD168)</f>
        <v>0</v>
      </c>
      <c r="L31" s="203">
        <f>SUMIF(DatenquellenG!$K$12:$BR$12,"=5",DatenquellenG!$K168:$CD168)</f>
        <v>0</v>
      </c>
      <c r="M31" s="203">
        <f>SUMIF(DatenquellenG!$K$12:$CD$12,"=6",DatenquellenG!$K168:$CD168)</f>
        <v>0</v>
      </c>
      <c r="N31" s="204"/>
      <c r="O31" s="200">
        <f>SUMIF(DatenquellenG!$K$12:$BR$12,"=1",DatenquellenG!$K357:$BR357)</f>
        <v>0</v>
      </c>
      <c r="P31" s="200">
        <f>SUMIF(DatenquellenG!$K$12:$BR$12,"=2",DatenquellenG!$K357:$BR357)</f>
        <v>0</v>
      </c>
      <c r="Q31" s="200">
        <f>SUMIF(DatenquellenG!$K$12:$BR$12,"=3",DatenquellenG!$K357:$BR357)</f>
        <v>0</v>
      </c>
      <c r="R31" s="200">
        <f>SUMIF(DatenquellenG!$K$12:$BR$12,"=4",DatenquellenG!$K357:$BR357)</f>
        <v>0</v>
      </c>
      <c r="S31" s="200">
        <f>SUMIF(DatenquellenG!$K$12:$BR$12,"=5",DatenquellenG!$K357:$BR357)</f>
        <v>0</v>
      </c>
      <c r="T31" s="200">
        <f>SUMIF(DatenquellenG!$K$12:$BR$12,"=5",DatenquellenG!$K357:$BR357)</f>
        <v>0</v>
      </c>
      <c r="U31" s="204"/>
      <c r="V31" s="203">
        <f>SUMIF(DatenquellenG!$K$12:$CD$12,"=1",DatenquellenG!$K483:$CD483)</f>
        <v>0</v>
      </c>
      <c r="W31" s="203">
        <f>SUMIF(DatenquellenG!$K$12:$CD$12,"=2",DatenquellenG!$K483:$CD483)</f>
        <v>0</v>
      </c>
      <c r="X31" s="203">
        <f>SUMIF(DatenquellenG!$K$12:$CD$12,"=3",DatenquellenG!$K483:$CD483)</f>
        <v>0</v>
      </c>
      <c r="Y31" s="203">
        <f>SUMIF(DatenquellenG!$K$12:$CD$12,"=4",DatenquellenG!$K483:$CD483)</f>
        <v>0</v>
      </c>
      <c r="Z31" s="203">
        <f>SUMIF(DatenquellenG!$K$12:$CD$12,"=5",DatenquellenG!$K483:$CD483)</f>
        <v>0</v>
      </c>
      <c r="AA31" s="203">
        <f>SUMIF(DatenquellenG!$K$12:$CD$12,"=6",DatenquellenG!$K483:$CD483)</f>
        <v>0</v>
      </c>
      <c r="AB31" s="202"/>
      <c r="AD31" s="113"/>
      <c r="AE31" s="113"/>
      <c r="AF31" s="113"/>
      <c r="AG31" s="113"/>
      <c r="AH31" s="113"/>
      <c r="AI31" s="113"/>
      <c r="AJ31" s="113"/>
    </row>
    <row r="32" spans="1:59" ht="12.75" customHeight="1" x14ac:dyDescent="0.2">
      <c r="B32" s="1372"/>
      <c r="C32" s="196"/>
      <c r="D32" s="206">
        <f t="shared" si="0"/>
        <v>14</v>
      </c>
      <c r="E32" s="192"/>
      <c r="F32" s="206">
        <f>'5'!E36</f>
        <v>0</v>
      </c>
      <c r="G32" s="192"/>
      <c r="H32" s="203">
        <f>SUMIF(DatenquellenG!$K$12:$BR$12,"=1",DatenquellenG!$K169:$CD169)</f>
        <v>0</v>
      </c>
      <c r="I32" s="203">
        <f>SUMIF(DatenquellenG!$K$12:$BR$12,"=2",DatenquellenG!$K169:$CD169)</f>
        <v>0</v>
      </c>
      <c r="J32" s="203">
        <f>SUMIF(DatenquellenG!$K$12:$BR$12,"=3",DatenquellenG!$K169:$CD169)</f>
        <v>0</v>
      </c>
      <c r="K32" s="203">
        <f>SUMIF(DatenquellenG!$K$12:$BR$12,"=4",DatenquellenG!$K169:$CD169)</f>
        <v>0</v>
      </c>
      <c r="L32" s="203">
        <f>SUMIF(DatenquellenG!$K$12:$BR$12,"=5",DatenquellenG!$K169:$CD169)</f>
        <v>0</v>
      </c>
      <c r="M32" s="203">
        <f>SUMIF(DatenquellenG!$K$12:$CD$12,"=6",DatenquellenG!$K169:$CD169)</f>
        <v>0</v>
      </c>
      <c r="N32" s="204"/>
      <c r="O32" s="200">
        <f>SUMIF(DatenquellenG!$K$12:$BR$12,"=1",DatenquellenG!$K358:$BR358)</f>
        <v>0</v>
      </c>
      <c r="P32" s="200">
        <f>SUMIF(DatenquellenG!$K$12:$BR$12,"=2",DatenquellenG!$K358:$BR358)</f>
        <v>0</v>
      </c>
      <c r="Q32" s="200">
        <f>SUMIF(DatenquellenG!$K$12:$BR$12,"=3",DatenquellenG!$K358:$BR358)</f>
        <v>0</v>
      </c>
      <c r="R32" s="200">
        <f>SUMIF(DatenquellenG!$K$12:$BR$12,"=4",DatenquellenG!$K358:$BR358)</f>
        <v>0</v>
      </c>
      <c r="S32" s="200">
        <f>SUMIF(DatenquellenG!$K$12:$BR$12,"=5",DatenquellenG!$K358:$BR358)</f>
        <v>0</v>
      </c>
      <c r="T32" s="200">
        <f>SUMIF(DatenquellenG!$K$12:$BR$12,"=5",DatenquellenG!$K358:$BR358)</f>
        <v>0</v>
      </c>
      <c r="U32" s="204"/>
      <c r="V32" s="203">
        <f>SUMIF(DatenquellenG!$K$12:$CD$12,"=1",DatenquellenG!$K484:$CD484)</f>
        <v>0</v>
      </c>
      <c r="W32" s="203">
        <f>SUMIF(DatenquellenG!$K$12:$CD$12,"=2",DatenquellenG!$K484:$CD484)</f>
        <v>0</v>
      </c>
      <c r="X32" s="203">
        <f>SUMIF(DatenquellenG!$K$12:$CD$12,"=3",DatenquellenG!$K484:$CD484)</f>
        <v>0</v>
      </c>
      <c r="Y32" s="203">
        <f>SUMIF(DatenquellenG!$K$12:$CD$12,"=4",DatenquellenG!$K484:$CD484)</f>
        <v>0</v>
      </c>
      <c r="Z32" s="203">
        <f>SUMIF(DatenquellenG!$K$12:$CD$12,"=5",DatenquellenG!$K484:$CD484)</f>
        <v>0</v>
      </c>
      <c r="AA32" s="203">
        <f>SUMIF(DatenquellenG!$K$12:$CD$12,"=6",DatenquellenG!$K484:$CD484)</f>
        <v>0</v>
      </c>
      <c r="AB32" s="202"/>
      <c r="AD32" s="113"/>
      <c r="AE32" s="113"/>
      <c r="AF32" s="113"/>
      <c r="AG32" s="113"/>
      <c r="AH32" s="113"/>
      <c r="AI32" s="113"/>
      <c r="AJ32" s="113"/>
    </row>
    <row r="33" spans="2:36" ht="12.75" customHeight="1" x14ac:dyDescent="0.2">
      <c r="B33" s="1372"/>
      <c r="C33" s="196"/>
      <c r="D33" s="206">
        <f t="shared" si="0"/>
        <v>15</v>
      </c>
      <c r="E33" s="192"/>
      <c r="F33" s="206">
        <f>'5'!E37</f>
        <v>0</v>
      </c>
      <c r="G33" s="192"/>
      <c r="H33" s="203">
        <f>SUMIF(DatenquellenG!$K$12:$BR$12,"=1",DatenquellenG!$K170:$CD170)</f>
        <v>0</v>
      </c>
      <c r="I33" s="203">
        <f>SUMIF(DatenquellenG!$K$12:$BR$12,"=2",DatenquellenG!$K170:$CD170)</f>
        <v>0</v>
      </c>
      <c r="J33" s="203">
        <f>SUMIF(DatenquellenG!$K$12:$BR$12,"=3",DatenquellenG!$K170:$CD170)</f>
        <v>0</v>
      </c>
      <c r="K33" s="203">
        <f>SUMIF(DatenquellenG!$K$12:$BR$12,"=4",DatenquellenG!$K170:$CD170)</f>
        <v>0</v>
      </c>
      <c r="L33" s="203">
        <f>SUMIF(DatenquellenG!$K$12:$BR$12,"=5",DatenquellenG!$K170:$CD170)</f>
        <v>0</v>
      </c>
      <c r="M33" s="203">
        <f>SUMIF(DatenquellenG!$K$12:$CD$12,"=6",DatenquellenG!$K170:$CD170)</f>
        <v>0</v>
      </c>
      <c r="N33" s="204"/>
      <c r="O33" s="200">
        <f>SUMIF(DatenquellenG!$K$12:$BR$12,"=1",DatenquellenG!$K359:$BR359)</f>
        <v>0</v>
      </c>
      <c r="P33" s="200">
        <f>SUMIF(DatenquellenG!$K$12:$BR$12,"=2",DatenquellenG!$K359:$BR359)</f>
        <v>0</v>
      </c>
      <c r="Q33" s="200">
        <f>SUMIF(DatenquellenG!$K$12:$BR$12,"=3",DatenquellenG!$K359:$BR359)</f>
        <v>0</v>
      </c>
      <c r="R33" s="200">
        <f>SUMIF(DatenquellenG!$K$12:$BR$12,"=4",DatenquellenG!$K359:$BR359)</f>
        <v>0</v>
      </c>
      <c r="S33" s="200">
        <f>SUMIF(DatenquellenG!$K$12:$BR$12,"=5",DatenquellenG!$K359:$BR359)</f>
        <v>0</v>
      </c>
      <c r="T33" s="200">
        <f>SUMIF(DatenquellenG!$K$12:$BR$12,"=5",DatenquellenG!$K359:$BR359)</f>
        <v>0</v>
      </c>
      <c r="U33" s="204"/>
      <c r="V33" s="203">
        <f>SUMIF(DatenquellenG!$K$12:$CD$12,"=1",DatenquellenG!$K485:$CD485)</f>
        <v>0</v>
      </c>
      <c r="W33" s="203">
        <f>SUMIF(DatenquellenG!$K$12:$CD$12,"=2",DatenquellenG!$K485:$CD485)</f>
        <v>0</v>
      </c>
      <c r="X33" s="203">
        <f>SUMIF(DatenquellenG!$K$12:$CD$12,"=3",DatenquellenG!$K485:$CD485)</f>
        <v>0</v>
      </c>
      <c r="Y33" s="203">
        <f>SUMIF(DatenquellenG!$K$12:$CD$12,"=4",DatenquellenG!$K485:$CD485)</f>
        <v>0</v>
      </c>
      <c r="Z33" s="203">
        <f>SUMIF(DatenquellenG!$K$12:$CD$12,"=5",DatenquellenG!$K485:$CD485)</f>
        <v>0</v>
      </c>
      <c r="AA33" s="203">
        <f>SUMIF(DatenquellenG!$K$12:$CD$12,"=6",DatenquellenG!$K485:$CD485)</f>
        <v>0</v>
      </c>
      <c r="AB33" s="202"/>
      <c r="AD33" s="113"/>
      <c r="AE33" s="113"/>
      <c r="AF33" s="113"/>
      <c r="AG33" s="113"/>
      <c r="AH33" s="113"/>
      <c r="AI33" s="113"/>
      <c r="AJ33" s="113"/>
    </row>
    <row r="34" spans="2:36" ht="12.75" customHeight="1" x14ac:dyDescent="0.2">
      <c r="B34" s="1372"/>
      <c r="C34" s="196"/>
      <c r="D34" s="206">
        <f t="shared" si="0"/>
        <v>16</v>
      </c>
      <c r="E34" s="192"/>
      <c r="F34" s="206">
        <f>'5'!E38</f>
        <v>0</v>
      </c>
      <c r="G34" s="192"/>
      <c r="H34" s="203">
        <f>SUMIF(DatenquellenG!$K$12:$BR$12,"=1",DatenquellenG!$K171:$CD171)</f>
        <v>0</v>
      </c>
      <c r="I34" s="203">
        <f>SUMIF(DatenquellenG!$K$12:$BR$12,"=2",DatenquellenG!$K171:$CD171)</f>
        <v>0</v>
      </c>
      <c r="J34" s="203">
        <f>SUMIF(DatenquellenG!$K$12:$BR$12,"=3",DatenquellenG!$K171:$CD171)</f>
        <v>0</v>
      </c>
      <c r="K34" s="203">
        <f>SUMIF(DatenquellenG!$K$12:$BR$12,"=4",DatenquellenG!$K171:$CD171)</f>
        <v>0</v>
      </c>
      <c r="L34" s="203">
        <f>SUMIF(DatenquellenG!$K$12:$BR$12,"=5",DatenquellenG!$K171:$CD171)</f>
        <v>0</v>
      </c>
      <c r="M34" s="203">
        <f>SUMIF(DatenquellenG!$K$12:$CD$12,"=6",DatenquellenG!$K171:$CD171)</f>
        <v>0</v>
      </c>
      <c r="N34" s="204"/>
      <c r="O34" s="200">
        <f>SUMIF(DatenquellenG!$K$12:$BR$12,"=1",DatenquellenG!$K360:$BR360)</f>
        <v>0</v>
      </c>
      <c r="P34" s="200">
        <f>SUMIF(DatenquellenG!$K$12:$BR$12,"=2",DatenquellenG!$K360:$BR360)</f>
        <v>0</v>
      </c>
      <c r="Q34" s="200">
        <f>SUMIF(DatenquellenG!$K$12:$BR$12,"=3",DatenquellenG!$K360:$BR360)</f>
        <v>0</v>
      </c>
      <c r="R34" s="200">
        <f>SUMIF(DatenquellenG!$K$12:$BR$12,"=4",DatenquellenG!$K360:$BR360)</f>
        <v>0</v>
      </c>
      <c r="S34" s="200">
        <f>SUMIF(DatenquellenG!$K$12:$BR$12,"=5",DatenquellenG!$K360:$BR360)</f>
        <v>0</v>
      </c>
      <c r="T34" s="200">
        <f>SUMIF(DatenquellenG!$K$12:$BR$12,"=5",DatenquellenG!$K360:$BR360)</f>
        <v>0</v>
      </c>
      <c r="U34" s="204"/>
      <c r="V34" s="203">
        <f>SUMIF(DatenquellenG!$K$12:$CD$12,"=1",DatenquellenG!$K486:$CD486)</f>
        <v>0</v>
      </c>
      <c r="W34" s="203">
        <f>SUMIF(DatenquellenG!$K$12:$CD$12,"=2",DatenquellenG!$K486:$CD486)</f>
        <v>0</v>
      </c>
      <c r="X34" s="203">
        <f>SUMIF(DatenquellenG!$K$12:$CD$12,"=3",DatenquellenG!$K486:$CD486)</f>
        <v>0</v>
      </c>
      <c r="Y34" s="203">
        <f>SUMIF(DatenquellenG!$K$12:$CD$12,"=4",DatenquellenG!$K486:$CD486)</f>
        <v>0</v>
      </c>
      <c r="Z34" s="203">
        <f>SUMIF(DatenquellenG!$K$12:$CD$12,"=5",DatenquellenG!$K486:$CD486)</f>
        <v>0</v>
      </c>
      <c r="AA34" s="203">
        <f>SUMIF(DatenquellenG!$K$12:$CD$12,"=6",DatenquellenG!$K486:$CD486)</f>
        <v>0</v>
      </c>
      <c r="AB34" s="202"/>
      <c r="AD34" s="113"/>
      <c r="AE34" s="113"/>
      <c r="AF34" s="113"/>
      <c r="AG34" s="113"/>
      <c r="AH34" s="113"/>
      <c r="AI34" s="113"/>
      <c r="AJ34" s="113"/>
    </row>
    <row r="35" spans="2:36" ht="12.75" customHeight="1" x14ac:dyDescent="0.2">
      <c r="B35" s="1372"/>
      <c r="C35" s="196"/>
      <c r="D35" s="206">
        <f t="shared" si="0"/>
        <v>17</v>
      </c>
      <c r="E35" s="192"/>
      <c r="F35" s="206">
        <f>'5'!E39</f>
        <v>0</v>
      </c>
      <c r="G35" s="192"/>
      <c r="H35" s="203">
        <f>SUMIF(DatenquellenG!$K$12:$BR$12,"=1",DatenquellenG!$K172:$CD172)</f>
        <v>0</v>
      </c>
      <c r="I35" s="203">
        <f>SUMIF(DatenquellenG!$K$12:$BR$12,"=2",DatenquellenG!$K172:$CD172)</f>
        <v>0</v>
      </c>
      <c r="J35" s="203">
        <f>SUMIF(DatenquellenG!$K$12:$BR$12,"=3",DatenquellenG!$K172:$CD172)</f>
        <v>0</v>
      </c>
      <c r="K35" s="203">
        <f>SUMIF(DatenquellenG!$K$12:$BR$12,"=4",DatenquellenG!$K172:$CD172)</f>
        <v>0</v>
      </c>
      <c r="L35" s="203">
        <f>SUMIF(DatenquellenG!$K$12:$BR$12,"=5",DatenquellenG!$K172:$CD172)</f>
        <v>0</v>
      </c>
      <c r="M35" s="203">
        <f>SUMIF(DatenquellenG!$K$12:$CD$12,"=6",DatenquellenG!$K172:$CD172)</f>
        <v>0</v>
      </c>
      <c r="N35" s="204"/>
      <c r="O35" s="200">
        <f>SUMIF(DatenquellenG!$K$12:$BR$12,"=1",DatenquellenG!$K361:$BR361)</f>
        <v>0</v>
      </c>
      <c r="P35" s="200">
        <f>SUMIF(DatenquellenG!$K$12:$BR$12,"=2",DatenquellenG!$K361:$BR361)</f>
        <v>0</v>
      </c>
      <c r="Q35" s="200">
        <f>SUMIF(DatenquellenG!$K$12:$BR$12,"=3",DatenquellenG!$K361:$BR361)</f>
        <v>0</v>
      </c>
      <c r="R35" s="200">
        <f>SUMIF(DatenquellenG!$K$12:$BR$12,"=4",DatenquellenG!$K361:$BR361)</f>
        <v>0</v>
      </c>
      <c r="S35" s="200">
        <f>SUMIF(DatenquellenG!$K$12:$BR$12,"=5",DatenquellenG!$K361:$BR361)</f>
        <v>0</v>
      </c>
      <c r="T35" s="200">
        <f>SUMIF(DatenquellenG!$K$12:$BR$12,"=5",DatenquellenG!$K361:$BR361)</f>
        <v>0</v>
      </c>
      <c r="U35" s="204"/>
      <c r="V35" s="203">
        <f>SUMIF(DatenquellenG!$K$12:$CD$12,"=1",DatenquellenG!$K487:$CD487)</f>
        <v>0</v>
      </c>
      <c r="W35" s="203">
        <f>SUMIF(DatenquellenG!$K$12:$CD$12,"=2",DatenquellenG!$K487:$CD487)</f>
        <v>0</v>
      </c>
      <c r="X35" s="203">
        <f>SUMIF(DatenquellenG!$K$12:$CD$12,"=3",DatenquellenG!$K487:$CD487)</f>
        <v>0</v>
      </c>
      <c r="Y35" s="203">
        <f>SUMIF(DatenquellenG!$K$12:$CD$12,"=4",DatenquellenG!$K487:$CD487)</f>
        <v>0</v>
      </c>
      <c r="Z35" s="203">
        <f>SUMIF(DatenquellenG!$K$12:$CD$12,"=5",DatenquellenG!$K487:$CD487)</f>
        <v>0</v>
      </c>
      <c r="AA35" s="203">
        <f>SUMIF(DatenquellenG!$K$12:$CD$12,"=6",DatenquellenG!$K487:$CD487)</f>
        <v>0</v>
      </c>
      <c r="AB35" s="202"/>
      <c r="AD35" s="113"/>
      <c r="AE35" s="113"/>
      <c r="AF35" s="113"/>
      <c r="AG35" s="113"/>
      <c r="AH35" s="113"/>
      <c r="AI35" s="113"/>
      <c r="AJ35" s="113"/>
    </row>
    <row r="36" spans="2:36" ht="12.75" customHeight="1" x14ac:dyDescent="0.2">
      <c r="B36" s="1372"/>
      <c r="C36" s="196"/>
      <c r="D36" s="206">
        <f t="shared" si="0"/>
        <v>18</v>
      </c>
      <c r="E36" s="192"/>
      <c r="F36" s="206">
        <f>'5'!E40</f>
        <v>0</v>
      </c>
      <c r="G36" s="192"/>
      <c r="H36" s="203">
        <f>SUMIF(DatenquellenG!$K$12:$BR$12,"=1",DatenquellenG!$K173:$CD173)</f>
        <v>0</v>
      </c>
      <c r="I36" s="203">
        <f>SUMIF(DatenquellenG!$K$12:$BR$12,"=2",DatenquellenG!$K173:$CD173)</f>
        <v>0</v>
      </c>
      <c r="J36" s="203">
        <f>SUMIF(DatenquellenG!$K$12:$BR$12,"=3",DatenquellenG!$K173:$CD173)</f>
        <v>0</v>
      </c>
      <c r="K36" s="203">
        <f>SUMIF(DatenquellenG!$K$12:$BR$12,"=4",DatenquellenG!$K173:$CD173)</f>
        <v>0</v>
      </c>
      <c r="L36" s="203">
        <f>SUMIF(DatenquellenG!$K$12:$BR$12,"=5",DatenquellenG!$K173:$CD173)</f>
        <v>0</v>
      </c>
      <c r="M36" s="203">
        <f>SUMIF(DatenquellenG!$K$12:$CD$12,"=6",DatenquellenG!$K173:$CD173)</f>
        <v>0</v>
      </c>
      <c r="N36" s="204"/>
      <c r="O36" s="200">
        <f>SUMIF(DatenquellenG!$K$12:$BR$12,"=1",DatenquellenG!$K362:$BR362)</f>
        <v>0</v>
      </c>
      <c r="P36" s="200">
        <f>SUMIF(DatenquellenG!$K$12:$BR$12,"=2",DatenquellenG!$K362:$BR362)</f>
        <v>0</v>
      </c>
      <c r="Q36" s="200">
        <f>SUMIF(DatenquellenG!$K$12:$BR$12,"=3",DatenquellenG!$K362:$BR362)</f>
        <v>0</v>
      </c>
      <c r="R36" s="200">
        <f>SUMIF(DatenquellenG!$K$12:$BR$12,"=4",DatenquellenG!$K362:$BR362)</f>
        <v>0</v>
      </c>
      <c r="S36" s="200">
        <f>SUMIF(DatenquellenG!$K$12:$BR$12,"=5",DatenquellenG!$K362:$BR362)</f>
        <v>0</v>
      </c>
      <c r="T36" s="200">
        <f>SUMIF(DatenquellenG!$K$12:$BR$12,"=5",DatenquellenG!$K362:$BR362)</f>
        <v>0</v>
      </c>
      <c r="U36" s="204"/>
      <c r="V36" s="203">
        <f>SUMIF(DatenquellenG!$K$12:$CD$12,"=1",DatenquellenG!$K488:$CD488)</f>
        <v>0</v>
      </c>
      <c r="W36" s="203">
        <f>SUMIF(DatenquellenG!$K$12:$CD$12,"=2",DatenquellenG!$K488:$CD488)</f>
        <v>0</v>
      </c>
      <c r="X36" s="203">
        <f>SUMIF(DatenquellenG!$K$12:$CD$12,"=3",DatenquellenG!$K488:$CD488)</f>
        <v>0</v>
      </c>
      <c r="Y36" s="203">
        <f>SUMIF(DatenquellenG!$K$12:$CD$12,"=4",DatenquellenG!$K488:$CD488)</f>
        <v>0</v>
      </c>
      <c r="Z36" s="203">
        <f>SUMIF(DatenquellenG!$K$12:$CD$12,"=5",DatenquellenG!$K488:$CD488)</f>
        <v>0</v>
      </c>
      <c r="AA36" s="203">
        <f>SUMIF(DatenquellenG!$K$12:$CD$12,"=6",DatenquellenG!$K488:$CD488)</f>
        <v>0</v>
      </c>
      <c r="AB36" s="202"/>
      <c r="AD36" s="113"/>
      <c r="AE36" s="113"/>
      <c r="AF36" s="113"/>
      <c r="AG36" s="113"/>
      <c r="AH36" s="113"/>
      <c r="AI36" s="113"/>
      <c r="AJ36" s="113"/>
    </row>
    <row r="37" spans="2:36" ht="12.75" customHeight="1" x14ac:dyDescent="0.2">
      <c r="B37" s="1372"/>
      <c r="C37" s="196"/>
      <c r="D37" s="206">
        <f t="shared" si="0"/>
        <v>19</v>
      </c>
      <c r="E37" s="192"/>
      <c r="F37" s="206">
        <f>'5'!E41</f>
        <v>0</v>
      </c>
      <c r="G37" s="192"/>
      <c r="H37" s="203">
        <f>SUMIF(DatenquellenG!$K$12:$BR$12,"=1",DatenquellenG!$K174:$CD174)</f>
        <v>0</v>
      </c>
      <c r="I37" s="203">
        <f>SUMIF(DatenquellenG!$K$12:$BR$12,"=2",DatenquellenG!$K174:$CD174)</f>
        <v>0</v>
      </c>
      <c r="J37" s="203">
        <f>SUMIF(DatenquellenG!$K$12:$BR$12,"=3",DatenquellenG!$K174:$CD174)</f>
        <v>0</v>
      </c>
      <c r="K37" s="203">
        <f>SUMIF(DatenquellenG!$K$12:$BR$12,"=4",DatenquellenG!$K174:$CD174)</f>
        <v>0</v>
      </c>
      <c r="L37" s="203">
        <f>SUMIF(DatenquellenG!$K$12:$BR$12,"=5",DatenquellenG!$K174:$CD174)</f>
        <v>0</v>
      </c>
      <c r="M37" s="203">
        <f>SUMIF(DatenquellenG!$K$12:$CD$12,"=6",DatenquellenG!$K174:$CD174)</f>
        <v>0</v>
      </c>
      <c r="N37" s="204"/>
      <c r="O37" s="200">
        <f>SUMIF(DatenquellenG!$K$12:$BR$12,"=1",DatenquellenG!$K363:$BR363)</f>
        <v>0</v>
      </c>
      <c r="P37" s="200">
        <f>SUMIF(DatenquellenG!$K$12:$BR$12,"=2",DatenquellenG!$K363:$BR363)</f>
        <v>0</v>
      </c>
      <c r="Q37" s="200">
        <f>SUMIF(DatenquellenG!$K$12:$BR$12,"=3",DatenquellenG!$K363:$BR363)</f>
        <v>0</v>
      </c>
      <c r="R37" s="200">
        <f>SUMIF(DatenquellenG!$K$12:$BR$12,"=4",DatenquellenG!$K363:$BR363)</f>
        <v>0</v>
      </c>
      <c r="S37" s="200">
        <f>SUMIF(DatenquellenG!$K$12:$BR$12,"=5",DatenquellenG!$K363:$BR363)</f>
        <v>0</v>
      </c>
      <c r="T37" s="200">
        <f>SUMIF(DatenquellenG!$K$12:$BR$12,"=5",DatenquellenG!$K363:$BR363)</f>
        <v>0</v>
      </c>
      <c r="U37" s="204"/>
      <c r="V37" s="203">
        <f>SUMIF(DatenquellenG!$K$12:$CD$12,"=1",DatenquellenG!$K489:$CD489)</f>
        <v>0</v>
      </c>
      <c r="W37" s="203">
        <f>SUMIF(DatenquellenG!$K$12:$CD$12,"=2",DatenquellenG!$K489:$CD489)</f>
        <v>0</v>
      </c>
      <c r="X37" s="203">
        <f>SUMIF(DatenquellenG!$K$12:$CD$12,"=3",DatenquellenG!$K489:$CD489)</f>
        <v>0</v>
      </c>
      <c r="Y37" s="203">
        <f>SUMIF(DatenquellenG!$K$12:$CD$12,"=4",DatenquellenG!$K489:$CD489)</f>
        <v>0</v>
      </c>
      <c r="Z37" s="203">
        <f>SUMIF(DatenquellenG!$K$12:$CD$12,"=5",DatenquellenG!$K489:$CD489)</f>
        <v>0</v>
      </c>
      <c r="AA37" s="203">
        <f>SUMIF(DatenquellenG!$K$12:$CD$12,"=6",DatenquellenG!$K489:$CD489)</f>
        <v>0</v>
      </c>
      <c r="AB37" s="202"/>
      <c r="AD37" s="113"/>
      <c r="AE37" s="113"/>
      <c r="AF37" s="113"/>
      <c r="AG37" s="113"/>
      <c r="AH37" s="113"/>
      <c r="AI37" s="113"/>
      <c r="AJ37" s="113"/>
    </row>
    <row r="38" spans="2:36" ht="12.75" customHeight="1" x14ac:dyDescent="0.2">
      <c r="B38" s="1372"/>
      <c r="C38" s="196"/>
      <c r="D38" s="206">
        <f t="shared" si="0"/>
        <v>20</v>
      </c>
      <c r="E38" s="192"/>
      <c r="F38" s="206">
        <f>'5'!E42</f>
        <v>0</v>
      </c>
      <c r="G38" s="192"/>
      <c r="H38" s="203">
        <f>SUMIF(DatenquellenG!$K$12:$BR$12,"=1",DatenquellenG!$K175:$CD175)</f>
        <v>0</v>
      </c>
      <c r="I38" s="203">
        <f>SUMIF(DatenquellenG!$K$12:$BR$12,"=2",DatenquellenG!$K175:$CD175)</f>
        <v>0</v>
      </c>
      <c r="J38" s="203">
        <f>SUMIF(DatenquellenG!$K$12:$BR$12,"=3",DatenquellenG!$K175:$CD175)</f>
        <v>0</v>
      </c>
      <c r="K38" s="203">
        <f>SUMIF(DatenquellenG!$K$12:$BR$12,"=4",DatenquellenG!$K175:$CD175)</f>
        <v>0</v>
      </c>
      <c r="L38" s="203">
        <f>SUMIF(DatenquellenG!$K$12:$BR$12,"=5",DatenquellenG!$K175:$CD175)</f>
        <v>0</v>
      </c>
      <c r="M38" s="203">
        <f>SUMIF(DatenquellenG!$K$12:$CD$12,"=6",DatenquellenG!$K175:$CD175)</f>
        <v>0</v>
      </c>
      <c r="N38" s="204"/>
      <c r="O38" s="200">
        <f>SUMIF(DatenquellenG!$K$12:$BR$12,"=1",DatenquellenG!$K364:$BR364)</f>
        <v>0</v>
      </c>
      <c r="P38" s="200">
        <f>SUMIF(DatenquellenG!$K$12:$BR$12,"=2",DatenquellenG!$K364:$BR364)</f>
        <v>0</v>
      </c>
      <c r="Q38" s="200">
        <f>SUMIF(DatenquellenG!$K$12:$BR$12,"=3",DatenquellenG!$K364:$BR364)</f>
        <v>0</v>
      </c>
      <c r="R38" s="200">
        <f>SUMIF(DatenquellenG!$K$12:$BR$12,"=4",DatenquellenG!$K364:$BR364)</f>
        <v>0</v>
      </c>
      <c r="S38" s="200">
        <f>SUMIF(DatenquellenG!$K$12:$BR$12,"=5",DatenquellenG!$K364:$BR364)</f>
        <v>0</v>
      </c>
      <c r="T38" s="200">
        <f>SUMIF(DatenquellenG!$K$12:$BR$12,"=5",DatenquellenG!$K364:$BR364)</f>
        <v>0</v>
      </c>
      <c r="U38" s="204"/>
      <c r="V38" s="203">
        <f>SUMIF(DatenquellenG!$K$12:$CD$12,"=1",DatenquellenG!$K490:$CD490)</f>
        <v>0</v>
      </c>
      <c r="W38" s="203">
        <f>SUMIF(DatenquellenG!$K$12:$CD$12,"=2",DatenquellenG!$K490:$CD490)</f>
        <v>0</v>
      </c>
      <c r="X38" s="203">
        <f>SUMIF(DatenquellenG!$K$12:$CD$12,"=3",DatenquellenG!$K490:$CD490)</f>
        <v>0</v>
      </c>
      <c r="Y38" s="203">
        <f>SUMIF(DatenquellenG!$K$12:$CD$12,"=4",DatenquellenG!$K490:$CD490)</f>
        <v>0</v>
      </c>
      <c r="Z38" s="203">
        <f>SUMIF(DatenquellenG!$K$12:$CD$12,"=5",DatenquellenG!$K490:$CD490)</f>
        <v>0</v>
      </c>
      <c r="AA38" s="203">
        <f>SUMIF(DatenquellenG!$K$12:$CD$12,"=6",DatenquellenG!$K490:$CD490)</f>
        <v>0</v>
      </c>
      <c r="AB38" s="202"/>
      <c r="AD38" s="113"/>
      <c r="AE38" s="113"/>
      <c r="AF38" s="113"/>
      <c r="AG38" s="113"/>
      <c r="AH38" s="113"/>
      <c r="AI38" s="113"/>
      <c r="AJ38" s="113"/>
    </row>
    <row r="39" spans="2:36" ht="12.75" customHeight="1" x14ac:dyDescent="0.2">
      <c r="B39" s="1372"/>
      <c r="C39" s="196"/>
      <c r="D39" s="206">
        <f t="shared" si="0"/>
        <v>21</v>
      </c>
      <c r="E39" s="192"/>
      <c r="F39" s="206">
        <f>'5'!E43</f>
        <v>0</v>
      </c>
      <c r="G39" s="192"/>
      <c r="H39" s="203">
        <f>SUMIF(DatenquellenG!$K$12:$BR$12,"=1",DatenquellenG!$K176:$CD176)</f>
        <v>0</v>
      </c>
      <c r="I39" s="203">
        <f>SUMIF(DatenquellenG!$K$12:$BR$12,"=2",DatenquellenG!$K176:$CD176)</f>
        <v>0</v>
      </c>
      <c r="J39" s="203">
        <f>SUMIF(DatenquellenG!$K$12:$BR$12,"=3",DatenquellenG!$K176:$CD176)</f>
        <v>0</v>
      </c>
      <c r="K39" s="203">
        <f>SUMIF(DatenquellenG!$K$12:$BR$12,"=4",DatenquellenG!$K176:$CD176)</f>
        <v>0</v>
      </c>
      <c r="L39" s="203">
        <f>SUMIF(DatenquellenG!$K$12:$BR$12,"=5",DatenquellenG!$K176:$CD176)</f>
        <v>0</v>
      </c>
      <c r="M39" s="203">
        <f>SUMIF(DatenquellenG!$K$12:$CD$12,"=6",DatenquellenG!$K176:$CD176)</f>
        <v>0</v>
      </c>
      <c r="N39" s="204"/>
      <c r="O39" s="200">
        <f>SUMIF(DatenquellenG!$K$12:$BR$12,"=1",DatenquellenG!$K365:$BR365)</f>
        <v>0</v>
      </c>
      <c r="P39" s="200">
        <f>SUMIF(DatenquellenG!$K$12:$BR$12,"=2",DatenquellenG!$K365:$BR365)</f>
        <v>0</v>
      </c>
      <c r="Q39" s="200">
        <f>SUMIF(DatenquellenG!$K$12:$BR$12,"=3",DatenquellenG!$K365:$BR365)</f>
        <v>0</v>
      </c>
      <c r="R39" s="200">
        <f>SUMIF(DatenquellenG!$K$12:$BR$12,"=4",DatenquellenG!$K365:$BR365)</f>
        <v>0</v>
      </c>
      <c r="S39" s="200">
        <f>SUMIF(DatenquellenG!$K$12:$BR$12,"=5",DatenquellenG!$K365:$BR365)</f>
        <v>0</v>
      </c>
      <c r="T39" s="200">
        <f>SUMIF(DatenquellenG!$K$12:$BR$12,"=5",DatenquellenG!$K365:$BR365)</f>
        <v>0</v>
      </c>
      <c r="U39" s="204"/>
      <c r="V39" s="203">
        <f>SUMIF(DatenquellenG!$K$12:$CD$12,"=1",DatenquellenG!$K491:$CD491)</f>
        <v>0</v>
      </c>
      <c r="W39" s="203">
        <f>SUMIF(DatenquellenG!$K$12:$CD$12,"=2",DatenquellenG!$K491:$CD491)</f>
        <v>0</v>
      </c>
      <c r="X39" s="203">
        <f>SUMIF(DatenquellenG!$K$12:$CD$12,"=3",DatenquellenG!$K491:$CD491)</f>
        <v>0</v>
      </c>
      <c r="Y39" s="203">
        <f>SUMIF(DatenquellenG!$K$12:$CD$12,"=4",DatenquellenG!$K491:$CD491)</f>
        <v>0</v>
      </c>
      <c r="Z39" s="203">
        <f>SUMIF(DatenquellenG!$K$12:$CD$12,"=5",DatenquellenG!$K491:$CD491)</f>
        <v>0</v>
      </c>
      <c r="AA39" s="203">
        <f>SUMIF(DatenquellenG!$K$12:$CD$12,"=6",DatenquellenG!$K491:$CD491)</f>
        <v>0</v>
      </c>
      <c r="AB39" s="202"/>
      <c r="AD39" s="113"/>
      <c r="AE39" s="113"/>
      <c r="AF39" s="113"/>
      <c r="AG39" s="113"/>
      <c r="AH39" s="113"/>
      <c r="AI39" s="113"/>
      <c r="AJ39" s="113"/>
    </row>
    <row r="40" spans="2:36" ht="12.75" customHeight="1" x14ac:dyDescent="0.2">
      <c r="B40" s="1372"/>
      <c r="C40" s="196"/>
      <c r="D40" s="206">
        <f t="shared" si="0"/>
        <v>22</v>
      </c>
      <c r="E40" s="192"/>
      <c r="F40" s="206">
        <f>'5'!E44</f>
        <v>0</v>
      </c>
      <c r="G40" s="192"/>
      <c r="H40" s="203">
        <f>SUMIF(DatenquellenG!$K$12:$BR$12,"=1",DatenquellenG!$K177:$CD177)</f>
        <v>0</v>
      </c>
      <c r="I40" s="203">
        <f>SUMIF(DatenquellenG!$K$12:$BR$12,"=2",DatenquellenG!$K177:$CD177)</f>
        <v>0</v>
      </c>
      <c r="J40" s="203">
        <f>SUMIF(DatenquellenG!$K$12:$BR$12,"=3",DatenquellenG!$K177:$CD177)</f>
        <v>0</v>
      </c>
      <c r="K40" s="203">
        <f>SUMIF(DatenquellenG!$K$12:$BR$12,"=4",DatenquellenG!$K177:$CD177)</f>
        <v>0</v>
      </c>
      <c r="L40" s="203">
        <f>SUMIF(DatenquellenG!$K$12:$BR$12,"=5",DatenquellenG!$K177:$CD177)</f>
        <v>0</v>
      </c>
      <c r="M40" s="203">
        <f>SUMIF(DatenquellenG!$K$12:$CD$12,"=6",DatenquellenG!$K177:$CD177)</f>
        <v>0</v>
      </c>
      <c r="N40" s="204"/>
      <c r="O40" s="200">
        <f>SUMIF(DatenquellenG!$K$12:$BR$12,"=1",DatenquellenG!$K366:$BR366)</f>
        <v>0</v>
      </c>
      <c r="P40" s="200">
        <f>SUMIF(DatenquellenG!$K$12:$BR$12,"=2",DatenquellenG!$K366:$BR366)</f>
        <v>0</v>
      </c>
      <c r="Q40" s="200">
        <f>SUMIF(DatenquellenG!$K$12:$BR$12,"=3",DatenquellenG!$K366:$BR366)</f>
        <v>0</v>
      </c>
      <c r="R40" s="200">
        <f>SUMIF(DatenquellenG!$K$12:$BR$12,"=4",DatenquellenG!$K366:$BR366)</f>
        <v>0</v>
      </c>
      <c r="S40" s="200">
        <f>SUMIF(DatenquellenG!$K$12:$BR$12,"=5",DatenquellenG!$K366:$BR366)</f>
        <v>0</v>
      </c>
      <c r="T40" s="200">
        <f>SUMIF(DatenquellenG!$K$12:$BR$12,"=5",DatenquellenG!$K366:$BR366)</f>
        <v>0</v>
      </c>
      <c r="U40" s="204"/>
      <c r="V40" s="203">
        <f>SUMIF(DatenquellenG!$K$12:$CD$12,"=1",DatenquellenG!$K492:$CD492)</f>
        <v>0</v>
      </c>
      <c r="W40" s="203">
        <f>SUMIF(DatenquellenG!$K$12:$CD$12,"=2",DatenquellenG!$K492:$CD492)</f>
        <v>0</v>
      </c>
      <c r="X40" s="203">
        <f>SUMIF(DatenquellenG!$K$12:$CD$12,"=3",DatenquellenG!$K492:$CD492)</f>
        <v>0</v>
      </c>
      <c r="Y40" s="203">
        <f>SUMIF(DatenquellenG!$K$12:$CD$12,"=4",DatenquellenG!$K492:$CD492)</f>
        <v>0</v>
      </c>
      <c r="Z40" s="203">
        <f>SUMIF(DatenquellenG!$K$12:$CD$12,"=5",DatenquellenG!$K492:$CD492)</f>
        <v>0</v>
      </c>
      <c r="AA40" s="203">
        <f>SUMIF(DatenquellenG!$K$12:$CD$12,"=6",DatenquellenG!$K492:$CD492)</f>
        <v>0</v>
      </c>
      <c r="AB40" s="202"/>
      <c r="AD40" s="113"/>
      <c r="AE40" s="113"/>
      <c r="AF40" s="113"/>
      <c r="AG40" s="113"/>
      <c r="AH40" s="113"/>
      <c r="AI40" s="113"/>
      <c r="AJ40" s="113"/>
    </row>
    <row r="41" spans="2:36" ht="12.75" customHeight="1" x14ac:dyDescent="0.2">
      <c r="B41" s="1372"/>
      <c r="C41" s="196"/>
      <c r="D41" s="206">
        <f t="shared" si="0"/>
        <v>23</v>
      </c>
      <c r="E41" s="192"/>
      <c r="F41" s="206">
        <f>'5'!E45</f>
        <v>0</v>
      </c>
      <c r="G41" s="192"/>
      <c r="H41" s="203">
        <f>SUMIF(DatenquellenG!$K$12:$BR$12,"=1",DatenquellenG!$K178:$CD178)</f>
        <v>0</v>
      </c>
      <c r="I41" s="203">
        <f>SUMIF(DatenquellenG!$K$12:$BR$12,"=2",DatenquellenG!$K178:$CD178)</f>
        <v>0</v>
      </c>
      <c r="J41" s="203">
        <f>SUMIF(DatenquellenG!$K$12:$BR$12,"=3",DatenquellenG!$K178:$CD178)</f>
        <v>0</v>
      </c>
      <c r="K41" s="203">
        <f>SUMIF(DatenquellenG!$K$12:$BR$12,"=4",DatenquellenG!$K178:$CD178)</f>
        <v>0</v>
      </c>
      <c r="L41" s="203">
        <f>SUMIF(DatenquellenG!$K$12:$BR$12,"=5",DatenquellenG!$K178:$CD178)</f>
        <v>0</v>
      </c>
      <c r="M41" s="203">
        <f>SUMIF(DatenquellenG!$K$12:$CD$12,"=6",DatenquellenG!$K178:$CD178)</f>
        <v>0</v>
      </c>
      <c r="N41" s="204"/>
      <c r="O41" s="200">
        <f>SUMIF(DatenquellenG!$K$12:$BR$12,"=1",DatenquellenG!$K367:$BR367)</f>
        <v>0</v>
      </c>
      <c r="P41" s="200">
        <f>SUMIF(DatenquellenG!$K$12:$BR$12,"=2",DatenquellenG!$K367:$BR367)</f>
        <v>0</v>
      </c>
      <c r="Q41" s="200">
        <f>SUMIF(DatenquellenG!$K$12:$BR$12,"=3",DatenquellenG!$K367:$BR367)</f>
        <v>0</v>
      </c>
      <c r="R41" s="200">
        <f>SUMIF(DatenquellenG!$K$12:$BR$12,"=4",DatenquellenG!$K367:$BR367)</f>
        <v>0</v>
      </c>
      <c r="S41" s="200">
        <f>SUMIF(DatenquellenG!$K$12:$BR$12,"=5",DatenquellenG!$K367:$BR367)</f>
        <v>0</v>
      </c>
      <c r="T41" s="200">
        <f>SUMIF(DatenquellenG!$K$12:$BR$12,"=5",DatenquellenG!$K367:$BR367)</f>
        <v>0</v>
      </c>
      <c r="U41" s="204"/>
      <c r="V41" s="203">
        <f>SUMIF(DatenquellenG!$K$12:$CD$12,"=1",DatenquellenG!$K493:$CD493)</f>
        <v>0</v>
      </c>
      <c r="W41" s="203">
        <f>SUMIF(DatenquellenG!$K$12:$CD$12,"=2",DatenquellenG!$K493:$CD493)</f>
        <v>0</v>
      </c>
      <c r="X41" s="203">
        <f>SUMIF(DatenquellenG!$K$12:$CD$12,"=3",DatenquellenG!$K493:$CD493)</f>
        <v>0</v>
      </c>
      <c r="Y41" s="203">
        <f>SUMIF(DatenquellenG!$K$12:$CD$12,"=4",DatenquellenG!$K493:$CD493)</f>
        <v>0</v>
      </c>
      <c r="Z41" s="203">
        <f>SUMIF(DatenquellenG!$K$12:$CD$12,"=5",DatenquellenG!$K493:$CD493)</f>
        <v>0</v>
      </c>
      <c r="AA41" s="203">
        <f>SUMIF(DatenquellenG!$K$12:$CD$12,"=6",DatenquellenG!$K493:$CD493)</f>
        <v>0</v>
      </c>
      <c r="AB41" s="202"/>
      <c r="AD41" s="113"/>
      <c r="AE41" s="113"/>
      <c r="AF41" s="113"/>
      <c r="AG41" s="113"/>
      <c r="AH41" s="113"/>
      <c r="AI41" s="113"/>
      <c r="AJ41" s="113"/>
    </row>
    <row r="42" spans="2:36" ht="12.75" customHeight="1" x14ac:dyDescent="0.2">
      <c r="B42" s="1372"/>
      <c r="C42" s="196"/>
      <c r="D42" s="206">
        <f t="shared" si="0"/>
        <v>24</v>
      </c>
      <c r="E42" s="192"/>
      <c r="F42" s="206">
        <f>'5'!E46</f>
        <v>0</v>
      </c>
      <c r="G42" s="192"/>
      <c r="H42" s="203">
        <f>SUMIF(DatenquellenG!$K$12:$BR$12,"=1",DatenquellenG!$K179:$CD179)</f>
        <v>0</v>
      </c>
      <c r="I42" s="203">
        <f>SUMIF(DatenquellenG!$K$12:$BR$12,"=2",DatenquellenG!$K179:$CD179)</f>
        <v>0</v>
      </c>
      <c r="J42" s="203">
        <f>SUMIF(DatenquellenG!$K$12:$BR$12,"=3",DatenquellenG!$K179:$CD179)</f>
        <v>0</v>
      </c>
      <c r="K42" s="203">
        <f>SUMIF(DatenquellenG!$K$12:$BR$12,"=4",DatenquellenG!$K179:$CD179)</f>
        <v>0</v>
      </c>
      <c r="L42" s="203">
        <f>SUMIF(DatenquellenG!$K$12:$BR$12,"=5",DatenquellenG!$K179:$CD179)</f>
        <v>0</v>
      </c>
      <c r="M42" s="203">
        <f>SUMIF(DatenquellenG!$K$12:$CD$12,"=6",DatenquellenG!$K179:$CD179)</f>
        <v>0</v>
      </c>
      <c r="N42" s="204"/>
      <c r="O42" s="200">
        <f>SUMIF(DatenquellenG!$K$12:$BR$12,"=1",DatenquellenG!$K368:$BR368)</f>
        <v>0</v>
      </c>
      <c r="P42" s="200">
        <f>SUMIF(DatenquellenG!$K$12:$BR$12,"=2",DatenquellenG!$K368:$BR368)</f>
        <v>0</v>
      </c>
      <c r="Q42" s="200">
        <f>SUMIF(DatenquellenG!$K$12:$BR$12,"=3",DatenquellenG!$K368:$BR368)</f>
        <v>0</v>
      </c>
      <c r="R42" s="200">
        <f>SUMIF(DatenquellenG!$K$12:$BR$12,"=4",DatenquellenG!$K368:$BR368)</f>
        <v>0</v>
      </c>
      <c r="S42" s="200">
        <f>SUMIF(DatenquellenG!$K$12:$BR$12,"=5",DatenquellenG!$K368:$BR368)</f>
        <v>0</v>
      </c>
      <c r="T42" s="200">
        <f>SUMIF(DatenquellenG!$K$12:$BR$12,"=5",DatenquellenG!$K368:$BR368)</f>
        <v>0</v>
      </c>
      <c r="U42" s="204"/>
      <c r="V42" s="203">
        <f>SUMIF(DatenquellenG!$K$12:$CD$12,"=1",DatenquellenG!$K494:$CD494)</f>
        <v>0</v>
      </c>
      <c r="W42" s="203">
        <f>SUMIF(DatenquellenG!$K$12:$CD$12,"=2",DatenquellenG!$K494:$CD494)</f>
        <v>0</v>
      </c>
      <c r="X42" s="203">
        <f>SUMIF(DatenquellenG!$K$12:$CD$12,"=3",DatenquellenG!$K494:$CD494)</f>
        <v>0</v>
      </c>
      <c r="Y42" s="203">
        <f>SUMIF(DatenquellenG!$K$12:$CD$12,"=4",DatenquellenG!$K494:$CD494)</f>
        <v>0</v>
      </c>
      <c r="Z42" s="203">
        <f>SUMIF(DatenquellenG!$K$12:$CD$12,"=5",DatenquellenG!$K494:$CD494)</f>
        <v>0</v>
      </c>
      <c r="AA42" s="203">
        <f>SUMIF(DatenquellenG!$K$12:$CD$12,"=6",DatenquellenG!$K494:$CD494)</f>
        <v>0</v>
      </c>
      <c r="AB42" s="202"/>
      <c r="AD42" s="113"/>
      <c r="AE42" s="113"/>
      <c r="AF42" s="113"/>
      <c r="AG42" s="113"/>
      <c r="AH42" s="113"/>
      <c r="AI42" s="113"/>
      <c r="AJ42" s="113"/>
    </row>
    <row r="43" spans="2:36" ht="12.75" customHeight="1" x14ac:dyDescent="0.2">
      <c r="B43" s="1372"/>
      <c r="C43" s="196"/>
      <c r="D43" s="206">
        <f t="shared" si="0"/>
        <v>25</v>
      </c>
      <c r="E43" s="192"/>
      <c r="F43" s="206">
        <f>'5'!E47</f>
        <v>0</v>
      </c>
      <c r="G43" s="192"/>
      <c r="H43" s="203">
        <f>SUMIF(DatenquellenG!$K$12:$BR$12,"=1",DatenquellenG!$K180:$CD180)</f>
        <v>0</v>
      </c>
      <c r="I43" s="203">
        <f>SUMIF(DatenquellenG!$K$12:$BR$12,"=2",DatenquellenG!$K180:$CD180)</f>
        <v>0</v>
      </c>
      <c r="J43" s="203">
        <f>SUMIF(DatenquellenG!$K$12:$BR$12,"=3",DatenquellenG!$K180:$CD180)</f>
        <v>0</v>
      </c>
      <c r="K43" s="203">
        <f>SUMIF(DatenquellenG!$K$12:$BR$12,"=4",DatenquellenG!$K180:$CD180)</f>
        <v>0</v>
      </c>
      <c r="L43" s="203">
        <f>SUMIF(DatenquellenG!$K$12:$BR$12,"=5",DatenquellenG!$K180:$CD180)</f>
        <v>0</v>
      </c>
      <c r="M43" s="203">
        <f>SUMIF(DatenquellenG!$K$12:$CD$12,"=6",DatenquellenG!$K180:$CD180)</f>
        <v>0</v>
      </c>
      <c r="N43" s="204"/>
      <c r="O43" s="200">
        <f>SUMIF(DatenquellenG!$K$12:$BR$12,"=1",DatenquellenG!$K369:$BR369)</f>
        <v>0</v>
      </c>
      <c r="P43" s="200">
        <f>SUMIF(DatenquellenG!$K$12:$BR$12,"=2",DatenquellenG!$K369:$BR369)</f>
        <v>0</v>
      </c>
      <c r="Q43" s="200">
        <f>SUMIF(DatenquellenG!$K$12:$BR$12,"=3",DatenquellenG!$K369:$BR369)</f>
        <v>0</v>
      </c>
      <c r="R43" s="200">
        <f>SUMIF(DatenquellenG!$K$12:$BR$12,"=4",DatenquellenG!$K369:$BR369)</f>
        <v>0</v>
      </c>
      <c r="S43" s="200">
        <f>SUMIF(DatenquellenG!$K$12:$BR$12,"=5",DatenquellenG!$K369:$BR369)</f>
        <v>0</v>
      </c>
      <c r="T43" s="200">
        <f>SUMIF(DatenquellenG!$K$12:$BR$12,"=5",DatenquellenG!$K369:$BR369)</f>
        <v>0</v>
      </c>
      <c r="U43" s="204"/>
      <c r="V43" s="203">
        <f>SUMIF(DatenquellenG!$K$12:$CD$12,"=1",DatenquellenG!$K495:$CD495)</f>
        <v>0</v>
      </c>
      <c r="W43" s="203">
        <f>SUMIF(DatenquellenG!$K$12:$CD$12,"=2",DatenquellenG!$K495:$CD495)</f>
        <v>0</v>
      </c>
      <c r="X43" s="203">
        <f>SUMIF(DatenquellenG!$K$12:$CD$12,"=3",DatenquellenG!$K495:$CD495)</f>
        <v>0</v>
      </c>
      <c r="Y43" s="203">
        <f>SUMIF(DatenquellenG!$K$12:$CD$12,"=4",DatenquellenG!$K495:$CD495)</f>
        <v>0</v>
      </c>
      <c r="Z43" s="203">
        <f>SUMIF(DatenquellenG!$K$12:$CD$12,"=5",DatenquellenG!$K495:$CD495)</f>
        <v>0</v>
      </c>
      <c r="AA43" s="203">
        <f>SUMIF(DatenquellenG!$K$12:$CD$12,"=6",DatenquellenG!$K495:$CD495)</f>
        <v>0</v>
      </c>
      <c r="AB43" s="202"/>
      <c r="AD43" s="113"/>
      <c r="AE43" s="113"/>
      <c r="AF43" s="113"/>
      <c r="AG43" s="113"/>
      <c r="AH43" s="113"/>
      <c r="AI43" s="113"/>
      <c r="AJ43" s="113"/>
    </row>
    <row r="44" spans="2:36" ht="12.75" customHeight="1" x14ac:dyDescent="0.2">
      <c r="B44" s="1372"/>
      <c r="C44" s="196"/>
      <c r="D44" s="206">
        <f t="shared" si="0"/>
        <v>26</v>
      </c>
      <c r="E44" s="192"/>
      <c r="F44" s="206">
        <f>'5'!E48</f>
        <v>0</v>
      </c>
      <c r="G44" s="192"/>
      <c r="H44" s="203">
        <f>SUMIF(DatenquellenG!$K$12:$BR$12,"=1",DatenquellenG!$K181:$CD181)</f>
        <v>0</v>
      </c>
      <c r="I44" s="203">
        <f>SUMIF(DatenquellenG!$K$12:$BR$12,"=2",DatenquellenG!$K181:$CD181)</f>
        <v>0</v>
      </c>
      <c r="J44" s="203">
        <f>SUMIF(DatenquellenG!$K$12:$BR$12,"=3",DatenquellenG!$K181:$CD181)</f>
        <v>0</v>
      </c>
      <c r="K44" s="203">
        <f>SUMIF(DatenquellenG!$K$12:$BR$12,"=4",DatenquellenG!$K181:$CD181)</f>
        <v>0</v>
      </c>
      <c r="L44" s="203">
        <f>SUMIF(DatenquellenG!$K$12:$BR$12,"=5",DatenquellenG!$K181:$CD181)</f>
        <v>0</v>
      </c>
      <c r="M44" s="203">
        <f>SUMIF(DatenquellenG!$K$12:$CD$12,"=6",DatenquellenG!$K181:$CD181)</f>
        <v>0</v>
      </c>
      <c r="N44" s="204"/>
      <c r="O44" s="200">
        <f>SUMIF(DatenquellenG!$K$12:$BR$12,"=1",DatenquellenG!$K370:$BR370)</f>
        <v>0</v>
      </c>
      <c r="P44" s="200">
        <f>SUMIF(DatenquellenG!$K$12:$BR$12,"=2",DatenquellenG!$K370:$BR370)</f>
        <v>0</v>
      </c>
      <c r="Q44" s="200">
        <f>SUMIF(DatenquellenG!$K$12:$BR$12,"=3",DatenquellenG!$K370:$BR370)</f>
        <v>0</v>
      </c>
      <c r="R44" s="200">
        <f>SUMIF(DatenquellenG!$K$12:$BR$12,"=4",DatenquellenG!$K370:$BR370)</f>
        <v>0</v>
      </c>
      <c r="S44" s="200">
        <f>SUMIF(DatenquellenG!$K$12:$BR$12,"=5",DatenquellenG!$K370:$BR370)</f>
        <v>0</v>
      </c>
      <c r="T44" s="200">
        <f>SUMIF(DatenquellenG!$K$12:$BR$12,"=5",DatenquellenG!$K370:$BR370)</f>
        <v>0</v>
      </c>
      <c r="U44" s="204"/>
      <c r="V44" s="203">
        <f>SUMIF(DatenquellenG!$K$12:$CD$12,"=1",DatenquellenG!$K496:$CD496)</f>
        <v>0</v>
      </c>
      <c r="W44" s="203">
        <f>SUMIF(DatenquellenG!$K$12:$CD$12,"=2",DatenquellenG!$K496:$CD496)</f>
        <v>0</v>
      </c>
      <c r="X44" s="203">
        <f>SUMIF(DatenquellenG!$K$12:$CD$12,"=3",DatenquellenG!$K496:$CD496)</f>
        <v>0</v>
      </c>
      <c r="Y44" s="203">
        <f>SUMIF(DatenquellenG!$K$12:$CD$12,"=4",DatenquellenG!$K496:$CD496)</f>
        <v>0</v>
      </c>
      <c r="Z44" s="203">
        <f>SUMIF(DatenquellenG!$K$12:$CD$12,"=5",DatenquellenG!$K496:$CD496)</f>
        <v>0</v>
      </c>
      <c r="AA44" s="203">
        <f>SUMIF(DatenquellenG!$K$12:$CD$12,"=6",DatenquellenG!$K496:$CD496)</f>
        <v>0</v>
      </c>
      <c r="AB44" s="202"/>
      <c r="AD44" s="113"/>
      <c r="AE44" s="113"/>
      <c r="AF44" s="113"/>
      <c r="AG44" s="113"/>
      <c r="AH44" s="113"/>
      <c r="AI44" s="113"/>
      <c r="AJ44" s="113"/>
    </row>
    <row r="45" spans="2:36" ht="12.75" customHeight="1" x14ac:dyDescent="0.2">
      <c r="B45" s="1372"/>
      <c r="C45" s="196"/>
      <c r="D45" s="206">
        <f t="shared" si="0"/>
        <v>27</v>
      </c>
      <c r="E45" s="192"/>
      <c r="F45" s="206">
        <f>'5'!E49</f>
        <v>0</v>
      </c>
      <c r="G45" s="192"/>
      <c r="H45" s="203">
        <f>SUMIF(DatenquellenG!$K$12:$BR$12,"=1",DatenquellenG!$K182:$CD182)</f>
        <v>0</v>
      </c>
      <c r="I45" s="203">
        <f>SUMIF(DatenquellenG!$K$12:$BR$12,"=2",DatenquellenG!$K182:$CD182)</f>
        <v>0</v>
      </c>
      <c r="J45" s="203">
        <f>SUMIF(DatenquellenG!$K$12:$BR$12,"=3",DatenquellenG!$K182:$CD182)</f>
        <v>0</v>
      </c>
      <c r="K45" s="203">
        <f>SUMIF(DatenquellenG!$K$12:$BR$12,"=4",DatenquellenG!$K182:$CD182)</f>
        <v>0</v>
      </c>
      <c r="L45" s="203">
        <f>SUMIF(DatenquellenG!$K$12:$BR$12,"=5",DatenquellenG!$K182:$CD182)</f>
        <v>0</v>
      </c>
      <c r="M45" s="203">
        <f>SUMIF(DatenquellenG!$K$12:$CD$12,"=6",DatenquellenG!$K182:$CD182)</f>
        <v>0</v>
      </c>
      <c r="N45" s="204"/>
      <c r="O45" s="200">
        <f>SUMIF(DatenquellenG!$K$12:$BR$12,"=1",DatenquellenG!$K371:$BR371)</f>
        <v>0</v>
      </c>
      <c r="P45" s="200">
        <f>SUMIF(DatenquellenG!$K$12:$BR$12,"=2",DatenquellenG!$K371:$BR371)</f>
        <v>0</v>
      </c>
      <c r="Q45" s="200">
        <f>SUMIF(DatenquellenG!$K$12:$BR$12,"=3",DatenquellenG!$K371:$BR371)</f>
        <v>0</v>
      </c>
      <c r="R45" s="200">
        <f>SUMIF(DatenquellenG!$K$12:$BR$12,"=4",DatenquellenG!$K371:$BR371)</f>
        <v>0</v>
      </c>
      <c r="S45" s="200">
        <f>SUMIF(DatenquellenG!$K$12:$BR$12,"=5",DatenquellenG!$K371:$BR371)</f>
        <v>0</v>
      </c>
      <c r="T45" s="200">
        <f>SUMIF(DatenquellenG!$K$12:$BR$12,"=5",DatenquellenG!$K371:$BR371)</f>
        <v>0</v>
      </c>
      <c r="U45" s="204"/>
      <c r="V45" s="203">
        <f>SUMIF(DatenquellenG!$K$12:$CD$12,"=1",DatenquellenG!$K497:$CD497)</f>
        <v>0</v>
      </c>
      <c r="W45" s="203">
        <f>SUMIF(DatenquellenG!$K$12:$CD$12,"=2",DatenquellenG!$K497:$CD497)</f>
        <v>0</v>
      </c>
      <c r="X45" s="203">
        <f>SUMIF(DatenquellenG!$K$12:$CD$12,"=3",DatenquellenG!$K497:$CD497)</f>
        <v>0</v>
      </c>
      <c r="Y45" s="203">
        <f>SUMIF(DatenquellenG!$K$12:$CD$12,"=4",DatenquellenG!$K497:$CD497)</f>
        <v>0</v>
      </c>
      <c r="Z45" s="203">
        <f>SUMIF(DatenquellenG!$K$12:$CD$12,"=5",DatenquellenG!$K497:$CD497)</f>
        <v>0</v>
      </c>
      <c r="AA45" s="203">
        <f>SUMIF(DatenquellenG!$K$12:$CD$12,"=6",DatenquellenG!$K497:$CD497)</f>
        <v>0</v>
      </c>
      <c r="AB45" s="202"/>
      <c r="AD45" s="113"/>
      <c r="AE45" s="113"/>
      <c r="AF45" s="113"/>
      <c r="AG45" s="113"/>
      <c r="AH45" s="113"/>
      <c r="AI45" s="113"/>
      <c r="AJ45" s="113"/>
    </row>
    <row r="46" spans="2:36" ht="12.75" customHeight="1" x14ac:dyDescent="0.2">
      <c r="B46" s="1372"/>
      <c r="C46" s="196"/>
      <c r="D46" s="206">
        <f t="shared" si="0"/>
        <v>28</v>
      </c>
      <c r="E46" s="192"/>
      <c r="F46" s="206">
        <f>'5'!E50</f>
        <v>0</v>
      </c>
      <c r="G46" s="192"/>
      <c r="H46" s="203">
        <f>SUMIF(DatenquellenG!$K$12:$BR$12,"=1",DatenquellenG!$K183:$CD183)</f>
        <v>0</v>
      </c>
      <c r="I46" s="203">
        <f>SUMIF(DatenquellenG!$K$12:$BR$12,"=2",DatenquellenG!$K183:$CD183)</f>
        <v>0</v>
      </c>
      <c r="J46" s="203">
        <f>SUMIF(DatenquellenG!$K$12:$BR$12,"=3",DatenquellenG!$K183:$CD183)</f>
        <v>0</v>
      </c>
      <c r="K46" s="203">
        <f>SUMIF(DatenquellenG!$K$12:$BR$12,"=4",DatenquellenG!$K183:$CD183)</f>
        <v>0</v>
      </c>
      <c r="L46" s="203">
        <f>SUMIF(DatenquellenG!$K$12:$BR$12,"=5",DatenquellenG!$K183:$CD183)</f>
        <v>0</v>
      </c>
      <c r="M46" s="203">
        <f>SUMIF(DatenquellenG!$K$12:$CD$12,"=6",DatenquellenG!$K183:$CD183)</f>
        <v>0</v>
      </c>
      <c r="N46" s="204"/>
      <c r="O46" s="200">
        <f>SUMIF(DatenquellenG!$K$12:$BR$12,"=1",DatenquellenG!$K372:$BR372)</f>
        <v>0</v>
      </c>
      <c r="P46" s="200">
        <f>SUMIF(DatenquellenG!$K$12:$BR$12,"=2",DatenquellenG!$K372:$BR372)</f>
        <v>0</v>
      </c>
      <c r="Q46" s="200">
        <f>SUMIF(DatenquellenG!$K$12:$BR$12,"=3",DatenquellenG!$K372:$BR372)</f>
        <v>0</v>
      </c>
      <c r="R46" s="200">
        <f>SUMIF(DatenquellenG!$K$12:$BR$12,"=4",DatenquellenG!$K372:$BR372)</f>
        <v>0</v>
      </c>
      <c r="S46" s="200">
        <f>SUMIF(DatenquellenG!$K$12:$BR$12,"=5",DatenquellenG!$K372:$BR372)</f>
        <v>0</v>
      </c>
      <c r="T46" s="200">
        <f>SUMIF(DatenquellenG!$K$12:$BR$12,"=5",DatenquellenG!$K372:$BR372)</f>
        <v>0</v>
      </c>
      <c r="U46" s="204"/>
      <c r="V46" s="203">
        <f>SUMIF(DatenquellenG!$K$12:$CD$12,"=1",DatenquellenG!$K498:$CD498)</f>
        <v>0</v>
      </c>
      <c r="W46" s="203">
        <f>SUMIF(DatenquellenG!$K$12:$CD$12,"=2",DatenquellenG!$K498:$CD498)</f>
        <v>0</v>
      </c>
      <c r="X46" s="203">
        <f>SUMIF(DatenquellenG!$K$12:$CD$12,"=3",DatenquellenG!$K498:$CD498)</f>
        <v>0</v>
      </c>
      <c r="Y46" s="203">
        <f>SUMIF(DatenquellenG!$K$12:$CD$12,"=4",DatenquellenG!$K498:$CD498)</f>
        <v>0</v>
      </c>
      <c r="Z46" s="203">
        <f>SUMIF(DatenquellenG!$K$12:$CD$12,"=5",DatenquellenG!$K498:$CD498)</f>
        <v>0</v>
      </c>
      <c r="AA46" s="203">
        <f>SUMIF(DatenquellenG!$K$12:$CD$12,"=6",DatenquellenG!$K498:$CD498)</f>
        <v>0</v>
      </c>
      <c r="AB46" s="202"/>
      <c r="AD46" s="113"/>
      <c r="AE46" s="113"/>
      <c r="AF46" s="113"/>
      <c r="AG46" s="113"/>
      <c r="AH46" s="113"/>
      <c r="AI46" s="113"/>
      <c r="AJ46" s="113"/>
    </row>
    <row r="47" spans="2:36" ht="12.75" customHeight="1" x14ac:dyDescent="0.2">
      <c r="B47" s="1372"/>
      <c r="C47" s="196"/>
      <c r="D47" s="206">
        <f t="shared" si="0"/>
        <v>29</v>
      </c>
      <c r="E47" s="192"/>
      <c r="F47" s="206">
        <f>'5'!E51</f>
        <v>0</v>
      </c>
      <c r="G47" s="192"/>
      <c r="H47" s="203">
        <f>SUMIF(DatenquellenG!$K$12:$BR$12,"=1",DatenquellenG!$K184:$CD184)</f>
        <v>0</v>
      </c>
      <c r="I47" s="203">
        <f>SUMIF(DatenquellenG!$K$12:$BR$12,"=2",DatenquellenG!$K184:$CD184)</f>
        <v>0</v>
      </c>
      <c r="J47" s="203">
        <f>SUMIF(DatenquellenG!$K$12:$BR$12,"=3",DatenquellenG!$K184:$CD184)</f>
        <v>0</v>
      </c>
      <c r="K47" s="203">
        <f>SUMIF(DatenquellenG!$K$12:$BR$12,"=4",DatenquellenG!$K184:$CD184)</f>
        <v>0</v>
      </c>
      <c r="L47" s="203">
        <f>SUMIF(DatenquellenG!$K$12:$BR$12,"=5",DatenquellenG!$K184:$CD184)</f>
        <v>0</v>
      </c>
      <c r="M47" s="203">
        <f>SUMIF(DatenquellenG!$K$12:$CD$12,"=6",DatenquellenG!$K184:$CD184)</f>
        <v>0</v>
      </c>
      <c r="N47" s="204"/>
      <c r="O47" s="200">
        <f>SUMIF(DatenquellenG!$K$12:$BR$12,"=1",DatenquellenG!$K373:$BR373)</f>
        <v>0</v>
      </c>
      <c r="P47" s="200">
        <f>SUMIF(DatenquellenG!$K$12:$BR$12,"=2",DatenquellenG!$K373:$BR373)</f>
        <v>0</v>
      </c>
      <c r="Q47" s="200">
        <f>SUMIF(DatenquellenG!$K$12:$BR$12,"=3",DatenquellenG!$K373:$BR373)</f>
        <v>0</v>
      </c>
      <c r="R47" s="200">
        <f>SUMIF(DatenquellenG!$K$12:$BR$12,"=4",DatenquellenG!$K373:$BR373)</f>
        <v>0</v>
      </c>
      <c r="S47" s="200">
        <f>SUMIF(DatenquellenG!$K$12:$BR$12,"=5",DatenquellenG!$K373:$BR373)</f>
        <v>0</v>
      </c>
      <c r="T47" s="200">
        <f>SUMIF(DatenquellenG!$K$12:$BR$12,"=5",DatenquellenG!$K373:$BR373)</f>
        <v>0</v>
      </c>
      <c r="U47" s="204"/>
      <c r="V47" s="203">
        <f>SUMIF(DatenquellenG!$K$12:$CD$12,"=1",DatenquellenG!$K499:$CD499)</f>
        <v>0</v>
      </c>
      <c r="W47" s="203">
        <f>SUMIF(DatenquellenG!$K$12:$CD$12,"=2",DatenquellenG!$K499:$CD499)</f>
        <v>0</v>
      </c>
      <c r="X47" s="203">
        <f>SUMIF(DatenquellenG!$K$12:$CD$12,"=3",DatenquellenG!$K499:$CD499)</f>
        <v>0</v>
      </c>
      <c r="Y47" s="203">
        <f>SUMIF(DatenquellenG!$K$12:$CD$12,"=4",DatenquellenG!$K499:$CD499)</f>
        <v>0</v>
      </c>
      <c r="Z47" s="203">
        <f>SUMIF(DatenquellenG!$K$12:$CD$12,"=5",DatenquellenG!$K499:$CD499)</f>
        <v>0</v>
      </c>
      <c r="AA47" s="203">
        <f>SUMIF(DatenquellenG!$K$12:$CD$12,"=6",DatenquellenG!$K499:$CD499)</f>
        <v>0</v>
      </c>
      <c r="AB47" s="202"/>
      <c r="AD47" s="113"/>
      <c r="AE47" s="113"/>
      <c r="AF47" s="113"/>
      <c r="AG47" s="113"/>
      <c r="AH47" s="113"/>
      <c r="AI47" s="113"/>
      <c r="AJ47" s="113"/>
    </row>
    <row r="48" spans="2:36" ht="12.75" customHeight="1" x14ac:dyDescent="0.2">
      <c r="B48" s="1372"/>
      <c r="C48" s="196"/>
      <c r="D48" s="206">
        <f t="shared" si="0"/>
        <v>30</v>
      </c>
      <c r="E48" s="192"/>
      <c r="F48" s="206">
        <f>'5'!E52</f>
        <v>0</v>
      </c>
      <c r="G48" s="192"/>
      <c r="H48" s="203">
        <f>SUMIF(DatenquellenG!$K$12:$BR$12,"=1",DatenquellenG!$K185:$CD185)</f>
        <v>0</v>
      </c>
      <c r="I48" s="203">
        <f>SUMIF(DatenquellenG!$K$12:$BR$12,"=2",DatenquellenG!$K185:$CD185)</f>
        <v>0</v>
      </c>
      <c r="J48" s="203">
        <f>SUMIF(DatenquellenG!$K$12:$BR$12,"=3",DatenquellenG!$K185:$CD185)</f>
        <v>0</v>
      </c>
      <c r="K48" s="203">
        <f>SUMIF(DatenquellenG!$K$12:$BR$12,"=4",DatenquellenG!$K185:$CD185)</f>
        <v>0</v>
      </c>
      <c r="L48" s="203">
        <f>SUMIF(DatenquellenG!$K$12:$BR$12,"=5",DatenquellenG!$K185:$CD185)</f>
        <v>0</v>
      </c>
      <c r="M48" s="203">
        <f>SUMIF(DatenquellenG!$K$12:$CD$12,"=6",DatenquellenG!$K185:$CD185)</f>
        <v>0</v>
      </c>
      <c r="N48" s="204"/>
      <c r="O48" s="200">
        <f>SUMIF(DatenquellenG!$K$12:$BR$12,"=1",DatenquellenG!$K374:$BR374)</f>
        <v>0</v>
      </c>
      <c r="P48" s="200">
        <f>SUMIF(DatenquellenG!$K$12:$BR$12,"=2",DatenquellenG!$K374:$BR374)</f>
        <v>0</v>
      </c>
      <c r="Q48" s="200">
        <f>SUMIF(DatenquellenG!$K$12:$BR$12,"=3",DatenquellenG!$K374:$BR374)</f>
        <v>0</v>
      </c>
      <c r="R48" s="200">
        <f>SUMIF(DatenquellenG!$K$12:$BR$12,"=4",DatenquellenG!$K374:$BR374)</f>
        <v>0</v>
      </c>
      <c r="S48" s="200">
        <f>SUMIF(DatenquellenG!$K$12:$BR$12,"=5",DatenquellenG!$K374:$BR374)</f>
        <v>0</v>
      </c>
      <c r="T48" s="200">
        <f>SUMIF(DatenquellenG!$K$12:$BR$12,"=5",DatenquellenG!$K374:$BR374)</f>
        <v>0</v>
      </c>
      <c r="U48" s="204"/>
      <c r="V48" s="203">
        <f>SUMIF(DatenquellenG!$K$12:$CD$12,"=1",DatenquellenG!$K500:$CD500)</f>
        <v>0</v>
      </c>
      <c r="W48" s="203">
        <f>SUMIF(DatenquellenG!$K$12:$CD$12,"=2",DatenquellenG!$K500:$CD500)</f>
        <v>0</v>
      </c>
      <c r="X48" s="203">
        <f>SUMIF(DatenquellenG!$K$12:$CD$12,"=3",DatenquellenG!$K500:$CD500)</f>
        <v>0</v>
      </c>
      <c r="Y48" s="203">
        <f>SUMIF(DatenquellenG!$K$12:$CD$12,"=4",DatenquellenG!$K500:$CD500)</f>
        <v>0</v>
      </c>
      <c r="Z48" s="203">
        <f>SUMIF(DatenquellenG!$K$12:$CD$12,"=5",DatenquellenG!$K500:$CD500)</f>
        <v>0</v>
      </c>
      <c r="AA48" s="203">
        <f>SUMIF(DatenquellenG!$K$12:$CD$12,"=6",DatenquellenG!$K500:$CD500)</f>
        <v>0</v>
      </c>
      <c r="AB48" s="202"/>
      <c r="AD48" s="113"/>
      <c r="AE48" s="113"/>
      <c r="AF48" s="113"/>
      <c r="AG48" s="113"/>
      <c r="AH48" s="113"/>
      <c r="AI48" s="113"/>
      <c r="AJ48" s="113"/>
    </row>
    <row r="49" spans="2:36" ht="12.75" customHeight="1" x14ac:dyDescent="0.2">
      <c r="B49" s="1372"/>
      <c r="C49" s="196"/>
      <c r="D49" s="206">
        <f t="shared" si="0"/>
        <v>31</v>
      </c>
      <c r="E49" s="192"/>
      <c r="F49" s="206">
        <f>'5'!E53</f>
        <v>0</v>
      </c>
      <c r="G49" s="192"/>
      <c r="H49" s="203">
        <f>SUMIF(DatenquellenG!$K$12:$BR$12,"=1",DatenquellenG!$K186:$CD186)</f>
        <v>0</v>
      </c>
      <c r="I49" s="203">
        <f>SUMIF(DatenquellenG!$K$12:$BR$12,"=2",DatenquellenG!$K186:$CD186)</f>
        <v>0</v>
      </c>
      <c r="J49" s="203">
        <f>SUMIF(DatenquellenG!$K$12:$BR$12,"=3",DatenquellenG!$K186:$CD186)</f>
        <v>0</v>
      </c>
      <c r="K49" s="203">
        <f>SUMIF(DatenquellenG!$K$12:$BR$12,"=4",DatenquellenG!$K186:$CD186)</f>
        <v>0</v>
      </c>
      <c r="L49" s="203">
        <f>SUMIF(DatenquellenG!$K$12:$BR$12,"=5",DatenquellenG!$K186:$CD186)</f>
        <v>0</v>
      </c>
      <c r="M49" s="203">
        <f>SUMIF(DatenquellenG!$K$12:$CD$12,"=6",DatenquellenG!$K186:$CD186)</f>
        <v>0</v>
      </c>
      <c r="N49" s="205"/>
      <c r="O49" s="200">
        <f>SUMIF(DatenquellenG!$K$12:$BR$12,"=1",DatenquellenG!$K375:$BR375)</f>
        <v>0</v>
      </c>
      <c r="P49" s="200">
        <f>SUMIF(DatenquellenG!$K$12:$BR$12,"=2",DatenquellenG!$K375:$BR375)</f>
        <v>0</v>
      </c>
      <c r="Q49" s="200">
        <f>SUMIF(DatenquellenG!$K$12:$BR$12,"=3",DatenquellenG!$K375:$BR375)</f>
        <v>0</v>
      </c>
      <c r="R49" s="200">
        <f>SUMIF(DatenquellenG!$K$12:$BR$12,"=4",DatenquellenG!$K375:$BR375)</f>
        <v>0</v>
      </c>
      <c r="S49" s="200">
        <f>SUMIF(DatenquellenG!$K$12:$BR$12,"=5",DatenquellenG!$K375:$BR375)</f>
        <v>0</v>
      </c>
      <c r="T49" s="200">
        <f>SUMIF(DatenquellenG!$K$12:$BR$12,"=5",DatenquellenG!$K375:$BR375)</f>
        <v>0</v>
      </c>
      <c r="U49" s="204"/>
      <c r="V49" s="203">
        <f>SUMIF(DatenquellenG!$K$12:$CD$12,"=1",DatenquellenG!$K501:$CD501)</f>
        <v>0</v>
      </c>
      <c r="W49" s="203">
        <f>SUMIF(DatenquellenG!$K$12:$CD$12,"=2",DatenquellenG!$K501:$CD501)</f>
        <v>0</v>
      </c>
      <c r="X49" s="203">
        <f>SUMIF(DatenquellenG!$K$12:$CD$12,"=3",DatenquellenG!$K501:$CD501)</f>
        <v>0</v>
      </c>
      <c r="Y49" s="203">
        <f>SUMIF(DatenquellenG!$K$12:$CD$12,"=4",DatenquellenG!$K501:$CD501)</f>
        <v>0</v>
      </c>
      <c r="Z49" s="203">
        <f>SUMIF(DatenquellenG!$K$12:$CD$12,"=5",DatenquellenG!$K501:$CD501)</f>
        <v>0</v>
      </c>
      <c r="AA49" s="203">
        <f>SUMIF(DatenquellenG!$K$12:$CD$12,"=6",DatenquellenG!$K501:$CD501)</f>
        <v>0</v>
      </c>
      <c r="AB49" s="202"/>
      <c r="AD49" s="113"/>
      <c r="AE49" s="113"/>
      <c r="AF49" s="113"/>
      <c r="AG49" s="113"/>
      <c r="AH49" s="113"/>
      <c r="AI49" s="113"/>
      <c r="AJ49" s="113"/>
    </row>
    <row r="50" spans="2:36" ht="12.75" customHeight="1" x14ac:dyDescent="0.2">
      <c r="B50" s="1372"/>
      <c r="C50" s="196"/>
      <c r="D50" s="206">
        <f t="shared" si="0"/>
        <v>32</v>
      </c>
      <c r="E50" s="192"/>
      <c r="F50" s="206">
        <f>'5'!E54</f>
        <v>0</v>
      </c>
      <c r="G50" s="192"/>
      <c r="H50" s="203">
        <f>SUMIF(DatenquellenG!$K$12:$BR$12,"=1",DatenquellenG!$K187:$CD187)</f>
        <v>0</v>
      </c>
      <c r="I50" s="203">
        <f>SUMIF(DatenquellenG!$K$12:$BR$12,"=2",DatenquellenG!$K187:$CD187)</f>
        <v>0</v>
      </c>
      <c r="J50" s="203">
        <f>SUMIF(DatenquellenG!$K$12:$BR$12,"=3",DatenquellenG!$K187:$CD187)</f>
        <v>0</v>
      </c>
      <c r="K50" s="203">
        <f>SUMIF(DatenquellenG!$K$12:$BR$12,"=4",DatenquellenG!$K187:$CD187)</f>
        <v>0</v>
      </c>
      <c r="L50" s="203">
        <f>SUMIF(DatenquellenG!$K$12:$BR$12,"=5",DatenquellenG!$K187:$CD187)</f>
        <v>0</v>
      </c>
      <c r="M50" s="203">
        <f>SUMIF(DatenquellenG!$K$12:$CD$12,"=6",DatenquellenG!$K187:$CD187)</f>
        <v>0</v>
      </c>
      <c r="N50" s="205"/>
      <c r="O50" s="200">
        <f>SUMIF(DatenquellenG!$K$12:$BR$12,"=1",DatenquellenG!$K376:$BR376)</f>
        <v>0</v>
      </c>
      <c r="P50" s="200">
        <f>SUMIF(DatenquellenG!$K$12:$BR$12,"=2",DatenquellenG!$K376:$BR376)</f>
        <v>0</v>
      </c>
      <c r="Q50" s="200">
        <f>SUMIF(DatenquellenG!$K$12:$BR$12,"=3",DatenquellenG!$K376:$BR376)</f>
        <v>0</v>
      </c>
      <c r="R50" s="200">
        <f>SUMIF(DatenquellenG!$K$12:$BR$12,"=4",DatenquellenG!$K376:$BR376)</f>
        <v>0</v>
      </c>
      <c r="S50" s="200">
        <f>SUMIF(DatenquellenG!$K$12:$BR$12,"=5",DatenquellenG!$K376:$BR376)</f>
        <v>0</v>
      </c>
      <c r="T50" s="200">
        <f>SUMIF(DatenquellenG!$K$12:$BR$12,"=5",DatenquellenG!$K376:$BR376)</f>
        <v>0</v>
      </c>
      <c r="U50" s="204"/>
      <c r="V50" s="203">
        <f>SUMIF(DatenquellenG!$K$12:$CD$12,"=1",DatenquellenG!$K502:$CD502)</f>
        <v>0</v>
      </c>
      <c r="W50" s="203">
        <f>SUMIF(DatenquellenG!$K$12:$CD$12,"=2",DatenquellenG!$K502:$CD502)</f>
        <v>0</v>
      </c>
      <c r="X50" s="203">
        <f>SUMIF(DatenquellenG!$K$12:$CD$12,"=3",DatenquellenG!$K502:$CD502)</f>
        <v>0</v>
      </c>
      <c r="Y50" s="203">
        <f>SUMIF(DatenquellenG!$K$12:$CD$12,"=4",DatenquellenG!$K502:$CD502)</f>
        <v>0</v>
      </c>
      <c r="Z50" s="203">
        <f>SUMIF(DatenquellenG!$K$12:$CD$12,"=5",DatenquellenG!$K502:$CD502)</f>
        <v>0</v>
      </c>
      <c r="AA50" s="203">
        <f>SUMIF(DatenquellenG!$K$12:$CD$12,"=6",DatenquellenG!$K502:$CD502)</f>
        <v>0</v>
      </c>
      <c r="AB50" s="202"/>
      <c r="AD50" s="113"/>
      <c r="AE50" s="113"/>
      <c r="AF50" s="113"/>
      <c r="AG50" s="113"/>
      <c r="AH50" s="113"/>
      <c r="AI50" s="113"/>
      <c r="AJ50" s="113"/>
    </row>
    <row r="51" spans="2:36" ht="12.75" customHeight="1" x14ac:dyDescent="0.2">
      <c r="B51" s="1372"/>
      <c r="C51" s="196"/>
      <c r="D51" s="206">
        <f t="shared" si="0"/>
        <v>33</v>
      </c>
      <c r="E51" s="192"/>
      <c r="F51" s="206">
        <f>'5'!E55</f>
        <v>0</v>
      </c>
      <c r="G51" s="192"/>
      <c r="H51" s="203">
        <f>SUMIF(DatenquellenG!$K$12:$BR$12,"=1",DatenquellenG!$K188:$CD188)</f>
        <v>0</v>
      </c>
      <c r="I51" s="203">
        <f>SUMIF(DatenquellenG!$K$12:$BR$12,"=2",DatenquellenG!$K188:$CD188)</f>
        <v>0</v>
      </c>
      <c r="J51" s="203">
        <f>SUMIF(DatenquellenG!$K$12:$BR$12,"=3",DatenquellenG!$K188:$CD188)</f>
        <v>0</v>
      </c>
      <c r="K51" s="203">
        <f>SUMIF(DatenquellenG!$K$12:$BR$12,"=4",DatenquellenG!$K188:$CD188)</f>
        <v>0</v>
      </c>
      <c r="L51" s="203">
        <f>SUMIF(DatenquellenG!$K$12:$BR$12,"=5",DatenquellenG!$K188:$CD188)</f>
        <v>0</v>
      </c>
      <c r="M51" s="203">
        <f>SUMIF(DatenquellenG!$K$12:$CD$12,"=6",DatenquellenG!$K188:$CD188)</f>
        <v>0</v>
      </c>
      <c r="N51" s="205"/>
      <c r="O51" s="200">
        <f>SUMIF(DatenquellenG!$K$12:$BR$12,"=1",DatenquellenG!$K377:$BR377)</f>
        <v>0</v>
      </c>
      <c r="P51" s="200">
        <f>SUMIF(DatenquellenG!$K$12:$BR$12,"=2",DatenquellenG!$K377:$BR377)</f>
        <v>0</v>
      </c>
      <c r="Q51" s="200">
        <f>SUMIF(DatenquellenG!$K$12:$BR$12,"=3",DatenquellenG!$K377:$BR377)</f>
        <v>0</v>
      </c>
      <c r="R51" s="200">
        <f>SUMIF(DatenquellenG!$K$12:$BR$12,"=4",DatenquellenG!$K377:$BR377)</f>
        <v>0</v>
      </c>
      <c r="S51" s="200">
        <f>SUMIF(DatenquellenG!$K$12:$BR$12,"=5",DatenquellenG!$K377:$BR377)</f>
        <v>0</v>
      </c>
      <c r="T51" s="200">
        <f>SUMIF(DatenquellenG!$K$12:$BR$12,"=5",DatenquellenG!$K377:$BR377)</f>
        <v>0</v>
      </c>
      <c r="U51" s="204"/>
      <c r="V51" s="203">
        <f>SUMIF(DatenquellenG!$K$12:$CD$12,"=1",DatenquellenG!$K503:$CD503)</f>
        <v>0</v>
      </c>
      <c r="W51" s="203">
        <f>SUMIF(DatenquellenG!$K$12:$CD$12,"=2",DatenquellenG!$K503:$CD503)</f>
        <v>0</v>
      </c>
      <c r="X51" s="203">
        <f>SUMIF(DatenquellenG!$K$12:$CD$12,"=3",DatenquellenG!$K503:$CD503)</f>
        <v>0</v>
      </c>
      <c r="Y51" s="203">
        <f>SUMIF(DatenquellenG!$K$12:$CD$12,"=4",DatenquellenG!$K503:$CD503)</f>
        <v>0</v>
      </c>
      <c r="Z51" s="203">
        <f>SUMIF(DatenquellenG!$K$12:$CD$12,"=5",DatenquellenG!$K503:$CD503)</f>
        <v>0</v>
      </c>
      <c r="AA51" s="203">
        <f>SUMIF(DatenquellenG!$K$12:$CD$12,"=6",DatenquellenG!$K503:$CD503)</f>
        <v>0</v>
      </c>
      <c r="AB51" s="202"/>
      <c r="AD51" s="113"/>
      <c r="AE51" s="113"/>
      <c r="AF51" s="113"/>
      <c r="AG51" s="113"/>
      <c r="AH51" s="113"/>
      <c r="AI51" s="113"/>
      <c r="AJ51" s="113"/>
    </row>
    <row r="52" spans="2:36" ht="12.75" customHeight="1" x14ac:dyDescent="0.2">
      <c r="B52" s="1372"/>
      <c r="C52" s="196"/>
      <c r="D52" s="206">
        <f t="shared" ref="D52:D78" si="1">IF(F52&lt;&gt;"",D51+1,"")</f>
        <v>34</v>
      </c>
      <c r="E52" s="192"/>
      <c r="F52" s="206">
        <f>'5'!E56</f>
        <v>0</v>
      </c>
      <c r="G52" s="192"/>
      <c r="H52" s="203">
        <f>SUMIF(DatenquellenG!$K$12:$BR$12,"=1",DatenquellenG!$K189:$CD189)</f>
        <v>0</v>
      </c>
      <c r="I52" s="203">
        <f>SUMIF(DatenquellenG!$K$12:$BR$12,"=2",DatenquellenG!$K189:$CD189)</f>
        <v>0</v>
      </c>
      <c r="J52" s="203">
        <f>SUMIF(DatenquellenG!$K$12:$BR$12,"=3",DatenquellenG!$K189:$CD189)</f>
        <v>0</v>
      </c>
      <c r="K52" s="203">
        <f>SUMIF(DatenquellenG!$K$12:$BR$12,"=4",DatenquellenG!$K189:$CD189)</f>
        <v>0</v>
      </c>
      <c r="L52" s="203">
        <f>SUMIF(DatenquellenG!$K$12:$BR$12,"=5",DatenquellenG!$K189:$CD189)</f>
        <v>0</v>
      </c>
      <c r="M52" s="203">
        <f>SUMIF(DatenquellenG!$K$12:$CD$12,"=6",DatenquellenG!$K189:$CD189)</f>
        <v>0</v>
      </c>
      <c r="N52" s="205"/>
      <c r="O52" s="200">
        <f>SUMIF(DatenquellenG!$K$12:$BR$12,"=1",DatenquellenG!$K378:$BR378)</f>
        <v>0</v>
      </c>
      <c r="P52" s="200">
        <f>SUMIF(DatenquellenG!$K$12:$BR$12,"=2",DatenquellenG!$K378:$BR378)</f>
        <v>0</v>
      </c>
      <c r="Q52" s="200">
        <f>SUMIF(DatenquellenG!$K$12:$BR$12,"=3",DatenquellenG!$K378:$BR378)</f>
        <v>0</v>
      </c>
      <c r="R52" s="200">
        <f>SUMIF(DatenquellenG!$K$12:$BR$12,"=4",DatenquellenG!$K378:$BR378)</f>
        <v>0</v>
      </c>
      <c r="S52" s="200">
        <f>SUMIF(DatenquellenG!$K$12:$BR$12,"=5",DatenquellenG!$K378:$BR378)</f>
        <v>0</v>
      </c>
      <c r="T52" s="200">
        <f>SUMIF(DatenquellenG!$K$12:$BR$12,"=5",DatenquellenG!$K378:$BR378)</f>
        <v>0</v>
      </c>
      <c r="U52" s="204"/>
      <c r="V52" s="203">
        <f>SUMIF(DatenquellenG!$K$12:$CD$12,"=1",DatenquellenG!$K504:$CD504)</f>
        <v>0</v>
      </c>
      <c r="W52" s="203">
        <f>SUMIF(DatenquellenG!$K$12:$CD$12,"=2",DatenquellenG!$K504:$CD504)</f>
        <v>0</v>
      </c>
      <c r="X52" s="203">
        <f>SUMIF(DatenquellenG!$K$12:$CD$12,"=3",DatenquellenG!$K504:$CD504)</f>
        <v>0</v>
      </c>
      <c r="Y52" s="203">
        <f>SUMIF(DatenquellenG!$K$12:$CD$12,"=4",DatenquellenG!$K504:$CD504)</f>
        <v>0</v>
      </c>
      <c r="Z52" s="203">
        <f>SUMIF(DatenquellenG!$K$12:$CD$12,"=5",DatenquellenG!$K504:$CD504)</f>
        <v>0</v>
      </c>
      <c r="AA52" s="203">
        <f>SUMIF(DatenquellenG!$K$12:$CD$12,"=6",DatenquellenG!$K504:$CD504)</f>
        <v>0</v>
      </c>
      <c r="AB52" s="202"/>
      <c r="AD52" s="113"/>
      <c r="AE52" s="113"/>
      <c r="AF52" s="113"/>
      <c r="AG52" s="113"/>
      <c r="AH52" s="113"/>
      <c r="AI52" s="113"/>
      <c r="AJ52" s="113"/>
    </row>
    <row r="53" spans="2:36" ht="12.75" customHeight="1" x14ac:dyDescent="0.2">
      <c r="B53" s="1372"/>
      <c r="C53" s="196"/>
      <c r="D53" s="206">
        <f t="shared" si="1"/>
        <v>35</v>
      </c>
      <c r="E53" s="192"/>
      <c r="F53" s="206">
        <f>'5'!E57</f>
        <v>0</v>
      </c>
      <c r="G53" s="192"/>
      <c r="H53" s="203">
        <f>SUMIF(DatenquellenG!$K$12:$BR$12,"=1",DatenquellenG!$K190:$CD190)</f>
        <v>0</v>
      </c>
      <c r="I53" s="203">
        <f>SUMIF(DatenquellenG!$K$12:$BR$12,"=2",DatenquellenG!$K190:$CD190)</f>
        <v>0</v>
      </c>
      <c r="J53" s="203">
        <f>SUMIF(DatenquellenG!$K$12:$BR$12,"=3",DatenquellenG!$K190:$CD190)</f>
        <v>0</v>
      </c>
      <c r="K53" s="203">
        <f>SUMIF(DatenquellenG!$K$12:$BR$12,"=4",DatenquellenG!$K190:$CD190)</f>
        <v>0</v>
      </c>
      <c r="L53" s="203">
        <f>SUMIF(DatenquellenG!$K$12:$BR$12,"=5",DatenquellenG!$K190:$CD190)</f>
        <v>0</v>
      </c>
      <c r="M53" s="203">
        <f>SUMIF(DatenquellenG!$K$12:$CD$12,"=6",DatenquellenG!$K190:$CD190)</f>
        <v>0</v>
      </c>
      <c r="N53" s="205"/>
      <c r="O53" s="200">
        <f>SUMIF(DatenquellenG!$K$12:$BR$12,"=1",DatenquellenG!$K379:$BR379)</f>
        <v>0</v>
      </c>
      <c r="P53" s="200">
        <f>SUMIF(DatenquellenG!$K$12:$BR$12,"=2",DatenquellenG!$K379:$BR379)</f>
        <v>0</v>
      </c>
      <c r="Q53" s="200">
        <f>SUMIF(DatenquellenG!$K$12:$BR$12,"=3",DatenquellenG!$K379:$BR379)</f>
        <v>0</v>
      </c>
      <c r="R53" s="200">
        <f>SUMIF(DatenquellenG!$K$12:$BR$12,"=4",DatenquellenG!$K379:$BR379)</f>
        <v>0</v>
      </c>
      <c r="S53" s="200">
        <f>SUMIF(DatenquellenG!$K$12:$BR$12,"=5",DatenquellenG!$K379:$BR379)</f>
        <v>0</v>
      </c>
      <c r="T53" s="200">
        <f>SUMIF(DatenquellenG!$K$12:$BR$12,"=5",DatenquellenG!$K379:$BR379)</f>
        <v>0</v>
      </c>
      <c r="U53" s="204"/>
      <c r="V53" s="203">
        <f>SUMIF(DatenquellenG!$K$12:$CD$12,"=1",DatenquellenG!$K505:$CD505)</f>
        <v>0</v>
      </c>
      <c r="W53" s="203">
        <f>SUMIF(DatenquellenG!$K$12:$CD$12,"=2",DatenquellenG!$K505:$CD505)</f>
        <v>0</v>
      </c>
      <c r="X53" s="203">
        <f>SUMIF(DatenquellenG!$K$12:$CD$12,"=3",DatenquellenG!$K505:$CD505)</f>
        <v>0</v>
      </c>
      <c r="Y53" s="203">
        <f>SUMIF(DatenquellenG!$K$12:$CD$12,"=4",DatenquellenG!$K505:$CD505)</f>
        <v>0</v>
      </c>
      <c r="Z53" s="203">
        <f>SUMIF(DatenquellenG!$K$12:$CD$12,"=5",DatenquellenG!$K505:$CD505)</f>
        <v>0</v>
      </c>
      <c r="AA53" s="203">
        <f>SUMIF(DatenquellenG!$K$12:$CD$12,"=6",DatenquellenG!$K505:$CD505)</f>
        <v>0</v>
      </c>
      <c r="AB53" s="202"/>
      <c r="AD53" s="113"/>
      <c r="AE53" s="113"/>
      <c r="AF53" s="113"/>
      <c r="AG53" s="113"/>
      <c r="AH53" s="113"/>
      <c r="AI53" s="113"/>
      <c r="AJ53" s="113"/>
    </row>
    <row r="54" spans="2:36" ht="12.75" customHeight="1" x14ac:dyDescent="0.2">
      <c r="B54" s="1372"/>
      <c r="C54" s="196"/>
      <c r="D54" s="206">
        <f t="shared" si="1"/>
        <v>36</v>
      </c>
      <c r="E54" s="192"/>
      <c r="F54" s="206">
        <f>'5'!E58</f>
        <v>0</v>
      </c>
      <c r="G54" s="192"/>
      <c r="H54" s="203">
        <f>SUMIF(DatenquellenG!$K$12:$BR$12,"=1",DatenquellenG!$K191:$CD191)</f>
        <v>0</v>
      </c>
      <c r="I54" s="203">
        <f>SUMIF(DatenquellenG!$K$12:$BR$12,"=2",DatenquellenG!$K191:$CD191)</f>
        <v>0</v>
      </c>
      <c r="J54" s="203">
        <f>SUMIF(DatenquellenG!$K$12:$BR$12,"=3",DatenquellenG!$K191:$CD191)</f>
        <v>0</v>
      </c>
      <c r="K54" s="203">
        <f>SUMIF(DatenquellenG!$K$12:$BR$12,"=4",DatenquellenG!$K191:$CD191)</f>
        <v>0</v>
      </c>
      <c r="L54" s="203">
        <f>SUMIF(DatenquellenG!$K$12:$BR$12,"=5",DatenquellenG!$K191:$CD191)</f>
        <v>0</v>
      </c>
      <c r="M54" s="203">
        <f>SUMIF(DatenquellenG!$K$12:$CD$12,"=6",DatenquellenG!$K191:$CD191)</f>
        <v>0</v>
      </c>
      <c r="N54" s="205"/>
      <c r="O54" s="200">
        <f>SUMIF(DatenquellenG!$K$12:$BR$12,"=1",DatenquellenG!$K380:$BR380)</f>
        <v>0</v>
      </c>
      <c r="P54" s="200">
        <f>SUMIF(DatenquellenG!$K$12:$BR$12,"=2",DatenquellenG!$K380:$BR380)</f>
        <v>0</v>
      </c>
      <c r="Q54" s="200">
        <f>SUMIF(DatenquellenG!$K$12:$BR$12,"=3",DatenquellenG!$K380:$BR380)</f>
        <v>0</v>
      </c>
      <c r="R54" s="200">
        <f>SUMIF(DatenquellenG!$K$12:$BR$12,"=4",DatenquellenG!$K380:$BR380)</f>
        <v>0</v>
      </c>
      <c r="S54" s="200">
        <f>SUMIF(DatenquellenG!$K$12:$BR$12,"=5",DatenquellenG!$K380:$BR380)</f>
        <v>0</v>
      </c>
      <c r="T54" s="200">
        <f>SUMIF(DatenquellenG!$K$12:$BR$12,"=5",DatenquellenG!$K380:$BR380)</f>
        <v>0</v>
      </c>
      <c r="U54" s="204"/>
      <c r="V54" s="203">
        <f>SUMIF(DatenquellenG!$K$12:$CD$12,"=1",DatenquellenG!$K506:$CD506)</f>
        <v>0</v>
      </c>
      <c r="W54" s="203">
        <f>SUMIF(DatenquellenG!$K$12:$CD$12,"=2",DatenquellenG!$K506:$CD506)</f>
        <v>0</v>
      </c>
      <c r="X54" s="203">
        <f>SUMIF(DatenquellenG!$K$12:$CD$12,"=3",DatenquellenG!$K506:$CD506)</f>
        <v>0</v>
      </c>
      <c r="Y54" s="203">
        <f>SUMIF(DatenquellenG!$K$12:$CD$12,"=4",DatenquellenG!$K506:$CD506)</f>
        <v>0</v>
      </c>
      <c r="Z54" s="203">
        <f>SUMIF(DatenquellenG!$K$12:$CD$12,"=5",DatenquellenG!$K506:$CD506)</f>
        <v>0</v>
      </c>
      <c r="AA54" s="203">
        <f>SUMIF(DatenquellenG!$K$12:$CD$12,"=6",DatenquellenG!$K506:$CD506)</f>
        <v>0</v>
      </c>
      <c r="AB54" s="202"/>
      <c r="AD54" s="113"/>
      <c r="AE54" s="113"/>
      <c r="AF54" s="113"/>
      <c r="AG54" s="113"/>
      <c r="AH54" s="113"/>
      <c r="AI54" s="113"/>
      <c r="AJ54" s="113"/>
    </row>
    <row r="55" spans="2:36" ht="12.75" customHeight="1" x14ac:dyDescent="0.2">
      <c r="B55" s="1372"/>
      <c r="C55" s="196"/>
      <c r="D55" s="206">
        <f t="shared" si="1"/>
        <v>37</v>
      </c>
      <c r="E55" s="192"/>
      <c r="F55" s="206">
        <f>'5'!E59</f>
        <v>0</v>
      </c>
      <c r="G55" s="192"/>
      <c r="H55" s="203">
        <f>SUMIF(DatenquellenG!$K$12:$BR$12,"=1",DatenquellenG!$K192:$CD192)</f>
        <v>0</v>
      </c>
      <c r="I55" s="203">
        <f>SUMIF(DatenquellenG!$K$12:$BR$12,"=2",DatenquellenG!$K192:$CD192)</f>
        <v>0</v>
      </c>
      <c r="J55" s="203">
        <f>SUMIF(DatenquellenG!$K$12:$BR$12,"=3",DatenquellenG!$K192:$CD192)</f>
        <v>0</v>
      </c>
      <c r="K55" s="203">
        <f>SUMIF(DatenquellenG!$K$12:$BR$12,"=4",DatenquellenG!$K192:$CD192)</f>
        <v>0</v>
      </c>
      <c r="L55" s="203">
        <f>SUMIF(DatenquellenG!$K$12:$BR$12,"=5",DatenquellenG!$K192:$CD192)</f>
        <v>0</v>
      </c>
      <c r="M55" s="203">
        <f>SUMIF(DatenquellenG!$K$12:$CD$12,"=6",DatenquellenG!$K192:$CD192)</f>
        <v>0</v>
      </c>
      <c r="N55" s="205"/>
      <c r="O55" s="200">
        <f>SUMIF(DatenquellenG!$K$12:$BR$12,"=1",DatenquellenG!$K381:$BR381)</f>
        <v>0</v>
      </c>
      <c r="P55" s="200">
        <f>SUMIF(DatenquellenG!$K$12:$BR$12,"=2",DatenquellenG!$K381:$BR381)</f>
        <v>0</v>
      </c>
      <c r="Q55" s="200">
        <f>SUMIF(DatenquellenG!$K$12:$BR$12,"=3",DatenquellenG!$K381:$BR381)</f>
        <v>0</v>
      </c>
      <c r="R55" s="200">
        <f>SUMIF(DatenquellenG!$K$12:$BR$12,"=4",DatenquellenG!$K381:$BR381)</f>
        <v>0</v>
      </c>
      <c r="S55" s="200">
        <f>SUMIF(DatenquellenG!$K$12:$BR$12,"=5",DatenquellenG!$K381:$BR381)</f>
        <v>0</v>
      </c>
      <c r="T55" s="200">
        <f>SUMIF(DatenquellenG!$K$12:$BR$12,"=5",DatenquellenG!$K381:$BR381)</f>
        <v>0</v>
      </c>
      <c r="U55" s="204"/>
      <c r="V55" s="203">
        <f>SUMIF(DatenquellenG!$K$12:$CD$12,"=1",DatenquellenG!$K507:$CD507)</f>
        <v>0</v>
      </c>
      <c r="W55" s="203">
        <f>SUMIF(DatenquellenG!$K$12:$CD$12,"=2",DatenquellenG!$K507:$CD507)</f>
        <v>0</v>
      </c>
      <c r="X55" s="203">
        <f>SUMIF(DatenquellenG!$K$12:$CD$12,"=3",DatenquellenG!$K507:$CD507)</f>
        <v>0</v>
      </c>
      <c r="Y55" s="203">
        <f>SUMIF(DatenquellenG!$K$12:$CD$12,"=4",DatenquellenG!$K507:$CD507)</f>
        <v>0</v>
      </c>
      <c r="Z55" s="203">
        <f>SUMIF(DatenquellenG!$K$12:$CD$12,"=5",DatenquellenG!$K507:$CD507)</f>
        <v>0</v>
      </c>
      <c r="AA55" s="203">
        <f>SUMIF(DatenquellenG!$K$12:$CD$12,"=6",DatenquellenG!$K507:$CD507)</f>
        <v>0</v>
      </c>
      <c r="AB55" s="202"/>
      <c r="AD55" s="113"/>
      <c r="AE55" s="113"/>
      <c r="AF55" s="113"/>
      <c r="AG55" s="113"/>
      <c r="AH55" s="113"/>
      <c r="AI55" s="113"/>
      <c r="AJ55" s="113"/>
    </row>
    <row r="56" spans="2:36" ht="12.75" customHeight="1" x14ac:dyDescent="0.2">
      <c r="B56" s="1372"/>
      <c r="C56" s="196"/>
      <c r="D56" s="206">
        <f t="shared" si="1"/>
        <v>38</v>
      </c>
      <c r="E56" s="192"/>
      <c r="F56" s="206">
        <f>'5'!E60</f>
        <v>0</v>
      </c>
      <c r="G56" s="192"/>
      <c r="H56" s="203">
        <f>SUMIF(DatenquellenG!$K$12:$BR$12,"=1",DatenquellenG!$K193:$CD193)</f>
        <v>0</v>
      </c>
      <c r="I56" s="203">
        <f>SUMIF(DatenquellenG!$K$12:$BR$12,"=2",DatenquellenG!$K193:$CD193)</f>
        <v>0</v>
      </c>
      <c r="J56" s="203">
        <f>SUMIF(DatenquellenG!$K$12:$BR$12,"=3",DatenquellenG!$K193:$CD193)</f>
        <v>0</v>
      </c>
      <c r="K56" s="203">
        <f>SUMIF(DatenquellenG!$K$12:$BR$12,"=4",DatenquellenG!$K193:$CD193)</f>
        <v>0</v>
      </c>
      <c r="L56" s="203">
        <f>SUMIF(DatenquellenG!$K$12:$BR$12,"=5",DatenquellenG!$K193:$CD193)</f>
        <v>0</v>
      </c>
      <c r="M56" s="203">
        <f>SUMIF(DatenquellenG!$K$12:$CD$12,"=6",DatenquellenG!$K193:$CD193)</f>
        <v>0</v>
      </c>
      <c r="N56" s="205"/>
      <c r="O56" s="200">
        <f>SUMIF(DatenquellenG!$K$12:$BR$12,"=1",DatenquellenG!$K382:$BR382)</f>
        <v>0</v>
      </c>
      <c r="P56" s="200">
        <f>SUMIF(DatenquellenG!$K$12:$BR$12,"=2",DatenquellenG!$K382:$BR382)</f>
        <v>0</v>
      </c>
      <c r="Q56" s="200">
        <f>SUMIF(DatenquellenG!$K$12:$BR$12,"=3",DatenquellenG!$K382:$BR382)</f>
        <v>0</v>
      </c>
      <c r="R56" s="200">
        <f>SUMIF(DatenquellenG!$K$12:$BR$12,"=4",DatenquellenG!$K382:$BR382)</f>
        <v>0</v>
      </c>
      <c r="S56" s="200">
        <f>SUMIF(DatenquellenG!$K$12:$BR$12,"=5",DatenquellenG!$K382:$BR382)</f>
        <v>0</v>
      </c>
      <c r="T56" s="200">
        <f>SUMIF(DatenquellenG!$K$12:$BR$12,"=5",DatenquellenG!$K382:$BR382)</f>
        <v>0</v>
      </c>
      <c r="U56" s="204"/>
      <c r="V56" s="203">
        <f>SUMIF(DatenquellenG!$K$12:$CD$12,"=1",DatenquellenG!$K508:$CD508)</f>
        <v>0</v>
      </c>
      <c r="W56" s="203">
        <f>SUMIF(DatenquellenG!$K$12:$CD$12,"=2",DatenquellenG!$K508:$CD508)</f>
        <v>0</v>
      </c>
      <c r="X56" s="203">
        <f>SUMIF(DatenquellenG!$K$12:$CD$12,"=3",DatenquellenG!$K508:$CD508)</f>
        <v>0</v>
      </c>
      <c r="Y56" s="203">
        <f>SUMIF(DatenquellenG!$K$12:$CD$12,"=4",DatenquellenG!$K508:$CD508)</f>
        <v>0</v>
      </c>
      <c r="Z56" s="203">
        <f>SUMIF(DatenquellenG!$K$12:$CD$12,"=5",DatenquellenG!$K508:$CD508)</f>
        <v>0</v>
      </c>
      <c r="AA56" s="203">
        <f>SUMIF(DatenquellenG!$K$12:$CD$12,"=6",DatenquellenG!$K508:$CD508)</f>
        <v>0</v>
      </c>
      <c r="AB56" s="202"/>
      <c r="AD56" s="113"/>
      <c r="AE56" s="113"/>
      <c r="AF56" s="113"/>
      <c r="AG56" s="113"/>
      <c r="AH56" s="113"/>
      <c r="AI56" s="113"/>
      <c r="AJ56" s="113"/>
    </row>
    <row r="57" spans="2:36" ht="12.75" customHeight="1" x14ac:dyDescent="0.2">
      <c r="B57" s="1372"/>
      <c r="C57" s="196"/>
      <c r="D57" s="206">
        <f t="shared" si="1"/>
        <v>39</v>
      </c>
      <c r="E57" s="192"/>
      <c r="F57" s="206">
        <f>'5'!E61</f>
        <v>0</v>
      </c>
      <c r="G57" s="192"/>
      <c r="H57" s="203">
        <f>SUMIF(DatenquellenG!$K$12:$BR$12,"=1",DatenquellenG!$K194:$CD194)</f>
        <v>0</v>
      </c>
      <c r="I57" s="203">
        <f>SUMIF(DatenquellenG!$K$12:$BR$12,"=2",DatenquellenG!$K194:$CD194)</f>
        <v>0</v>
      </c>
      <c r="J57" s="203">
        <f>SUMIF(DatenquellenG!$K$12:$BR$12,"=3",DatenquellenG!$K194:$CD194)</f>
        <v>0</v>
      </c>
      <c r="K57" s="203">
        <f>SUMIF(DatenquellenG!$K$12:$BR$12,"=4",DatenquellenG!$K194:$CD194)</f>
        <v>0</v>
      </c>
      <c r="L57" s="203">
        <f>SUMIF(DatenquellenG!$K$12:$BR$12,"=5",DatenquellenG!$K194:$CD194)</f>
        <v>0</v>
      </c>
      <c r="M57" s="203">
        <f>SUMIF(DatenquellenG!$K$12:$CD$12,"=6",DatenquellenG!$K194:$CD194)</f>
        <v>0</v>
      </c>
      <c r="N57" s="205"/>
      <c r="O57" s="200">
        <f>SUMIF(DatenquellenG!$K$12:$BR$12,"=1",DatenquellenG!$K383:$BR383)</f>
        <v>0</v>
      </c>
      <c r="P57" s="200">
        <f>SUMIF(DatenquellenG!$K$12:$BR$12,"=2",DatenquellenG!$K383:$BR383)</f>
        <v>0</v>
      </c>
      <c r="Q57" s="200">
        <f>SUMIF(DatenquellenG!$K$12:$BR$12,"=3",DatenquellenG!$K383:$BR383)</f>
        <v>0</v>
      </c>
      <c r="R57" s="200">
        <f>SUMIF(DatenquellenG!$K$12:$BR$12,"=4",DatenquellenG!$K383:$BR383)</f>
        <v>0</v>
      </c>
      <c r="S57" s="200">
        <f>SUMIF(DatenquellenG!$K$12:$BR$12,"=5",DatenquellenG!$K383:$BR383)</f>
        <v>0</v>
      </c>
      <c r="T57" s="200">
        <f>SUMIF(DatenquellenG!$K$12:$BR$12,"=5",DatenquellenG!$K383:$BR383)</f>
        <v>0</v>
      </c>
      <c r="U57" s="204"/>
      <c r="V57" s="203">
        <f>SUMIF(DatenquellenG!$K$12:$CD$12,"=1",DatenquellenG!$K509:$CD509)</f>
        <v>0</v>
      </c>
      <c r="W57" s="203">
        <f>SUMIF(DatenquellenG!$K$12:$CD$12,"=2",DatenquellenG!$K509:$CD509)</f>
        <v>0</v>
      </c>
      <c r="X57" s="203">
        <f>SUMIF(DatenquellenG!$K$12:$CD$12,"=3",DatenquellenG!$K509:$CD509)</f>
        <v>0</v>
      </c>
      <c r="Y57" s="203">
        <f>SUMIF(DatenquellenG!$K$12:$CD$12,"=4",DatenquellenG!$K509:$CD509)</f>
        <v>0</v>
      </c>
      <c r="Z57" s="203">
        <f>SUMIF(DatenquellenG!$K$12:$CD$12,"=5",DatenquellenG!$K509:$CD509)</f>
        <v>0</v>
      </c>
      <c r="AA57" s="203">
        <f>SUMIF(DatenquellenG!$K$12:$CD$12,"=6",DatenquellenG!$K509:$CD509)</f>
        <v>0</v>
      </c>
      <c r="AB57" s="202"/>
      <c r="AD57" s="113"/>
      <c r="AE57" s="113"/>
      <c r="AF57" s="113"/>
      <c r="AG57" s="113"/>
      <c r="AH57" s="113"/>
      <c r="AI57" s="113"/>
      <c r="AJ57" s="113"/>
    </row>
    <row r="58" spans="2:36" ht="12.75" customHeight="1" x14ac:dyDescent="0.2">
      <c r="B58" s="1372"/>
      <c r="C58" s="196"/>
      <c r="D58" s="206">
        <f t="shared" si="1"/>
        <v>40</v>
      </c>
      <c r="E58" s="192"/>
      <c r="F58" s="206">
        <f>'5'!E62</f>
        <v>0</v>
      </c>
      <c r="G58" s="192"/>
      <c r="H58" s="203">
        <f>SUMIF(DatenquellenG!$K$12:$BR$12,"=1",DatenquellenG!$K195:$CD195)</f>
        <v>0</v>
      </c>
      <c r="I58" s="203">
        <f>SUMIF(DatenquellenG!$K$12:$BR$12,"=2",DatenquellenG!$K195:$CD195)</f>
        <v>0</v>
      </c>
      <c r="J58" s="203">
        <f>SUMIF(DatenquellenG!$K$12:$BR$12,"=3",DatenquellenG!$K195:$CD195)</f>
        <v>0</v>
      </c>
      <c r="K58" s="203">
        <f>SUMIF(DatenquellenG!$K$12:$BR$12,"=4",DatenquellenG!$K195:$CD195)</f>
        <v>0</v>
      </c>
      <c r="L58" s="203">
        <f>SUMIF(DatenquellenG!$K$12:$BR$12,"=5",DatenquellenG!$K195:$CD195)</f>
        <v>0</v>
      </c>
      <c r="M58" s="203">
        <f>SUMIF(DatenquellenG!$K$12:$CD$12,"=6",DatenquellenG!$K195:$CD195)</f>
        <v>0</v>
      </c>
      <c r="N58" s="205"/>
      <c r="O58" s="200">
        <f>SUMIF(DatenquellenG!$K$12:$BR$12,"=1",DatenquellenG!$K384:$BR384)</f>
        <v>0</v>
      </c>
      <c r="P58" s="200">
        <f>SUMIF(DatenquellenG!$K$12:$BR$12,"=2",DatenquellenG!$K384:$BR384)</f>
        <v>0</v>
      </c>
      <c r="Q58" s="200">
        <f>SUMIF(DatenquellenG!$K$12:$BR$12,"=3",DatenquellenG!$K384:$BR384)</f>
        <v>0</v>
      </c>
      <c r="R58" s="200">
        <f>SUMIF(DatenquellenG!$K$12:$BR$12,"=4",DatenquellenG!$K384:$BR384)</f>
        <v>0</v>
      </c>
      <c r="S58" s="200">
        <f>SUMIF(DatenquellenG!$K$12:$BR$12,"=5",DatenquellenG!$K384:$BR384)</f>
        <v>0</v>
      </c>
      <c r="T58" s="200">
        <f>SUMIF(DatenquellenG!$K$12:$BR$12,"=5",DatenquellenG!$K384:$BR384)</f>
        <v>0</v>
      </c>
      <c r="U58" s="204"/>
      <c r="V58" s="203">
        <f>SUMIF(DatenquellenG!$K$12:$CD$12,"=1",DatenquellenG!$K510:$CD510)</f>
        <v>0</v>
      </c>
      <c r="W58" s="203">
        <f>SUMIF(DatenquellenG!$K$12:$CD$12,"=2",DatenquellenG!$K510:$CD510)</f>
        <v>0</v>
      </c>
      <c r="X58" s="203">
        <f>SUMIF(DatenquellenG!$K$12:$CD$12,"=3",DatenquellenG!$K510:$CD510)</f>
        <v>0</v>
      </c>
      <c r="Y58" s="203">
        <f>SUMIF(DatenquellenG!$K$12:$CD$12,"=4",DatenquellenG!$K510:$CD510)</f>
        <v>0</v>
      </c>
      <c r="Z58" s="203">
        <f>SUMIF(DatenquellenG!$K$12:$CD$12,"=5",DatenquellenG!$K510:$CD510)</f>
        <v>0</v>
      </c>
      <c r="AA58" s="203">
        <f>SUMIF(DatenquellenG!$K$12:$CD$12,"=6",DatenquellenG!$K510:$CD510)</f>
        <v>0</v>
      </c>
      <c r="AB58" s="202"/>
      <c r="AD58" s="113"/>
      <c r="AE58" s="113"/>
      <c r="AF58" s="113"/>
      <c r="AG58" s="113"/>
      <c r="AH58" s="113"/>
      <c r="AI58" s="113"/>
      <c r="AJ58" s="113"/>
    </row>
    <row r="59" spans="2:36" ht="12.75" customHeight="1" x14ac:dyDescent="0.2">
      <c r="B59" s="1372"/>
      <c r="C59" s="196"/>
      <c r="D59" s="206">
        <f t="shared" si="1"/>
        <v>41</v>
      </c>
      <c r="E59" s="192"/>
      <c r="F59" s="206">
        <f>'5'!E63</f>
        <v>0</v>
      </c>
      <c r="G59" s="192"/>
      <c r="H59" s="203">
        <f>SUMIF(DatenquellenG!$K$12:$BR$12,"=1",DatenquellenG!$K196:$CD196)</f>
        <v>0</v>
      </c>
      <c r="I59" s="203">
        <f>SUMIF(DatenquellenG!$K$12:$BR$12,"=2",DatenquellenG!$K196:$CD196)</f>
        <v>0</v>
      </c>
      <c r="J59" s="203">
        <f>SUMIF(DatenquellenG!$K$12:$BR$12,"=3",DatenquellenG!$K196:$CD196)</f>
        <v>0</v>
      </c>
      <c r="K59" s="203">
        <f>SUMIF(DatenquellenG!$K$12:$BR$12,"=4",DatenquellenG!$K196:$CD196)</f>
        <v>0</v>
      </c>
      <c r="L59" s="203">
        <f>SUMIF(DatenquellenG!$K$12:$BR$12,"=5",DatenquellenG!$K196:$CD196)</f>
        <v>0</v>
      </c>
      <c r="M59" s="203">
        <f>SUMIF(DatenquellenG!$K$12:$CD$12,"=6",DatenquellenG!$K196:$CD196)</f>
        <v>0</v>
      </c>
      <c r="N59" s="205"/>
      <c r="O59" s="200">
        <f>SUMIF(DatenquellenG!$K$12:$BR$12,"=1",DatenquellenG!$K385:$BR385)</f>
        <v>0</v>
      </c>
      <c r="P59" s="200">
        <f>SUMIF(DatenquellenG!$K$12:$BR$12,"=2",DatenquellenG!$K385:$BR385)</f>
        <v>0</v>
      </c>
      <c r="Q59" s="200">
        <f>SUMIF(DatenquellenG!$K$12:$BR$12,"=3",DatenquellenG!$K385:$BR385)</f>
        <v>0</v>
      </c>
      <c r="R59" s="200">
        <f>SUMIF(DatenquellenG!$K$12:$BR$12,"=4",DatenquellenG!$K385:$BR385)</f>
        <v>0</v>
      </c>
      <c r="S59" s="200">
        <f>SUMIF(DatenquellenG!$K$12:$BR$12,"=5",DatenquellenG!$K385:$BR385)</f>
        <v>0</v>
      </c>
      <c r="T59" s="200">
        <f>SUMIF(DatenquellenG!$K$12:$BR$12,"=5",DatenquellenG!$K385:$BR385)</f>
        <v>0</v>
      </c>
      <c r="U59" s="204"/>
      <c r="V59" s="203">
        <f>SUMIF(DatenquellenG!$K$12:$CD$12,"=1",DatenquellenG!$K511:$CD511)</f>
        <v>0</v>
      </c>
      <c r="W59" s="203">
        <f>SUMIF(DatenquellenG!$K$12:$CD$12,"=2",DatenquellenG!$K511:$CD511)</f>
        <v>0</v>
      </c>
      <c r="X59" s="203">
        <f>SUMIF(DatenquellenG!$K$12:$CD$12,"=3",DatenquellenG!$K511:$CD511)</f>
        <v>0</v>
      </c>
      <c r="Y59" s="203">
        <f>SUMIF(DatenquellenG!$K$12:$CD$12,"=4",DatenquellenG!$K511:$CD511)</f>
        <v>0</v>
      </c>
      <c r="Z59" s="203">
        <f>SUMIF(DatenquellenG!$K$12:$CD$12,"=5",DatenquellenG!$K511:$CD511)</f>
        <v>0</v>
      </c>
      <c r="AA59" s="203">
        <f>SUMIF(DatenquellenG!$K$12:$CD$12,"=6",DatenquellenG!$K511:$CD511)</f>
        <v>0</v>
      </c>
      <c r="AB59" s="202"/>
      <c r="AD59" s="113"/>
      <c r="AE59" s="113"/>
      <c r="AF59" s="113"/>
      <c r="AG59" s="113"/>
      <c r="AH59" s="113"/>
      <c r="AI59" s="113"/>
      <c r="AJ59" s="113"/>
    </row>
    <row r="60" spans="2:36" ht="12.75" customHeight="1" x14ac:dyDescent="0.2">
      <c r="B60" s="1372"/>
      <c r="C60" s="196"/>
      <c r="D60" s="206">
        <f t="shared" si="1"/>
        <v>42</v>
      </c>
      <c r="E60" s="192"/>
      <c r="F60" s="206">
        <f>'5'!E64</f>
        <v>0</v>
      </c>
      <c r="G60" s="192"/>
      <c r="H60" s="203">
        <f>SUMIF(DatenquellenG!$K$12:$BR$12,"=1",DatenquellenG!$K197:$CD197)</f>
        <v>0</v>
      </c>
      <c r="I60" s="203">
        <f>SUMIF(DatenquellenG!$K$12:$BR$12,"=2",DatenquellenG!$K197:$CD197)</f>
        <v>0</v>
      </c>
      <c r="J60" s="203">
        <f>SUMIF(DatenquellenG!$K$12:$BR$12,"=3",DatenquellenG!$K197:$CD197)</f>
        <v>0</v>
      </c>
      <c r="K60" s="203">
        <f>SUMIF(DatenquellenG!$K$12:$BR$12,"=4",DatenquellenG!$K197:$CD197)</f>
        <v>0</v>
      </c>
      <c r="L60" s="203">
        <f>SUMIF(DatenquellenG!$K$12:$BR$12,"=5",DatenquellenG!$K197:$CD197)</f>
        <v>0</v>
      </c>
      <c r="M60" s="203">
        <f>SUMIF(DatenquellenG!$K$12:$CD$12,"=6",DatenquellenG!$K197:$CD197)</f>
        <v>0</v>
      </c>
      <c r="N60" s="205"/>
      <c r="O60" s="200">
        <f>SUMIF(DatenquellenG!$K$12:$BR$12,"=1",DatenquellenG!$K386:$BR386)</f>
        <v>0</v>
      </c>
      <c r="P60" s="200">
        <f>SUMIF(DatenquellenG!$K$12:$BR$12,"=2",DatenquellenG!$K386:$BR386)</f>
        <v>0</v>
      </c>
      <c r="Q60" s="200">
        <f>SUMIF(DatenquellenG!$K$12:$BR$12,"=3",DatenquellenG!$K386:$BR386)</f>
        <v>0</v>
      </c>
      <c r="R60" s="200">
        <f>SUMIF(DatenquellenG!$K$12:$BR$12,"=4",DatenquellenG!$K386:$BR386)</f>
        <v>0</v>
      </c>
      <c r="S60" s="200">
        <f>SUMIF(DatenquellenG!$K$12:$BR$12,"=5",DatenquellenG!$K386:$BR386)</f>
        <v>0</v>
      </c>
      <c r="T60" s="200">
        <f>SUMIF(DatenquellenG!$K$12:$BR$12,"=5",DatenquellenG!$K386:$BR386)</f>
        <v>0</v>
      </c>
      <c r="U60" s="204"/>
      <c r="V60" s="203">
        <f>SUMIF(DatenquellenG!$K$12:$CD$12,"=1",DatenquellenG!$K512:$CD512)</f>
        <v>0</v>
      </c>
      <c r="W60" s="203">
        <f>SUMIF(DatenquellenG!$K$12:$CD$12,"=2",DatenquellenG!$K512:$CD512)</f>
        <v>0</v>
      </c>
      <c r="X60" s="203">
        <f>SUMIF(DatenquellenG!$K$12:$CD$12,"=3",DatenquellenG!$K512:$CD512)</f>
        <v>0</v>
      </c>
      <c r="Y60" s="203">
        <f>SUMIF(DatenquellenG!$K$12:$CD$12,"=4",DatenquellenG!$K512:$CD512)</f>
        <v>0</v>
      </c>
      <c r="Z60" s="203">
        <f>SUMIF(DatenquellenG!$K$12:$CD$12,"=5",DatenquellenG!$K512:$CD512)</f>
        <v>0</v>
      </c>
      <c r="AA60" s="203">
        <f>SUMIF(DatenquellenG!$K$12:$CD$12,"=6",DatenquellenG!$K512:$CD512)</f>
        <v>0</v>
      </c>
      <c r="AB60" s="202"/>
      <c r="AD60" s="113"/>
      <c r="AE60" s="113"/>
      <c r="AF60" s="113"/>
      <c r="AG60" s="113"/>
      <c r="AH60" s="113"/>
      <c r="AI60" s="113"/>
      <c r="AJ60" s="113"/>
    </row>
    <row r="61" spans="2:36" ht="12.75" customHeight="1" x14ac:dyDescent="0.2">
      <c r="B61" s="1372"/>
      <c r="C61" s="196"/>
      <c r="D61" s="206">
        <f t="shared" si="1"/>
        <v>43</v>
      </c>
      <c r="E61" s="192"/>
      <c r="F61" s="206">
        <f>'5'!E65</f>
        <v>0</v>
      </c>
      <c r="G61" s="192"/>
      <c r="H61" s="203">
        <f>SUMIF(DatenquellenG!$K$12:$BR$12,"=1",DatenquellenG!$K198:$CD198)</f>
        <v>0</v>
      </c>
      <c r="I61" s="203">
        <f>SUMIF(DatenquellenG!$K$12:$BR$12,"=2",DatenquellenG!$K198:$CD198)</f>
        <v>0</v>
      </c>
      <c r="J61" s="203">
        <f>SUMIF(DatenquellenG!$K$12:$BR$12,"=3",DatenquellenG!$K198:$CD198)</f>
        <v>0</v>
      </c>
      <c r="K61" s="203">
        <f>SUMIF(DatenquellenG!$K$12:$BR$12,"=4",DatenquellenG!$K198:$CD198)</f>
        <v>0</v>
      </c>
      <c r="L61" s="203">
        <f>SUMIF(DatenquellenG!$K$12:$BR$12,"=5",DatenquellenG!$K198:$CD198)</f>
        <v>0</v>
      </c>
      <c r="M61" s="203">
        <f>SUMIF(DatenquellenG!$K$12:$CD$12,"=6",DatenquellenG!$K198:$CD198)</f>
        <v>0</v>
      </c>
      <c r="N61" s="205"/>
      <c r="O61" s="200">
        <f>SUMIF(DatenquellenG!$K$12:$BR$12,"=1",DatenquellenG!$K387:$BR387)</f>
        <v>0</v>
      </c>
      <c r="P61" s="200">
        <f>SUMIF(DatenquellenG!$K$12:$BR$12,"=2",DatenquellenG!$K387:$BR387)</f>
        <v>0</v>
      </c>
      <c r="Q61" s="200">
        <f>SUMIF(DatenquellenG!$K$12:$BR$12,"=3",DatenquellenG!$K387:$BR387)</f>
        <v>0</v>
      </c>
      <c r="R61" s="200">
        <f>SUMIF(DatenquellenG!$K$12:$BR$12,"=4",DatenquellenG!$K387:$BR387)</f>
        <v>0</v>
      </c>
      <c r="S61" s="200">
        <f>SUMIF(DatenquellenG!$K$12:$BR$12,"=5",DatenquellenG!$K387:$BR387)</f>
        <v>0</v>
      </c>
      <c r="T61" s="200">
        <f>SUMIF(DatenquellenG!$K$12:$BR$12,"=5",DatenquellenG!$K387:$BR387)</f>
        <v>0</v>
      </c>
      <c r="U61" s="204"/>
      <c r="V61" s="203">
        <f>SUMIF(DatenquellenG!$K$12:$CD$12,"=1",DatenquellenG!$K513:$CD513)</f>
        <v>0</v>
      </c>
      <c r="W61" s="203">
        <f>SUMIF(DatenquellenG!$K$12:$CD$12,"=2",DatenquellenG!$K513:$CD513)</f>
        <v>0</v>
      </c>
      <c r="X61" s="203">
        <f>SUMIF(DatenquellenG!$K$12:$CD$12,"=3",DatenquellenG!$K513:$CD513)</f>
        <v>0</v>
      </c>
      <c r="Y61" s="203">
        <f>SUMIF(DatenquellenG!$K$12:$CD$12,"=4",DatenquellenG!$K513:$CD513)</f>
        <v>0</v>
      </c>
      <c r="Z61" s="203">
        <f>SUMIF(DatenquellenG!$K$12:$CD$12,"=5",DatenquellenG!$K513:$CD513)</f>
        <v>0</v>
      </c>
      <c r="AA61" s="203">
        <f>SUMIF(DatenquellenG!$K$12:$CD$12,"=6",DatenquellenG!$K513:$CD513)</f>
        <v>0</v>
      </c>
      <c r="AB61" s="202"/>
      <c r="AD61" s="113"/>
      <c r="AE61" s="113"/>
      <c r="AF61" s="113"/>
      <c r="AG61" s="113"/>
      <c r="AH61" s="113"/>
      <c r="AI61" s="113"/>
      <c r="AJ61" s="113"/>
    </row>
    <row r="62" spans="2:36" ht="12.75" customHeight="1" x14ac:dyDescent="0.2">
      <c r="B62" s="1372"/>
      <c r="C62" s="196"/>
      <c r="D62" s="206">
        <f t="shared" si="1"/>
        <v>44</v>
      </c>
      <c r="E62" s="192"/>
      <c r="F62" s="206">
        <f>'5'!E66</f>
        <v>0</v>
      </c>
      <c r="G62" s="192"/>
      <c r="H62" s="203">
        <f>SUMIF(DatenquellenG!$K$12:$BR$12,"=1",DatenquellenG!$K199:$CD199)</f>
        <v>0</v>
      </c>
      <c r="I62" s="203">
        <f>SUMIF(DatenquellenG!$K$12:$BR$12,"=2",DatenquellenG!$K199:$CD199)</f>
        <v>0</v>
      </c>
      <c r="J62" s="203">
        <f>SUMIF(DatenquellenG!$K$12:$BR$12,"=3",DatenquellenG!$K199:$CD199)</f>
        <v>0</v>
      </c>
      <c r="K62" s="203">
        <f>SUMIF(DatenquellenG!$K$12:$BR$12,"=4",DatenquellenG!$K199:$CD199)</f>
        <v>0</v>
      </c>
      <c r="L62" s="203">
        <f>SUMIF(DatenquellenG!$K$12:$BR$12,"=5",DatenquellenG!$K199:$CD199)</f>
        <v>0</v>
      </c>
      <c r="M62" s="203">
        <f>SUMIF(DatenquellenG!$K$12:$CD$12,"=6",DatenquellenG!$K199:$CD199)</f>
        <v>0</v>
      </c>
      <c r="N62" s="205"/>
      <c r="O62" s="200">
        <f>SUMIF(DatenquellenG!$K$12:$BR$12,"=1",DatenquellenG!$K388:$BR388)</f>
        <v>0</v>
      </c>
      <c r="P62" s="200">
        <f>SUMIF(DatenquellenG!$K$12:$BR$12,"=2",DatenquellenG!$K388:$BR388)</f>
        <v>0</v>
      </c>
      <c r="Q62" s="200">
        <f>SUMIF(DatenquellenG!$K$12:$BR$12,"=3",DatenquellenG!$K388:$BR388)</f>
        <v>0</v>
      </c>
      <c r="R62" s="200">
        <f>SUMIF(DatenquellenG!$K$12:$BR$12,"=4",DatenquellenG!$K388:$BR388)</f>
        <v>0</v>
      </c>
      <c r="S62" s="200">
        <f>SUMIF(DatenquellenG!$K$12:$BR$12,"=5",DatenquellenG!$K388:$BR388)</f>
        <v>0</v>
      </c>
      <c r="T62" s="200">
        <f>SUMIF(DatenquellenG!$K$12:$BR$12,"=5",DatenquellenG!$K388:$BR388)</f>
        <v>0</v>
      </c>
      <c r="U62" s="204"/>
      <c r="V62" s="203">
        <f>SUMIF(DatenquellenG!$K$12:$CD$12,"=1",DatenquellenG!$K514:$CD514)</f>
        <v>0</v>
      </c>
      <c r="W62" s="203">
        <f>SUMIF(DatenquellenG!$K$12:$CD$12,"=2",DatenquellenG!$K514:$CD514)</f>
        <v>0</v>
      </c>
      <c r="X62" s="203">
        <f>SUMIF(DatenquellenG!$K$12:$CD$12,"=3",DatenquellenG!$K514:$CD514)</f>
        <v>0</v>
      </c>
      <c r="Y62" s="203">
        <f>SUMIF(DatenquellenG!$K$12:$CD$12,"=4",DatenquellenG!$K514:$CD514)</f>
        <v>0</v>
      </c>
      <c r="Z62" s="203">
        <f>SUMIF(DatenquellenG!$K$12:$CD$12,"=5",DatenquellenG!$K514:$CD514)</f>
        <v>0</v>
      </c>
      <c r="AA62" s="203">
        <f>SUMIF(DatenquellenG!$K$12:$CD$12,"=6",DatenquellenG!$K514:$CD514)</f>
        <v>0</v>
      </c>
      <c r="AB62" s="202"/>
      <c r="AD62" s="113"/>
      <c r="AE62" s="113"/>
      <c r="AF62" s="113"/>
      <c r="AG62" s="113"/>
      <c r="AH62" s="113"/>
      <c r="AI62" s="113"/>
      <c r="AJ62" s="113"/>
    </row>
    <row r="63" spans="2:36" ht="12.75" customHeight="1" x14ac:dyDescent="0.2">
      <c r="B63" s="1372"/>
      <c r="C63" s="196"/>
      <c r="D63" s="206">
        <f t="shared" si="1"/>
        <v>45</v>
      </c>
      <c r="E63" s="192"/>
      <c r="F63" s="206">
        <f>'5'!E67</f>
        <v>0</v>
      </c>
      <c r="G63" s="192"/>
      <c r="H63" s="203">
        <f>SUMIF(DatenquellenG!$K$12:$BR$12,"=1",DatenquellenG!$K200:$CD200)</f>
        <v>0</v>
      </c>
      <c r="I63" s="203">
        <f>SUMIF(DatenquellenG!$K$12:$BR$12,"=2",DatenquellenG!$K200:$CD200)</f>
        <v>0</v>
      </c>
      <c r="J63" s="203">
        <f>SUMIF(DatenquellenG!$K$12:$BR$12,"=3",DatenquellenG!$K200:$CD200)</f>
        <v>0</v>
      </c>
      <c r="K63" s="203">
        <f>SUMIF(DatenquellenG!$K$12:$BR$12,"=4",DatenquellenG!$K200:$CD200)</f>
        <v>0</v>
      </c>
      <c r="L63" s="203">
        <f>SUMIF(DatenquellenG!$K$12:$BR$12,"=5",DatenquellenG!$K200:$CD200)</f>
        <v>0</v>
      </c>
      <c r="M63" s="203">
        <f>SUMIF(DatenquellenG!$K$12:$CD$12,"=6",DatenquellenG!$K200:$CD200)</f>
        <v>0</v>
      </c>
      <c r="N63" s="205"/>
      <c r="O63" s="200">
        <f>SUMIF(DatenquellenG!$K$12:$BR$12,"=1",DatenquellenG!$K389:$BR389)</f>
        <v>0</v>
      </c>
      <c r="P63" s="200">
        <f>SUMIF(DatenquellenG!$K$12:$BR$12,"=2",DatenquellenG!$K389:$BR389)</f>
        <v>0</v>
      </c>
      <c r="Q63" s="200">
        <f>SUMIF(DatenquellenG!$K$12:$BR$12,"=3",DatenquellenG!$K389:$BR389)</f>
        <v>0</v>
      </c>
      <c r="R63" s="200">
        <f>SUMIF(DatenquellenG!$K$12:$BR$12,"=4",DatenquellenG!$K389:$BR389)</f>
        <v>0</v>
      </c>
      <c r="S63" s="200">
        <f>SUMIF(DatenquellenG!$K$12:$BR$12,"=5",DatenquellenG!$K389:$BR389)</f>
        <v>0</v>
      </c>
      <c r="T63" s="200">
        <f>SUMIF(DatenquellenG!$K$12:$BR$12,"=5",DatenquellenG!$K389:$BR389)</f>
        <v>0</v>
      </c>
      <c r="U63" s="204"/>
      <c r="V63" s="203">
        <f>SUMIF(DatenquellenG!$K$12:$CD$12,"=1",DatenquellenG!$K515:$CD515)</f>
        <v>0</v>
      </c>
      <c r="W63" s="203">
        <f>SUMIF(DatenquellenG!$K$12:$CD$12,"=2",DatenquellenG!$K515:$CD515)</f>
        <v>0</v>
      </c>
      <c r="X63" s="203">
        <f>SUMIF(DatenquellenG!$K$12:$CD$12,"=3",DatenquellenG!$K515:$CD515)</f>
        <v>0</v>
      </c>
      <c r="Y63" s="203">
        <f>SUMIF(DatenquellenG!$K$12:$CD$12,"=4",DatenquellenG!$K515:$CD515)</f>
        <v>0</v>
      </c>
      <c r="Z63" s="203">
        <f>SUMIF(DatenquellenG!$K$12:$CD$12,"=5",DatenquellenG!$K515:$CD515)</f>
        <v>0</v>
      </c>
      <c r="AA63" s="203">
        <f>SUMIF(DatenquellenG!$K$12:$CD$12,"=6",DatenquellenG!$K515:$CD515)</f>
        <v>0</v>
      </c>
      <c r="AB63" s="202"/>
      <c r="AD63" s="113"/>
      <c r="AE63" s="113"/>
      <c r="AF63" s="113"/>
      <c r="AG63" s="113"/>
      <c r="AH63" s="113"/>
      <c r="AI63" s="113"/>
      <c r="AJ63" s="113"/>
    </row>
    <row r="64" spans="2:36" ht="12.75" customHeight="1" x14ac:dyDescent="0.2">
      <c r="B64" s="1372"/>
      <c r="C64" s="196"/>
      <c r="D64" s="206">
        <f t="shared" si="1"/>
        <v>46</v>
      </c>
      <c r="E64" s="192"/>
      <c r="F64" s="206">
        <f>'5'!E68</f>
        <v>0</v>
      </c>
      <c r="G64" s="192"/>
      <c r="H64" s="203">
        <f>SUMIF(DatenquellenG!$K$12:$BR$12,"=1",DatenquellenG!$K201:$CD201)</f>
        <v>0</v>
      </c>
      <c r="I64" s="203">
        <f>SUMIF(DatenquellenG!$K$12:$BR$12,"=2",DatenquellenG!$K201:$CD201)</f>
        <v>0</v>
      </c>
      <c r="J64" s="203">
        <f>SUMIF(DatenquellenG!$K$12:$BR$12,"=3",DatenquellenG!$K201:$CD201)</f>
        <v>0</v>
      </c>
      <c r="K64" s="203">
        <f>SUMIF(DatenquellenG!$K$12:$BR$12,"=4",DatenquellenG!$K201:$CD201)</f>
        <v>0</v>
      </c>
      <c r="L64" s="203">
        <f>SUMIF(DatenquellenG!$K$12:$BR$12,"=5",DatenquellenG!$K201:$CD201)</f>
        <v>0</v>
      </c>
      <c r="M64" s="203">
        <f>SUMIF(DatenquellenG!$K$12:$CD$12,"=6",DatenquellenG!$K201:$CD201)</f>
        <v>0</v>
      </c>
      <c r="N64" s="205"/>
      <c r="O64" s="200">
        <f>SUMIF(DatenquellenG!$K$12:$BR$12,"=1",DatenquellenG!$K390:$BR390)</f>
        <v>0</v>
      </c>
      <c r="P64" s="200">
        <f>SUMIF(DatenquellenG!$K$12:$BR$12,"=2",DatenquellenG!$K390:$BR390)</f>
        <v>0</v>
      </c>
      <c r="Q64" s="200">
        <f>SUMIF(DatenquellenG!$K$12:$BR$12,"=3",DatenquellenG!$K390:$BR390)</f>
        <v>0</v>
      </c>
      <c r="R64" s="200">
        <f>SUMIF(DatenquellenG!$K$12:$BR$12,"=4",DatenquellenG!$K390:$BR390)</f>
        <v>0</v>
      </c>
      <c r="S64" s="200">
        <f>SUMIF(DatenquellenG!$K$12:$BR$12,"=5",DatenquellenG!$K390:$BR390)</f>
        <v>0</v>
      </c>
      <c r="T64" s="200">
        <f>SUMIF(DatenquellenG!$K$12:$BR$12,"=5",DatenquellenG!$K390:$BR390)</f>
        <v>0</v>
      </c>
      <c r="U64" s="204"/>
      <c r="V64" s="203">
        <f>SUMIF(DatenquellenG!$K$12:$CD$12,"=1",DatenquellenG!$K516:$CD516)</f>
        <v>0</v>
      </c>
      <c r="W64" s="203">
        <f>SUMIF(DatenquellenG!$K$12:$CD$12,"=2",DatenquellenG!$K516:$CD516)</f>
        <v>0</v>
      </c>
      <c r="X64" s="203">
        <f>SUMIF(DatenquellenG!$K$12:$CD$12,"=3",DatenquellenG!$K516:$CD516)</f>
        <v>0</v>
      </c>
      <c r="Y64" s="203">
        <f>SUMIF(DatenquellenG!$K$12:$CD$12,"=4",DatenquellenG!$K516:$CD516)</f>
        <v>0</v>
      </c>
      <c r="Z64" s="203">
        <f>SUMIF(DatenquellenG!$K$12:$CD$12,"=5",DatenquellenG!$K516:$CD516)</f>
        <v>0</v>
      </c>
      <c r="AA64" s="203">
        <f>SUMIF(DatenquellenG!$K$12:$CD$12,"=6",DatenquellenG!$K516:$CD516)</f>
        <v>0</v>
      </c>
      <c r="AB64" s="202"/>
      <c r="AD64" s="113"/>
      <c r="AE64" s="113"/>
      <c r="AF64" s="113"/>
      <c r="AG64" s="113"/>
      <c r="AH64" s="113"/>
      <c r="AI64" s="113"/>
      <c r="AJ64" s="113"/>
    </row>
    <row r="65" spans="2:36" ht="12.75" customHeight="1" x14ac:dyDescent="0.2">
      <c r="B65" s="1372"/>
      <c r="C65" s="196"/>
      <c r="D65" s="206">
        <f t="shared" si="1"/>
        <v>47</v>
      </c>
      <c r="E65" s="192"/>
      <c r="F65" s="206">
        <f>'5'!E69</f>
        <v>0</v>
      </c>
      <c r="G65" s="192"/>
      <c r="H65" s="203">
        <f>SUMIF(DatenquellenG!$K$12:$BR$12,"=1",DatenquellenG!$K202:$CD202)</f>
        <v>0</v>
      </c>
      <c r="I65" s="203">
        <f>SUMIF(DatenquellenG!$K$12:$BR$12,"=2",DatenquellenG!$K202:$CD202)</f>
        <v>0</v>
      </c>
      <c r="J65" s="203">
        <f>SUMIF(DatenquellenG!$K$12:$BR$12,"=3",DatenquellenG!$K202:$CD202)</f>
        <v>0</v>
      </c>
      <c r="K65" s="203">
        <f>SUMIF(DatenquellenG!$K$12:$BR$12,"=4",DatenquellenG!$K202:$CD202)</f>
        <v>0</v>
      </c>
      <c r="L65" s="203">
        <f>SUMIF(DatenquellenG!$K$12:$BR$12,"=5",DatenquellenG!$K202:$CD202)</f>
        <v>0</v>
      </c>
      <c r="M65" s="203">
        <f>SUMIF(DatenquellenG!$K$12:$CD$12,"=6",DatenquellenG!$K202:$CD202)</f>
        <v>0</v>
      </c>
      <c r="N65" s="205"/>
      <c r="O65" s="200">
        <f>SUMIF(DatenquellenG!$K$12:$BR$12,"=1",DatenquellenG!$K391:$BR391)</f>
        <v>0</v>
      </c>
      <c r="P65" s="200">
        <f>SUMIF(DatenquellenG!$K$12:$BR$12,"=2",DatenquellenG!$K391:$BR391)</f>
        <v>0</v>
      </c>
      <c r="Q65" s="200">
        <f>SUMIF(DatenquellenG!$K$12:$BR$12,"=3",DatenquellenG!$K391:$BR391)</f>
        <v>0</v>
      </c>
      <c r="R65" s="200">
        <f>SUMIF(DatenquellenG!$K$12:$BR$12,"=4",DatenquellenG!$K391:$BR391)</f>
        <v>0</v>
      </c>
      <c r="S65" s="200">
        <f>SUMIF(DatenquellenG!$K$12:$BR$12,"=5",DatenquellenG!$K391:$BR391)</f>
        <v>0</v>
      </c>
      <c r="T65" s="200">
        <f>SUMIF(DatenquellenG!$K$12:$BR$12,"=5",DatenquellenG!$K391:$BR391)</f>
        <v>0</v>
      </c>
      <c r="U65" s="204"/>
      <c r="V65" s="203">
        <f>SUMIF(DatenquellenG!$K$12:$CD$12,"=1",DatenquellenG!$K517:$CD517)</f>
        <v>0</v>
      </c>
      <c r="W65" s="203">
        <f>SUMIF(DatenquellenG!$K$12:$CD$12,"=2",DatenquellenG!$K517:$CD517)</f>
        <v>0</v>
      </c>
      <c r="X65" s="203">
        <f>SUMIF(DatenquellenG!$K$12:$CD$12,"=3",DatenquellenG!$K517:$CD517)</f>
        <v>0</v>
      </c>
      <c r="Y65" s="203">
        <f>SUMIF(DatenquellenG!$K$12:$CD$12,"=4",DatenquellenG!$K517:$CD517)</f>
        <v>0</v>
      </c>
      <c r="Z65" s="203">
        <f>SUMIF(DatenquellenG!$K$12:$CD$12,"=5",DatenquellenG!$K517:$CD517)</f>
        <v>0</v>
      </c>
      <c r="AA65" s="203">
        <f>SUMIF(DatenquellenG!$K$12:$CD$12,"=6",DatenquellenG!$K517:$CD517)</f>
        <v>0</v>
      </c>
      <c r="AB65" s="202"/>
      <c r="AD65" s="113"/>
      <c r="AE65" s="113"/>
      <c r="AF65" s="113"/>
      <c r="AG65" s="113"/>
      <c r="AH65" s="113"/>
      <c r="AI65" s="113"/>
      <c r="AJ65" s="113"/>
    </row>
    <row r="66" spans="2:36" ht="12.75" customHeight="1" x14ac:dyDescent="0.2">
      <c r="B66" s="1372"/>
      <c r="C66" s="196"/>
      <c r="D66" s="206">
        <f t="shared" si="1"/>
        <v>48</v>
      </c>
      <c r="E66" s="192"/>
      <c r="F66" s="206">
        <f>'5'!E70</f>
        <v>0</v>
      </c>
      <c r="G66" s="192"/>
      <c r="H66" s="203">
        <f>SUMIF(DatenquellenG!$K$12:$BR$12,"=1",DatenquellenG!$K203:$CD203)</f>
        <v>0</v>
      </c>
      <c r="I66" s="203">
        <f>SUMIF(DatenquellenG!$K$12:$BR$12,"=2",DatenquellenG!$K203:$CD203)</f>
        <v>0</v>
      </c>
      <c r="J66" s="203">
        <f>SUMIF(DatenquellenG!$K$12:$BR$12,"=3",DatenquellenG!$K203:$CD203)</f>
        <v>0</v>
      </c>
      <c r="K66" s="203">
        <f>SUMIF(DatenquellenG!$K$12:$BR$12,"=4",DatenquellenG!$K203:$CD203)</f>
        <v>0</v>
      </c>
      <c r="L66" s="203">
        <f>SUMIF(DatenquellenG!$K$12:$BR$12,"=5",DatenquellenG!$K203:$CD203)</f>
        <v>0</v>
      </c>
      <c r="M66" s="203">
        <f>SUMIF(DatenquellenG!$K$12:$CD$12,"=6",DatenquellenG!$K203:$CD203)</f>
        <v>0</v>
      </c>
      <c r="N66" s="205"/>
      <c r="O66" s="200">
        <f>SUMIF(DatenquellenG!$K$12:$BR$12,"=1",DatenquellenG!$K392:$BR392)</f>
        <v>0</v>
      </c>
      <c r="P66" s="200">
        <f>SUMIF(DatenquellenG!$K$12:$BR$12,"=2",DatenquellenG!$K392:$BR392)</f>
        <v>0</v>
      </c>
      <c r="Q66" s="200">
        <f>SUMIF(DatenquellenG!$K$12:$BR$12,"=3",DatenquellenG!$K392:$BR392)</f>
        <v>0</v>
      </c>
      <c r="R66" s="200">
        <f>SUMIF(DatenquellenG!$K$12:$BR$12,"=4",DatenquellenG!$K392:$BR392)</f>
        <v>0</v>
      </c>
      <c r="S66" s="200">
        <f>SUMIF(DatenquellenG!$K$12:$BR$12,"=5",DatenquellenG!$K392:$BR392)</f>
        <v>0</v>
      </c>
      <c r="T66" s="200">
        <f>SUMIF(DatenquellenG!$K$12:$BR$12,"=5",DatenquellenG!$K392:$BR392)</f>
        <v>0</v>
      </c>
      <c r="U66" s="204"/>
      <c r="V66" s="203">
        <f>SUMIF(DatenquellenG!$K$12:$CD$12,"=1",DatenquellenG!$K518:$CD518)</f>
        <v>0</v>
      </c>
      <c r="W66" s="203">
        <f>SUMIF(DatenquellenG!$K$12:$CD$12,"=2",DatenquellenG!$K518:$CD518)</f>
        <v>0</v>
      </c>
      <c r="X66" s="203">
        <f>SUMIF(DatenquellenG!$K$12:$CD$12,"=3",DatenquellenG!$K518:$CD518)</f>
        <v>0</v>
      </c>
      <c r="Y66" s="203">
        <f>SUMIF(DatenquellenG!$K$12:$CD$12,"=4",DatenquellenG!$K518:$CD518)</f>
        <v>0</v>
      </c>
      <c r="Z66" s="203">
        <f>SUMIF(DatenquellenG!$K$12:$CD$12,"=5",DatenquellenG!$K518:$CD518)</f>
        <v>0</v>
      </c>
      <c r="AA66" s="203">
        <f>SUMIF(DatenquellenG!$K$12:$CD$12,"=6",DatenquellenG!$K518:$CD518)</f>
        <v>0</v>
      </c>
      <c r="AB66" s="202"/>
      <c r="AD66" s="113"/>
      <c r="AE66" s="113"/>
      <c r="AF66" s="113"/>
      <c r="AG66" s="113"/>
      <c r="AH66" s="113"/>
      <c r="AI66" s="113"/>
      <c r="AJ66" s="113"/>
    </row>
    <row r="67" spans="2:36" ht="12.75" customHeight="1" x14ac:dyDescent="0.2">
      <c r="B67" s="1372"/>
      <c r="C67" s="196"/>
      <c r="D67" s="206">
        <f t="shared" si="1"/>
        <v>49</v>
      </c>
      <c r="E67" s="192"/>
      <c r="F67" s="206">
        <f>'5'!E71</f>
        <v>0</v>
      </c>
      <c r="G67" s="192"/>
      <c r="H67" s="203">
        <f>SUMIF(DatenquellenG!$K$12:$BR$12,"=1",DatenquellenG!$K204:$CD204)</f>
        <v>0</v>
      </c>
      <c r="I67" s="203">
        <f>SUMIF(DatenquellenG!$K$12:$BR$12,"=2",DatenquellenG!$K204:$CD204)</f>
        <v>0</v>
      </c>
      <c r="J67" s="203">
        <f>SUMIF(DatenquellenG!$K$12:$BR$12,"=3",DatenquellenG!$K204:$CD204)</f>
        <v>0</v>
      </c>
      <c r="K67" s="203">
        <f>SUMIF(DatenquellenG!$K$12:$BR$12,"=4",DatenquellenG!$K204:$CD204)</f>
        <v>0</v>
      </c>
      <c r="L67" s="203">
        <f>SUMIF(DatenquellenG!$K$12:$BR$12,"=5",DatenquellenG!$K204:$CD204)</f>
        <v>0</v>
      </c>
      <c r="M67" s="203">
        <f>SUMIF(DatenquellenG!$K$12:$CD$12,"=6",DatenquellenG!$K204:$CD204)</f>
        <v>0</v>
      </c>
      <c r="N67" s="205"/>
      <c r="O67" s="200">
        <f>SUMIF(DatenquellenG!$K$12:$BR$12,"=1",DatenquellenG!$K393:$BR393)</f>
        <v>0</v>
      </c>
      <c r="P67" s="200">
        <f>SUMIF(DatenquellenG!$K$12:$BR$12,"=2",DatenquellenG!$K393:$BR393)</f>
        <v>0</v>
      </c>
      <c r="Q67" s="200">
        <f>SUMIF(DatenquellenG!$K$12:$BR$12,"=3",DatenquellenG!$K393:$BR393)</f>
        <v>0</v>
      </c>
      <c r="R67" s="200">
        <f>SUMIF(DatenquellenG!$K$12:$BR$12,"=4",DatenquellenG!$K393:$BR393)</f>
        <v>0</v>
      </c>
      <c r="S67" s="200">
        <f>SUMIF(DatenquellenG!$K$12:$BR$12,"=5",DatenquellenG!$K393:$BR393)</f>
        <v>0</v>
      </c>
      <c r="T67" s="200">
        <f>SUMIF(DatenquellenG!$K$12:$BR$12,"=5",DatenquellenG!$K393:$BR393)</f>
        <v>0</v>
      </c>
      <c r="U67" s="204"/>
      <c r="V67" s="203">
        <f>SUMIF(DatenquellenG!$K$12:$CD$12,"=1",DatenquellenG!$K519:$CD519)</f>
        <v>0</v>
      </c>
      <c r="W67" s="203">
        <f>SUMIF(DatenquellenG!$K$12:$CD$12,"=2",DatenquellenG!$K519:$CD519)</f>
        <v>0</v>
      </c>
      <c r="X67" s="203">
        <f>SUMIF(DatenquellenG!$K$12:$CD$12,"=3",DatenquellenG!$K519:$CD519)</f>
        <v>0</v>
      </c>
      <c r="Y67" s="203">
        <f>SUMIF(DatenquellenG!$K$12:$CD$12,"=4",DatenquellenG!$K519:$CD519)</f>
        <v>0</v>
      </c>
      <c r="Z67" s="203">
        <f>SUMIF(DatenquellenG!$K$12:$CD$12,"=5",DatenquellenG!$K519:$CD519)</f>
        <v>0</v>
      </c>
      <c r="AA67" s="203">
        <f>SUMIF(DatenquellenG!$K$12:$CD$12,"=6",DatenquellenG!$K519:$CD519)</f>
        <v>0</v>
      </c>
      <c r="AB67" s="202"/>
      <c r="AD67" s="113"/>
      <c r="AE67" s="113"/>
      <c r="AF67" s="113"/>
      <c r="AG67" s="113"/>
      <c r="AH67" s="113"/>
      <c r="AI67" s="113"/>
      <c r="AJ67" s="113"/>
    </row>
    <row r="68" spans="2:36" ht="12.75" customHeight="1" x14ac:dyDescent="0.2">
      <c r="B68" s="1372"/>
      <c r="C68" s="196"/>
      <c r="D68" s="206">
        <f t="shared" si="1"/>
        <v>50</v>
      </c>
      <c r="E68" s="192"/>
      <c r="F68" s="206">
        <f>'5'!E72</f>
        <v>0</v>
      </c>
      <c r="G68" s="192"/>
      <c r="H68" s="203">
        <f>SUMIF(DatenquellenG!$K$12:$BR$12,"=1",DatenquellenG!$K205:$CD205)</f>
        <v>0</v>
      </c>
      <c r="I68" s="203">
        <f>SUMIF(DatenquellenG!$K$12:$BR$12,"=2",DatenquellenG!$K205:$CD205)</f>
        <v>0</v>
      </c>
      <c r="J68" s="203">
        <f>SUMIF(DatenquellenG!$K$12:$BR$12,"=3",DatenquellenG!$K205:$CD205)</f>
        <v>0</v>
      </c>
      <c r="K68" s="203">
        <f>SUMIF(DatenquellenG!$K$12:$BR$12,"=4",DatenquellenG!$K205:$CD205)</f>
        <v>0</v>
      </c>
      <c r="L68" s="203">
        <f>SUMIF(DatenquellenG!$K$12:$BR$12,"=5",DatenquellenG!$K205:$CD205)</f>
        <v>0</v>
      </c>
      <c r="M68" s="203">
        <f>SUMIF(DatenquellenG!$K$12:$CD$12,"=6",DatenquellenG!$K205:$CD205)</f>
        <v>0</v>
      </c>
      <c r="N68" s="205"/>
      <c r="O68" s="200">
        <f>SUMIF(DatenquellenG!$K$12:$BR$12,"=1",DatenquellenG!$K394:$BR394)</f>
        <v>0</v>
      </c>
      <c r="P68" s="200">
        <f>SUMIF(DatenquellenG!$K$12:$BR$12,"=2",DatenquellenG!$K394:$BR394)</f>
        <v>0</v>
      </c>
      <c r="Q68" s="200">
        <f>SUMIF(DatenquellenG!$K$12:$BR$12,"=3",DatenquellenG!$K394:$BR394)</f>
        <v>0</v>
      </c>
      <c r="R68" s="200">
        <f>SUMIF(DatenquellenG!$K$12:$BR$12,"=4",DatenquellenG!$K394:$BR394)</f>
        <v>0</v>
      </c>
      <c r="S68" s="200">
        <f>SUMIF(DatenquellenG!$K$12:$BR$12,"=5",DatenquellenG!$K394:$BR394)</f>
        <v>0</v>
      </c>
      <c r="T68" s="200">
        <f>SUMIF(DatenquellenG!$K$12:$BR$12,"=5",DatenquellenG!$K394:$BR394)</f>
        <v>0</v>
      </c>
      <c r="U68" s="204"/>
      <c r="V68" s="203">
        <f>SUMIF(DatenquellenG!$K$12:$CD$12,"=1",DatenquellenG!$K520:$CD520)</f>
        <v>0</v>
      </c>
      <c r="W68" s="203">
        <f>SUMIF(DatenquellenG!$K$12:$CD$12,"=2",DatenquellenG!$K520:$CD520)</f>
        <v>0</v>
      </c>
      <c r="X68" s="203">
        <f>SUMIF(DatenquellenG!$K$12:$CD$12,"=3",DatenquellenG!$K520:$CD520)</f>
        <v>0</v>
      </c>
      <c r="Y68" s="203">
        <f>SUMIF(DatenquellenG!$K$12:$CD$12,"=4",DatenquellenG!$K520:$CD520)</f>
        <v>0</v>
      </c>
      <c r="Z68" s="203">
        <f>SUMIF(DatenquellenG!$K$12:$CD$12,"=5",DatenquellenG!$K520:$CD520)</f>
        <v>0</v>
      </c>
      <c r="AA68" s="203">
        <f>SUMIF(DatenquellenG!$K$12:$CD$12,"=6",DatenquellenG!$K520:$CD520)</f>
        <v>0</v>
      </c>
      <c r="AB68" s="202"/>
      <c r="AD68" s="113"/>
      <c r="AE68" s="113"/>
      <c r="AF68" s="113"/>
      <c r="AG68" s="113"/>
      <c r="AH68" s="113"/>
      <c r="AI68" s="113"/>
      <c r="AJ68" s="113"/>
    </row>
    <row r="69" spans="2:36" ht="12.75" customHeight="1" x14ac:dyDescent="0.2">
      <c r="B69" s="1372"/>
      <c r="C69" s="196"/>
      <c r="D69" s="206">
        <f t="shared" si="1"/>
        <v>51</v>
      </c>
      <c r="E69" s="192"/>
      <c r="F69" s="206">
        <f>'5'!E73</f>
        <v>0</v>
      </c>
      <c r="G69" s="192"/>
      <c r="H69" s="203">
        <f>SUMIF(DatenquellenG!$K$12:$BR$12,"=1",DatenquellenG!$K206:$CD206)</f>
        <v>0</v>
      </c>
      <c r="I69" s="203">
        <f>SUMIF(DatenquellenG!$K$12:$BR$12,"=2",DatenquellenG!$K206:$CD206)</f>
        <v>0</v>
      </c>
      <c r="J69" s="203">
        <f>SUMIF(DatenquellenG!$K$12:$BR$12,"=3",DatenquellenG!$K206:$CD206)</f>
        <v>0</v>
      </c>
      <c r="K69" s="203">
        <f>SUMIF(DatenquellenG!$K$12:$BR$12,"=4",DatenquellenG!$K206:$CD206)</f>
        <v>0</v>
      </c>
      <c r="L69" s="203">
        <f>SUMIF(DatenquellenG!$K$12:$BR$12,"=5",DatenquellenG!$K206:$CD206)</f>
        <v>0</v>
      </c>
      <c r="M69" s="203">
        <f>SUMIF(DatenquellenG!$K$12:$CD$12,"=6",DatenquellenG!$K206:$CD206)</f>
        <v>0</v>
      </c>
      <c r="N69" s="205"/>
      <c r="O69" s="200">
        <f>SUMIF(DatenquellenG!$K$12:$BR$12,"=1",DatenquellenG!$K395:$BR395)</f>
        <v>0</v>
      </c>
      <c r="P69" s="200">
        <f>SUMIF(DatenquellenG!$K$12:$BR$12,"=2",DatenquellenG!$K395:$BR395)</f>
        <v>0</v>
      </c>
      <c r="Q69" s="200">
        <f>SUMIF(DatenquellenG!$K$12:$BR$12,"=3",DatenquellenG!$K395:$BR395)</f>
        <v>0</v>
      </c>
      <c r="R69" s="200">
        <f>SUMIF(DatenquellenG!$K$12:$BR$12,"=4",DatenquellenG!$K395:$BR395)</f>
        <v>0</v>
      </c>
      <c r="S69" s="200">
        <f>SUMIF(DatenquellenG!$K$12:$BR$12,"=5",DatenquellenG!$K395:$BR395)</f>
        <v>0</v>
      </c>
      <c r="T69" s="200">
        <f>SUMIF(DatenquellenG!$K$12:$BR$12,"=5",DatenquellenG!$K395:$BR395)</f>
        <v>0</v>
      </c>
      <c r="U69" s="204"/>
      <c r="V69" s="203">
        <f>SUMIF(DatenquellenG!$K$12:$CD$12,"=1",DatenquellenG!$K521:$CD521)</f>
        <v>0</v>
      </c>
      <c r="W69" s="203">
        <f>SUMIF(DatenquellenG!$K$12:$CD$12,"=2",DatenquellenG!$K521:$CD521)</f>
        <v>0</v>
      </c>
      <c r="X69" s="203">
        <f>SUMIF(DatenquellenG!$K$12:$CD$12,"=3",DatenquellenG!$K521:$CD521)</f>
        <v>0</v>
      </c>
      <c r="Y69" s="203">
        <f>SUMIF(DatenquellenG!$K$12:$CD$12,"=4",DatenquellenG!$K521:$CD521)</f>
        <v>0</v>
      </c>
      <c r="Z69" s="203">
        <f>SUMIF(DatenquellenG!$K$12:$CD$12,"=5",DatenquellenG!$K521:$CD521)</f>
        <v>0</v>
      </c>
      <c r="AA69" s="203">
        <f>SUMIF(DatenquellenG!$K$12:$CD$12,"=6",DatenquellenG!$K521:$CD521)</f>
        <v>0</v>
      </c>
      <c r="AB69" s="202"/>
      <c r="AD69" s="113"/>
      <c r="AE69" s="113"/>
      <c r="AF69" s="113"/>
      <c r="AG69" s="113"/>
      <c r="AH69" s="113"/>
      <c r="AI69" s="113"/>
      <c r="AJ69" s="113"/>
    </row>
    <row r="70" spans="2:36" ht="12.75" customHeight="1" x14ac:dyDescent="0.2">
      <c r="B70" s="1372"/>
      <c r="C70" s="196"/>
      <c r="D70" s="206">
        <f t="shared" si="1"/>
        <v>52</v>
      </c>
      <c r="E70" s="192"/>
      <c r="F70" s="206">
        <f>'5'!E74</f>
        <v>0</v>
      </c>
      <c r="G70" s="192"/>
      <c r="H70" s="203">
        <f>SUMIF(DatenquellenG!$K$12:$BR$12,"=1",DatenquellenG!$K207:$CD207)</f>
        <v>0</v>
      </c>
      <c r="I70" s="203">
        <f>SUMIF(DatenquellenG!$K$12:$BR$12,"=2",DatenquellenG!$K207:$CD207)</f>
        <v>0</v>
      </c>
      <c r="J70" s="203">
        <f>SUMIF(DatenquellenG!$K$12:$BR$12,"=3",DatenquellenG!$K207:$CD207)</f>
        <v>0</v>
      </c>
      <c r="K70" s="203">
        <f>SUMIF(DatenquellenG!$K$12:$BR$12,"=4",DatenquellenG!$K207:$CD207)</f>
        <v>0</v>
      </c>
      <c r="L70" s="203">
        <f>SUMIF(DatenquellenG!$K$12:$BR$12,"=5",DatenquellenG!$K207:$CD207)</f>
        <v>0</v>
      </c>
      <c r="M70" s="203">
        <f>SUMIF(DatenquellenG!$K$12:$CD$12,"=6",DatenquellenG!$K207:$CD207)</f>
        <v>0</v>
      </c>
      <c r="N70" s="205"/>
      <c r="O70" s="200">
        <f>SUMIF(DatenquellenG!$K$12:$BR$12,"=1",DatenquellenG!$K396:$BR396)</f>
        <v>0</v>
      </c>
      <c r="P70" s="200">
        <f>SUMIF(DatenquellenG!$K$12:$BR$12,"=2",DatenquellenG!$K396:$BR396)</f>
        <v>0</v>
      </c>
      <c r="Q70" s="200">
        <f>SUMIF(DatenquellenG!$K$12:$BR$12,"=3",DatenquellenG!$K396:$BR396)</f>
        <v>0</v>
      </c>
      <c r="R70" s="200">
        <f>SUMIF(DatenquellenG!$K$12:$BR$12,"=4",DatenquellenG!$K396:$BR396)</f>
        <v>0</v>
      </c>
      <c r="S70" s="200">
        <f>SUMIF(DatenquellenG!$K$12:$BR$12,"=5",DatenquellenG!$K396:$BR396)</f>
        <v>0</v>
      </c>
      <c r="T70" s="200">
        <f>SUMIF(DatenquellenG!$K$12:$BR$12,"=5",DatenquellenG!$K396:$BR396)</f>
        <v>0</v>
      </c>
      <c r="U70" s="204"/>
      <c r="V70" s="203">
        <f>SUMIF(DatenquellenG!$K$12:$CD$12,"=1",DatenquellenG!$K522:$CD522)</f>
        <v>0</v>
      </c>
      <c r="W70" s="203">
        <f>SUMIF(DatenquellenG!$K$12:$CD$12,"=2",DatenquellenG!$K522:$CD522)</f>
        <v>0</v>
      </c>
      <c r="X70" s="203">
        <f>SUMIF(DatenquellenG!$K$12:$CD$12,"=3",DatenquellenG!$K522:$CD522)</f>
        <v>0</v>
      </c>
      <c r="Y70" s="203">
        <f>SUMIF(DatenquellenG!$K$12:$CD$12,"=4",DatenquellenG!$K522:$CD522)</f>
        <v>0</v>
      </c>
      <c r="Z70" s="203">
        <f>SUMIF(DatenquellenG!$K$12:$CD$12,"=5",DatenquellenG!$K522:$CD522)</f>
        <v>0</v>
      </c>
      <c r="AA70" s="203">
        <f>SUMIF(DatenquellenG!$K$12:$CD$12,"=6",DatenquellenG!$K522:$CD522)</f>
        <v>0</v>
      </c>
      <c r="AB70" s="202"/>
      <c r="AD70" s="113"/>
      <c r="AE70" s="113"/>
      <c r="AF70" s="113"/>
      <c r="AG70" s="113"/>
      <c r="AH70" s="113"/>
      <c r="AI70" s="113"/>
      <c r="AJ70" s="113"/>
    </row>
    <row r="71" spans="2:36" ht="12.75" customHeight="1" x14ac:dyDescent="0.2">
      <c r="B71" s="1372"/>
      <c r="C71" s="196"/>
      <c r="D71" s="206">
        <f t="shared" si="1"/>
        <v>53</v>
      </c>
      <c r="E71" s="192"/>
      <c r="F71" s="206">
        <f>'5'!E75</f>
        <v>0</v>
      </c>
      <c r="G71" s="192"/>
      <c r="H71" s="203">
        <f>SUMIF(DatenquellenG!$K$12:$BR$12,"=1",DatenquellenG!$K208:$CD208)</f>
        <v>0</v>
      </c>
      <c r="I71" s="203">
        <f>SUMIF(DatenquellenG!$K$12:$BR$12,"=2",DatenquellenG!$K208:$CD208)</f>
        <v>0</v>
      </c>
      <c r="J71" s="203">
        <f>SUMIF(DatenquellenG!$K$12:$BR$12,"=3",DatenquellenG!$K208:$CD208)</f>
        <v>0</v>
      </c>
      <c r="K71" s="203">
        <f>SUMIF(DatenquellenG!$K$12:$BR$12,"=4",DatenquellenG!$K208:$CD208)</f>
        <v>0</v>
      </c>
      <c r="L71" s="203">
        <f>SUMIF(DatenquellenG!$K$12:$BR$12,"=5",DatenquellenG!$K208:$CD208)</f>
        <v>0</v>
      </c>
      <c r="M71" s="203">
        <f>SUMIF(DatenquellenG!$K$12:$CD$12,"=6",DatenquellenG!$K208:$CD208)</f>
        <v>0</v>
      </c>
      <c r="N71" s="205"/>
      <c r="O71" s="200">
        <f>SUMIF(DatenquellenG!$K$12:$BR$12,"=1",DatenquellenG!$K397:$BR397)</f>
        <v>0</v>
      </c>
      <c r="P71" s="200">
        <f>SUMIF(DatenquellenG!$K$12:$BR$12,"=2",DatenquellenG!$K397:$BR397)</f>
        <v>0</v>
      </c>
      <c r="Q71" s="200">
        <f>SUMIF(DatenquellenG!$K$12:$BR$12,"=3",DatenquellenG!$K397:$BR397)</f>
        <v>0</v>
      </c>
      <c r="R71" s="200">
        <f>SUMIF(DatenquellenG!$K$12:$BR$12,"=4",DatenquellenG!$K397:$BR397)</f>
        <v>0</v>
      </c>
      <c r="S71" s="200">
        <f>SUMIF(DatenquellenG!$K$12:$BR$12,"=5",DatenquellenG!$K397:$BR397)</f>
        <v>0</v>
      </c>
      <c r="T71" s="200">
        <f>SUMIF(DatenquellenG!$K$12:$BR$12,"=5",DatenquellenG!$K397:$BR397)</f>
        <v>0</v>
      </c>
      <c r="U71" s="204"/>
      <c r="V71" s="203">
        <f>SUMIF(DatenquellenG!$K$12:$CD$12,"=1",DatenquellenG!$K523:$CD523)</f>
        <v>0</v>
      </c>
      <c r="W71" s="203">
        <f>SUMIF(DatenquellenG!$K$12:$CD$12,"=2",DatenquellenG!$K523:$CD523)</f>
        <v>0</v>
      </c>
      <c r="X71" s="203">
        <f>SUMIF(DatenquellenG!$K$12:$CD$12,"=3",DatenquellenG!$K523:$CD523)</f>
        <v>0</v>
      </c>
      <c r="Y71" s="203">
        <f>SUMIF(DatenquellenG!$K$12:$CD$12,"=4",DatenquellenG!$K523:$CD523)</f>
        <v>0</v>
      </c>
      <c r="Z71" s="203">
        <f>SUMIF(DatenquellenG!$K$12:$CD$12,"=5",DatenquellenG!$K523:$CD523)</f>
        <v>0</v>
      </c>
      <c r="AA71" s="203">
        <f>SUMIF(DatenquellenG!$K$12:$CD$12,"=6",DatenquellenG!$K523:$CD523)</f>
        <v>0</v>
      </c>
      <c r="AB71" s="202"/>
      <c r="AD71" s="113"/>
      <c r="AE71" s="113"/>
      <c r="AF71" s="113"/>
      <c r="AG71" s="113"/>
      <c r="AH71" s="113"/>
      <c r="AI71" s="113"/>
      <c r="AJ71" s="113"/>
    </row>
    <row r="72" spans="2:36" ht="12.75" customHeight="1" x14ac:dyDescent="0.2">
      <c r="B72" s="1372"/>
      <c r="C72" s="196"/>
      <c r="D72" s="206">
        <f t="shared" si="1"/>
        <v>54</v>
      </c>
      <c r="E72" s="192"/>
      <c r="F72" s="206">
        <f>'5'!E76</f>
        <v>0</v>
      </c>
      <c r="G72" s="192"/>
      <c r="H72" s="203">
        <f>SUMIF(DatenquellenG!$K$12:$BR$12,"=1",DatenquellenG!$K209:$CD209)</f>
        <v>0</v>
      </c>
      <c r="I72" s="203">
        <f>SUMIF(DatenquellenG!$K$12:$BR$12,"=2",DatenquellenG!$K209:$CD209)</f>
        <v>0</v>
      </c>
      <c r="J72" s="203">
        <f>SUMIF(DatenquellenG!$K$12:$BR$12,"=3",DatenquellenG!$K209:$CD209)</f>
        <v>0</v>
      </c>
      <c r="K72" s="203">
        <f>SUMIF(DatenquellenG!$K$12:$BR$12,"=4",DatenquellenG!$K209:$CD209)</f>
        <v>0</v>
      </c>
      <c r="L72" s="203">
        <f>SUMIF(DatenquellenG!$K$12:$BR$12,"=5",DatenquellenG!$K209:$CD209)</f>
        <v>0</v>
      </c>
      <c r="M72" s="203">
        <f>SUMIF(DatenquellenG!$K$12:$CD$12,"=6",DatenquellenG!$K209:$CD209)</f>
        <v>0</v>
      </c>
      <c r="N72" s="205"/>
      <c r="O72" s="200">
        <f>SUMIF(DatenquellenG!$K$12:$BR$12,"=1",DatenquellenG!$K398:$BR398)</f>
        <v>0</v>
      </c>
      <c r="P72" s="200">
        <f>SUMIF(DatenquellenG!$K$12:$BR$12,"=2",DatenquellenG!$K398:$BR398)</f>
        <v>0</v>
      </c>
      <c r="Q72" s="200">
        <f>SUMIF(DatenquellenG!$K$12:$BR$12,"=3",DatenquellenG!$K398:$BR398)</f>
        <v>0</v>
      </c>
      <c r="R72" s="200">
        <f>SUMIF(DatenquellenG!$K$12:$BR$12,"=4",DatenquellenG!$K398:$BR398)</f>
        <v>0</v>
      </c>
      <c r="S72" s="200">
        <f>SUMIF(DatenquellenG!$K$12:$BR$12,"=5",DatenquellenG!$K398:$BR398)</f>
        <v>0</v>
      </c>
      <c r="T72" s="200">
        <f>SUMIF(DatenquellenG!$K$12:$BR$12,"=5",DatenquellenG!$K398:$BR398)</f>
        <v>0</v>
      </c>
      <c r="U72" s="204"/>
      <c r="V72" s="203">
        <f>SUMIF(DatenquellenG!$K$12:$CD$12,"=1",DatenquellenG!$K524:$CD524)</f>
        <v>0</v>
      </c>
      <c r="W72" s="203">
        <f>SUMIF(DatenquellenG!$K$12:$CD$12,"=2",DatenquellenG!$K524:$CD524)</f>
        <v>0</v>
      </c>
      <c r="X72" s="203">
        <f>SUMIF(DatenquellenG!$K$12:$CD$12,"=3",DatenquellenG!$K524:$CD524)</f>
        <v>0</v>
      </c>
      <c r="Y72" s="203">
        <f>SUMIF(DatenquellenG!$K$12:$CD$12,"=4",DatenquellenG!$K524:$CD524)</f>
        <v>0</v>
      </c>
      <c r="Z72" s="203">
        <f>SUMIF(DatenquellenG!$K$12:$CD$12,"=5",DatenquellenG!$K524:$CD524)</f>
        <v>0</v>
      </c>
      <c r="AA72" s="203">
        <f>SUMIF(DatenquellenG!$K$12:$CD$12,"=6",DatenquellenG!$K524:$CD524)</f>
        <v>0</v>
      </c>
      <c r="AB72" s="202"/>
      <c r="AD72" s="113"/>
      <c r="AE72" s="113"/>
      <c r="AF72" s="113"/>
      <c r="AG72" s="113"/>
      <c r="AH72" s="113"/>
      <c r="AI72" s="113"/>
      <c r="AJ72" s="113"/>
    </row>
    <row r="73" spans="2:36" ht="12.75" customHeight="1" x14ac:dyDescent="0.2">
      <c r="B73" s="1372"/>
      <c r="C73" s="196"/>
      <c r="D73" s="206">
        <f t="shared" si="1"/>
        <v>55</v>
      </c>
      <c r="E73" s="192"/>
      <c r="F73" s="206">
        <f>'5'!E77</f>
        <v>0</v>
      </c>
      <c r="G73" s="192"/>
      <c r="H73" s="203">
        <f>SUMIF(DatenquellenG!$K$12:$BR$12,"=1",DatenquellenG!$K210:$CD210)</f>
        <v>0</v>
      </c>
      <c r="I73" s="203">
        <f>SUMIF(DatenquellenG!$K$12:$BR$12,"=2",DatenquellenG!$K210:$CD210)</f>
        <v>0</v>
      </c>
      <c r="J73" s="203">
        <f>SUMIF(DatenquellenG!$K$12:$BR$12,"=3",DatenquellenG!$K210:$CD210)</f>
        <v>0</v>
      </c>
      <c r="K73" s="203">
        <f>SUMIF(DatenquellenG!$K$12:$BR$12,"=4",DatenquellenG!$K210:$CD210)</f>
        <v>0</v>
      </c>
      <c r="L73" s="203">
        <f>SUMIF(DatenquellenG!$K$12:$BR$12,"=5",DatenquellenG!$K210:$CD210)</f>
        <v>0</v>
      </c>
      <c r="M73" s="203">
        <f>SUMIF(DatenquellenG!$K$12:$CD$12,"=6",DatenquellenG!$K210:$CD210)</f>
        <v>0</v>
      </c>
      <c r="N73" s="205"/>
      <c r="O73" s="200">
        <f>SUMIF(DatenquellenG!$K$12:$BR$12,"=1",DatenquellenG!$K399:$BR399)</f>
        <v>0</v>
      </c>
      <c r="P73" s="200">
        <f>SUMIF(DatenquellenG!$K$12:$BR$12,"=2",DatenquellenG!$K399:$BR399)</f>
        <v>0</v>
      </c>
      <c r="Q73" s="200">
        <f>SUMIF(DatenquellenG!$K$12:$BR$12,"=3",DatenquellenG!$K399:$BR399)</f>
        <v>0</v>
      </c>
      <c r="R73" s="200">
        <f>SUMIF(DatenquellenG!$K$12:$BR$12,"=4",DatenquellenG!$K399:$BR399)</f>
        <v>0</v>
      </c>
      <c r="S73" s="200">
        <f>SUMIF(DatenquellenG!$K$12:$BR$12,"=5",DatenquellenG!$K399:$BR399)</f>
        <v>0</v>
      </c>
      <c r="T73" s="200">
        <f>SUMIF(DatenquellenG!$K$12:$BR$12,"=5",DatenquellenG!$K399:$BR399)</f>
        <v>0</v>
      </c>
      <c r="U73" s="204"/>
      <c r="V73" s="203">
        <f>SUMIF(DatenquellenG!$K$12:$CD$12,"=1",DatenquellenG!$K525:$CD525)</f>
        <v>0</v>
      </c>
      <c r="W73" s="203">
        <f>SUMIF(DatenquellenG!$K$12:$CD$12,"=2",DatenquellenG!$K525:$CD525)</f>
        <v>0</v>
      </c>
      <c r="X73" s="203">
        <f>SUMIF(DatenquellenG!$K$12:$CD$12,"=3",DatenquellenG!$K525:$CD525)</f>
        <v>0</v>
      </c>
      <c r="Y73" s="203">
        <f>SUMIF(DatenquellenG!$K$12:$CD$12,"=4",DatenquellenG!$K525:$CD525)</f>
        <v>0</v>
      </c>
      <c r="Z73" s="203">
        <f>SUMIF(DatenquellenG!$K$12:$CD$12,"=5",DatenquellenG!$K525:$CD525)</f>
        <v>0</v>
      </c>
      <c r="AA73" s="203">
        <f>SUMIF(DatenquellenG!$K$12:$CD$12,"=6",DatenquellenG!$K525:$CD525)</f>
        <v>0</v>
      </c>
      <c r="AB73" s="202"/>
      <c r="AD73" s="113"/>
      <c r="AE73" s="113"/>
      <c r="AF73" s="113"/>
      <c r="AG73" s="113"/>
      <c r="AH73" s="113"/>
      <c r="AI73" s="113"/>
      <c r="AJ73" s="113"/>
    </row>
    <row r="74" spans="2:36" ht="12.75" customHeight="1" x14ac:dyDescent="0.2">
      <c r="B74" s="1372"/>
      <c r="C74" s="196"/>
      <c r="D74" s="206">
        <f t="shared" si="1"/>
        <v>56</v>
      </c>
      <c r="E74" s="192"/>
      <c r="F74" s="206">
        <f>'5'!E78</f>
        <v>0</v>
      </c>
      <c r="G74" s="192"/>
      <c r="H74" s="203">
        <f>SUMIF(DatenquellenG!$K$12:$BR$12,"=1",DatenquellenG!$K211:$CD211)</f>
        <v>0</v>
      </c>
      <c r="I74" s="203">
        <f>SUMIF(DatenquellenG!$K$12:$BR$12,"=2",DatenquellenG!$K211:$CD211)</f>
        <v>0</v>
      </c>
      <c r="J74" s="203">
        <f>SUMIF(DatenquellenG!$K$12:$BR$12,"=3",DatenquellenG!$K211:$CD211)</f>
        <v>0</v>
      </c>
      <c r="K74" s="203">
        <f>SUMIF(DatenquellenG!$K$12:$BR$12,"=4",DatenquellenG!$K211:$CD211)</f>
        <v>0</v>
      </c>
      <c r="L74" s="203">
        <f>SUMIF(DatenquellenG!$K$12:$BR$12,"=5",DatenquellenG!$K211:$CD211)</f>
        <v>0</v>
      </c>
      <c r="M74" s="203">
        <f>SUMIF(DatenquellenG!$K$12:$CD$12,"=6",DatenquellenG!$K211:$CD211)</f>
        <v>0</v>
      </c>
      <c r="N74" s="205"/>
      <c r="O74" s="200">
        <f>SUMIF(DatenquellenG!$K$12:$BR$12,"=1",DatenquellenG!$K400:$BR400)</f>
        <v>0</v>
      </c>
      <c r="P74" s="200">
        <f>SUMIF(DatenquellenG!$K$12:$BR$12,"=2",DatenquellenG!$K400:$BR400)</f>
        <v>0</v>
      </c>
      <c r="Q74" s="200">
        <f>SUMIF(DatenquellenG!$K$12:$BR$12,"=3",DatenquellenG!$K400:$BR400)</f>
        <v>0</v>
      </c>
      <c r="R74" s="200">
        <f>SUMIF(DatenquellenG!$K$12:$BR$12,"=4",DatenquellenG!$K400:$BR400)</f>
        <v>0</v>
      </c>
      <c r="S74" s="200">
        <f>SUMIF(DatenquellenG!$K$12:$BR$12,"=5",DatenquellenG!$K400:$BR400)</f>
        <v>0</v>
      </c>
      <c r="T74" s="200">
        <f>SUMIF(DatenquellenG!$K$12:$BR$12,"=5",DatenquellenG!$K400:$BR400)</f>
        <v>0</v>
      </c>
      <c r="U74" s="204"/>
      <c r="V74" s="203">
        <f>SUMIF(DatenquellenG!$K$12:$CD$12,"=1",DatenquellenG!$K526:$CD526)</f>
        <v>0</v>
      </c>
      <c r="W74" s="203">
        <f>SUMIF(DatenquellenG!$K$12:$CD$12,"=2",DatenquellenG!$K526:$CD526)</f>
        <v>0</v>
      </c>
      <c r="X74" s="203">
        <f>SUMIF(DatenquellenG!$K$12:$CD$12,"=3",DatenquellenG!$K526:$CD526)</f>
        <v>0</v>
      </c>
      <c r="Y74" s="203">
        <f>SUMIF(DatenquellenG!$K$12:$CD$12,"=4",DatenquellenG!$K526:$CD526)</f>
        <v>0</v>
      </c>
      <c r="Z74" s="203">
        <f>SUMIF(DatenquellenG!$K$12:$CD$12,"=5",DatenquellenG!$K526:$CD526)</f>
        <v>0</v>
      </c>
      <c r="AA74" s="203">
        <f>SUMIF(DatenquellenG!$K$12:$CD$12,"=6",DatenquellenG!$K526:$CD526)</f>
        <v>0</v>
      </c>
      <c r="AB74" s="202"/>
      <c r="AD74" s="113"/>
      <c r="AE74" s="113"/>
      <c r="AF74" s="113"/>
      <c r="AG74" s="113"/>
      <c r="AH74" s="113"/>
      <c r="AI74" s="113"/>
      <c r="AJ74" s="113"/>
    </row>
    <row r="75" spans="2:36" ht="12.75" customHeight="1" x14ac:dyDescent="0.2">
      <c r="B75" s="1372"/>
      <c r="C75" s="196"/>
      <c r="D75" s="206">
        <f t="shared" si="1"/>
        <v>57</v>
      </c>
      <c r="E75" s="192"/>
      <c r="F75" s="206">
        <f>'5'!E79</f>
        <v>0</v>
      </c>
      <c r="G75" s="192"/>
      <c r="H75" s="203">
        <f>SUMIF(DatenquellenG!$K$12:$BR$12,"=1",DatenquellenG!$K212:$CD212)</f>
        <v>0</v>
      </c>
      <c r="I75" s="203">
        <f>SUMIF(DatenquellenG!$K$12:$BR$12,"=2",DatenquellenG!$K212:$CD212)</f>
        <v>0</v>
      </c>
      <c r="J75" s="203">
        <f>SUMIF(DatenquellenG!$K$12:$BR$12,"=3",DatenquellenG!$K212:$CD212)</f>
        <v>0</v>
      </c>
      <c r="K75" s="203">
        <f>SUMIF(DatenquellenG!$K$12:$BR$12,"=4",DatenquellenG!$K212:$CD212)</f>
        <v>0</v>
      </c>
      <c r="L75" s="203">
        <f>SUMIF(DatenquellenG!$K$12:$BR$12,"=5",DatenquellenG!$K212:$CD212)</f>
        <v>0</v>
      </c>
      <c r="M75" s="203">
        <f>SUMIF(DatenquellenG!$K$12:$CD$12,"=6",DatenquellenG!$K212:$CD212)</f>
        <v>0</v>
      </c>
      <c r="N75" s="205"/>
      <c r="O75" s="200">
        <f>SUMIF(DatenquellenG!$K$12:$BR$12,"=1",DatenquellenG!$K401:$BR401)</f>
        <v>0</v>
      </c>
      <c r="P75" s="200">
        <f>SUMIF(DatenquellenG!$K$12:$BR$12,"=2",DatenquellenG!$K401:$BR401)</f>
        <v>0</v>
      </c>
      <c r="Q75" s="200">
        <f>SUMIF(DatenquellenG!$K$12:$BR$12,"=3",DatenquellenG!$K401:$BR401)</f>
        <v>0</v>
      </c>
      <c r="R75" s="200">
        <f>SUMIF(DatenquellenG!$K$12:$BR$12,"=4",DatenquellenG!$K401:$BR401)</f>
        <v>0</v>
      </c>
      <c r="S75" s="200">
        <f>SUMIF(DatenquellenG!$K$12:$BR$12,"=5",DatenquellenG!$K401:$BR401)</f>
        <v>0</v>
      </c>
      <c r="T75" s="200">
        <f>SUMIF(DatenquellenG!$K$12:$BR$12,"=5",DatenquellenG!$K401:$BR401)</f>
        <v>0</v>
      </c>
      <c r="U75" s="204"/>
      <c r="V75" s="203">
        <f>SUMIF(DatenquellenG!$K$12:$CD$12,"=1",DatenquellenG!$K527:$CD527)</f>
        <v>0</v>
      </c>
      <c r="W75" s="203">
        <f>SUMIF(DatenquellenG!$K$12:$CD$12,"=2",DatenquellenG!$K527:$CD527)</f>
        <v>0</v>
      </c>
      <c r="X75" s="203">
        <f>SUMIF(DatenquellenG!$K$12:$CD$12,"=3",DatenquellenG!$K527:$CD527)</f>
        <v>0</v>
      </c>
      <c r="Y75" s="203">
        <f>SUMIF(DatenquellenG!$K$12:$CD$12,"=4",DatenquellenG!$K527:$CD527)</f>
        <v>0</v>
      </c>
      <c r="Z75" s="203">
        <f>SUMIF(DatenquellenG!$K$12:$CD$12,"=5",DatenquellenG!$K527:$CD527)</f>
        <v>0</v>
      </c>
      <c r="AA75" s="203">
        <f>SUMIF(DatenquellenG!$K$12:$CD$12,"=6",DatenquellenG!$K527:$CD527)</f>
        <v>0</v>
      </c>
      <c r="AB75" s="202"/>
      <c r="AD75" s="113"/>
      <c r="AE75" s="113"/>
      <c r="AF75" s="113"/>
      <c r="AG75" s="113"/>
      <c r="AH75" s="113"/>
      <c r="AI75" s="113"/>
      <c r="AJ75" s="113"/>
    </row>
    <row r="76" spans="2:36" ht="12.75" customHeight="1" x14ac:dyDescent="0.2">
      <c r="B76" s="1372"/>
      <c r="C76" s="196"/>
      <c r="D76" s="206">
        <f t="shared" si="1"/>
        <v>58</v>
      </c>
      <c r="E76" s="192"/>
      <c r="F76" s="206">
        <f>'5'!E80</f>
        <v>0</v>
      </c>
      <c r="G76" s="192"/>
      <c r="H76" s="203">
        <f>SUMIF(DatenquellenG!$K$12:$BR$12,"=1",DatenquellenG!$K213:$CD213)</f>
        <v>0</v>
      </c>
      <c r="I76" s="203">
        <f>SUMIF(DatenquellenG!$K$12:$BR$12,"=2",DatenquellenG!$K213:$CD213)</f>
        <v>0</v>
      </c>
      <c r="J76" s="203">
        <f>SUMIF(DatenquellenG!$K$12:$BR$12,"=3",DatenquellenG!$K213:$CD213)</f>
        <v>0</v>
      </c>
      <c r="K76" s="203">
        <f>SUMIF(DatenquellenG!$K$12:$BR$12,"=4",DatenquellenG!$K213:$CD213)</f>
        <v>0</v>
      </c>
      <c r="L76" s="203">
        <f>SUMIF(DatenquellenG!$K$12:$BR$12,"=5",DatenquellenG!$K213:$CD213)</f>
        <v>0</v>
      </c>
      <c r="M76" s="203">
        <f>SUMIF(DatenquellenG!$K$12:$CD$12,"=6",DatenquellenG!$K213:$CD213)</f>
        <v>0</v>
      </c>
      <c r="N76" s="205"/>
      <c r="O76" s="200">
        <f>SUMIF(DatenquellenG!$K$12:$BR$12,"=1",DatenquellenG!$K402:$BR402)</f>
        <v>0</v>
      </c>
      <c r="P76" s="200">
        <f>SUMIF(DatenquellenG!$K$12:$BR$12,"=2",DatenquellenG!$K402:$BR402)</f>
        <v>0</v>
      </c>
      <c r="Q76" s="200">
        <f>SUMIF(DatenquellenG!$K$12:$BR$12,"=3",DatenquellenG!$K402:$BR402)</f>
        <v>0</v>
      </c>
      <c r="R76" s="200">
        <f>SUMIF(DatenquellenG!$K$12:$BR$12,"=4",DatenquellenG!$K402:$BR402)</f>
        <v>0</v>
      </c>
      <c r="S76" s="200">
        <f>SUMIF(DatenquellenG!$K$12:$BR$12,"=5",DatenquellenG!$K402:$BR402)</f>
        <v>0</v>
      </c>
      <c r="T76" s="200">
        <f>SUMIF(DatenquellenG!$K$12:$BR$12,"=5",DatenquellenG!$K402:$BR402)</f>
        <v>0</v>
      </c>
      <c r="U76" s="204"/>
      <c r="V76" s="203">
        <f>SUMIF(DatenquellenG!$K$12:$CD$12,"=1",DatenquellenG!$K528:$CD528)</f>
        <v>0</v>
      </c>
      <c r="W76" s="203">
        <f>SUMIF(DatenquellenG!$K$12:$CD$12,"=2",DatenquellenG!$K528:$CD528)</f>
        <v>0</v>
      </c>
      <c r="X76" s="203">
        <f>SUMIF(DatenquellenG!$K$12:$CD$12,"=3",DatenquellenG!$K528:$CD528)</f>
        <v>0</v>
      </c>
      <c r="Y76" s="203">
        <f>SUMIF(DatenquellenG!$K$12:$CD$12,"=4",DatenquellenG!$K528:$CD528)</f>
        <v>0</v>
      </c>
      <c r="Z76" s="203">
        <f>SUMIF(DatenquellenG!$K$12:$CD$12,"=5",DatenquellenG!$K528:$CD528)</f>
        <v>0</v>
      </c>
      <c r="AA76" s="203">
        <f>SUMIF(DatenquellenG!$K$12:$CD$12,"=6",DatenquellenG!$K528:$CD528)</f>
        <v>0</v>
      </c>
      <c r="AB76" s="202"/>
      <c r="AD76" s="113"/>
      <c r="AE76" s="113"/>
      <c r="AF76" s="113"/>
      <c r="AG76" s="113"/>
      <c r="AH76" s="113"/>
      <c r="AI76" s="113"/>
      <c r="AJ76" s="113"/>
    </row>
    <row r="77" spans="2:36" ht="12.75" customHeight="1" x14ac:dyDescent="0.2">
      <c r="B77" s="1372"/>
      <c r="C77" s="196"/>
      <c r="D77" s="206">
        <f t="shared" si="1"/>
        <v>59</v>
      </c>
      <c r="E77" s="192"/>
      <c r="F77" s="206">
        <f>'5'!E81</f>
        <v>0</v>
      </c>
      <c r="G77" s="192"/>
      <c r="H77" s="203">
        <f>SUMIF(DatenquellenG!$K$12:$BR$12,"=1",DatenquellenG!$K214:$CD214)</f>
        <v>0</v>
      </c>
      <c r="I77" s="203">
        <f>SUMIF(DatenquellenG!$K$12:$BR$12,"=2",DatenquellenG!$K214:$CD214)</f>
        <v>0</v>
      </c>
      <c r="J77" s="203">
        <f>SUMIF(DatenquellenG!$K$12:$BR$12,"=3",DatenquellenG!$K214:$CD214)</f>
        <v>0</v>
      </c>
      <c r="K77" s="203">
        <f>SUMIF(DatenquellenG!$K$12:$BR$12,"=4",DatenquellenG!$K214:$CD214)</f>
        <v>0</v>
      </c>
      <c r="L77" s="203">
        <f>SUMIF(DatenquellenG!$K$12:$BR$12,"=5",DatenquellenG!$K214:$CD214)</f>
        <v>0</v>
      </c>
      <c r="M77" s="203">
        <f>SUMIF(DatenquellenG!$K$12:$CD$12,"=6",DatenquellenG!$K214:$CD214)</f>
        <v>0</v>
      </c>
      <c r="N77" s="205"/>
      <c r="O77" s="200">
        <f>SUMIF(DatenquellenG!$K$12:$BR$12,"=1",DatenquellenG!$K403:$BR403)</f>
        <v>0</v>
      </c>
      <c r="P77" s="200">
        <f>SUMIF(DatenquellenG!$K$12:$BR$12,"=2",DatenquellenG!$K403:$BR403)</f>
        <v>0</v>
      </c>
      <c r="Q77" s="200">
        <f>SUMIF(DatenquellenG!$K$12:$BR$12,"=3",DatenquellenG!$K403:$BR403)</f>
        <v>0</v>
      </c>
      <c r="R77" s="200">
        <f>SUMIF(DatenquellenG!$K$12:$BR$12,"=4",DatenquellenG!$K403:$BR403)</f>
        <v>0</v>
      </c>
      <c r="S77" s="200">
        <f>SUMIF(DatenquellenG!$K$12:$BR$12,"=5",DatenquellenG!$K403:$BR403)</f>
        <v>0</v>
      </c>
      <c r="T77" s="200">
        <f>SUMIF(DatenquellenG!$K$12:$BR$12,"=5",DatenquellenG!$K403:$BR403)</f>
        <v>0</v>
      </c>
      <c r="U77" s="204"/>
      <c r="V77" s="203">
        <f>SUMIF(DatenquellenG!$K$12:$CD$12,"=1",DatenquellenG!$K529:$CD529)</f>
        <v>0</v>
      </c>
      <c r="W77" s="203">
        <f>SUMIF(DatenquellenG!$K$12:$CD$12,"=2",DatenquellenG!$K529:$CD529)</f>
        <v>0</v>
      </c>
      <c r="X77" s="203">
        <f>SUMIF(DatenquellenG!$K$12:$CD$12,"=3",DatenquellenG!$K529:$CD529)</f>
        <v>0</v>
      </c>
      <c r="Y77" s="203">
        <f>SUMIF(DatenquellenG!$K$12:$CD$12,"=4",DatenquellenG!$K529:$CD529)</f>
        <v>0</v>
      </c>
      <c r="Z77" s="203">
        <f>SUMIF(DatenquellenG!$K$12:$CD$12,"=5",DatenquellenG!$K529:$CD529)</f>
        <v>0</v>
      </c>
      <c r="AA77" s="203">
        <f>SUMIF(DatenquellenG!$K$12:$CD$12,"=6",DatenquellenG!$K529:$CD529)</f>
        <v>0</v>
      </c>
      <c r="AB77" s="202"/>
      <c r="AD77" s="113"/>
      <c r="AE77" s="113"/>
      <c r="AF77" s="113"/>
      <c r="AG77" s="113"/>
      <c r="AH77" s="113"/>
      <c r="AI77" s="113"/>
      <c r="AJ77" s="113"/>
    </row>
    <row r="78" spans="2:36" ht="12.75" customHeight="1" x14ac:dyDescent="0.2">
      <c r="B78" s="1372"/>
      <c r="C78" s="196"/>
      <c r="D78" s="206">
        <f t="shared" si="1"/>
        <v>60</v>
      </c>
      <c r="E78" s="192"/>
      <c r="F78" s="206">
        <f>'5'!E82</f>
        <v>0</v>
      </c>
      <c r="G78" s="192"/>
      <c r="H78" s="203">
        <f>SUMIF(DatenquellenG!$K$12:$BR$12,"=1",DatenquellenG!$K215:$CD215)</f>
        <v>0</v>
      </c>
      <c r="I78" s="203">
        <f>SUMIF(DatenquellenG!$K$12:$BR$12,"=2",DatenquellenG!$K215:$CD215)</f>
        <v>0</v>
      </c>
      <c r="J78" s="203">
        <f>SUMIF(DatenquellenG!$K$12:$BR$12,"=3",DatenquellenG!$K215:$CD215)</f>
        <v>0</v>
      </c>
      <c r="K78" s="203">
        <f>SUMIF(DatenquellenG!$K$12:$BR$12,"=4",DatenquellenG!$K215:$CD215)</f>
        <v>0</v>
      </c>
      <c r="L78" s="203">
        <f>SUMIF(DatenquellenG!$K$12:$BR$12,"=5",DatenquellenG!$K215:$CD215)</f>
        <v>0</v>
      </c>
      <c r="M78" s="203">
        <f>SUMIF(DatenquellenG!$K$12:$CD$12,"=6",DatenquellenG!$K215:$CD215)</f>
        <v>0</v>
      </c>
      <c r="N78" s="205"/>
      <c r="O78" s="200">
        <f>SUMIF(DatenquellenG!$K$12:$BR$12,"=1",DatenquellenG!$K404:$BR404)</f>
        <v>0</v>
      </c>
      <c r="P78" s="200">
        <f>SUMIF(DatenquellenG!$K$12:$BR$12,"=2",DatenquellenG!$K404:$BR404)</f>
        <v>0</v>
      </c>
      <c r="Q78" s="200">
        <f>SUMIF(DatenquellenG!$K$12:$BR$12,"=3",DatenquellenG!$K404:$BR404)</f>
        <v>0</v>
      </c>
      <c r="R78" s="200">
        <f>SUMIF(DatenquellenG!$K$12:$BR$12,"=4",DatenquellenG!$K404:$BR404)</f>
        <v>0</v>
      </c>
      <c r="S78" s="200">
        <f>SUMIF(DatenquellenG!$K$12:$BR$12,"=5",DatenquellenG!$K404:$BR404)</f>
        <v>0</v>
      </c>
      <c r="T78" s="200">
        <f>SUMIF(DatenquellenG!$K$12:$BR$12,"=5",DatenquellenG!$K404:$BR404)</f>
        <v>0</v>
      </c>
      <c r="U78" s="204"/>
      <c r="V78" s="203">
        <f>SUMIF(DatenquellenG!$K$12:$CD$12,"=1",DatenquellenG!$K530:$CD530)</f>
        <v>0</v>
      </c>
      <c r="W78" s="203">
        <f>SUMIF(DatenquellenG!$K$12:$CD$12,"=2",DatenquellenG!$K530:$CD530)</f>
        <v>0</v>
      </c>
      <c r="X78" s="203">
        <f>SUMIF(DatenquellenG!$K$12:$CD$12,"=3",DatenquellenG!$K530:$CD530)</f>
        <v>0</v>
      </c>
      <c r="Y78" s="203">
        <f>SUMIF(DatenquellenG!$K$12:$CD$12,"=4",DatenquellenG!$K530:$CD530)</f>
        <v>0</v>
      </c>
      <c r="Z78" s="203">
        <f>SUMIF(DatenquellenG!$K$12:$CD$12,"=5",DatenquellenG!$K530:$CD530)</f>
        <v>0</v>
      </c>
      <c r="AA78" s="203">
        <f>SUMIF(DatenquellenG!$K$12:$CD$12,"=6",DatenquellenG!$K530:$CD530)</f>
        <v>0</v>
      </c>
      <c r="AB78" s="202"/>
      <c r="AD78" s="113"/>
      <c r="AE78" s="113"/>
      <c r="AF78" s="113"/>
      <c r="AG78" s="113"/>
      <c r="AH78" s="113"/>
      <c r="AI78" s="113"/>
      <c r="AJ78" s="113"/>
    </row>
    <row r="79" spans="2:36" ht="4.5" customHeight="1" x14ac:dyDescent="0.2">
      <c r="B79" s="1372"/>
      <c r="C79" s="196"/>
      <c r="D79" s="192"/>
      <c r="E79" s="192"/>
      <c r="F79" s="192"/>
      <c r="G79" s="192"/>
      <c r="H79" s="201"/>
      <c r="I79" s="201"/>
      <c r="J79" s="201"/>
      <c r="K79" s="201"/>
      <c r="L79" s="201"/>
      <c r="M79" s="201"/>
      <c r="N79" s="190"/>
      <c r="O79" s="188"/>
      <c r="P79" s="189"/>
      <c r="Q79" s="188"/>
      <c r="R79" s="188"/>
      <c r="S79" s="187"/>
      <c r="T79" s="187"/>
      <c r="U79" s="188"/>
      <c r="V79" s="188"/>
      <c r="W79" s="187"/>
      <c r="X79" s="187"/>
      <c r="Y79" s="187"/>
      <c r="Z79" s="201"/>
      <c r="AA79" s="201"/>
      <c r="AB79" s="186"/>
      <c r="AD79" s="113"/>
      <c r="AE79" s="113"/>
      <c r="AF79" s="113"/>
      <c r="AG79" s="113"/>
      <c r="AH79" s="113"/>
      <c r="AI79" s="113"/>
      <c r="AJ79" s="113"/>
    </row>
    <row r="80" spans="2:36" ht="12.75" customHeight="1" x14ac:dyDescent="0.2">
      <c r="B80" s="1372"/>
      <c r="C80" s="196"/>
      <c r="D80" s="192"/>
      <c r="E80" s="192"/>
      <c r="F80" s="193" t="s">
        <v>123</v>
      </c>
      <c r="G80" s="192"/>
      <c r="H80" s="199">
        <f t="shared" ref="H80:M80" si="2">SUM(H19:H78)</f>
        <v>0</v>
      </c>
      <c r="I80" s="199">
        <f t="shared" si="2"/>
        <v>0</v>
      </c>
      <c r="J80" s="199">
        <f t="shared" si="2"/>
        <v>0</v>
      </c>
      <c r="K80" s="199">
        <f t="shared" si="2"/>
        <v>0</v>
      </c>
      <c r="L80" s="199">
        <f t="shared" si="2"/>
        <v>0</v>
      </c>
      <c r="M80" s="199">
        <f t="shared" si="2"/>
        <v>0</v>
      </c>
      <c r="N80" s="190">
        <f t="shared" ref="N80:T80" si="3">SUM(N19:N79)</f>
        <v>0</v>
      </c>
      <c r="O80" s="198">
        <f t="shared" si="3"/>
        <v>0</v>
      </c>
      <c r="P80" s="199">
        <f t="shared" si="3"/>
        <v>0</v>
      </c>
      <c r="Q80" s="199">
        <f t="shared" si="3"/>
        <v>0</v>
      </c>
      <c r="R80" s="199">
        <f t="shared" si="3"/>
        <v>0</v>
      </c>
      <c r="S80" s="199">
        <f t="shared" si="3"/>
        <v>0</v>
      </c>
      <c r="T80" s="199">
        <f t="shared" si="3"/>
        <v>0</v>
      </c>
      <c r="U80" s="188"/>
      <c r="V80" s="199">
        <f>SUMIF('5'!$AO$23:$AO$82,"=30%",V19:V78)</f>
        <v>0</v>
      </c>
      <c r="W80" s="199">
        <f>SUMIF('5'!$AO$23:$AO$82,"=30%",W19:W78)</f>
        <v>0</v>
      </c>
      <c r="X80" s="199">
        <f>SUMIF('5'!$AO$23:$AO$82,"=30%",X19:X78)</f>
        <v>0</v>
      </c>
      <c r="Y80" s="199">
        <f>SUMIF('5'!$AO$23:$AO$82,"=30%",Y19:Y78)</f>
        <v>0</v>
      </c>
      <c r="Z80" s="199">
        <f>SUMIF('5'!$AO$23:$AO$82,"=30%",Z19:Z78)</f>
        <v>0</v>
      </c>
      <c r="AA80" s="199">
        <f>SUMIF('5'!$AO$23:$AO$82,"=30%",AA19:AA78)</f>
        <v>0</v>
      </c>
      <c r="AB80" s="186"/>
      <c r="AD80" s="113"/>
      <c r="AE80" s="113"/>
      <c r="AF80" s="113"/>
      <c r="AG80" s="113"/>
      <c r="AH80" s="113"/>
      <c r="AI80" s="113"/>
      <c r="AJ80" s="113"/>
    </row>
    <row r="81" spans="1:61" ht="12.75" customHeight="1" x14ac:dyDescent="0.2">
      <c r="B81" s="1372"/>
      <c r="C81" s="195"/>
      <c r="D81" s="194"/>
      <c r="E81" s="194"/>
      <c r="F81" s="197" t="s">
        <v>468</v>
      </c>
      <c r="G81" s="194"/>
      <c r="H81" s="199">
        <f t="shared" ref="H81:M81" si="4">O80</f>
        <v>0</v>
      </c>
      <c r="I81" s="199">
        <f t="shared" si="4"/>
        <v>0</v>
      </c>
      <c r="J81" s="199">
        <f t="shared" si="4"/>
        <v>0</v>
      </c>
      <c r="K81" s="199">
        <f t="shared" si="4"/>
        <v>0</v>
      </c>
      <c r="L81" s="199">
        <f t="shared" si="4"/>
        <v>0</v>
      </c>
      <c r="M81" s="199">
        <f t="shared" si="4"/>
        <v>0</v>
      </c>
      <c r="N81" s="190"/>
      <c r="O81" s="188"/>
      <c r="P81" s="188"/>
      <c r="Q81" s="188"/>
      <c r="R81" s="188"/>
      <c r="S81" s="188"/>
      <c r="T81" s="188"/>
      <c r="U81" s="188"/>
      <c r="V81" s="199">
        <f>SUMIF('5'!$AO$23:$AO$82,"=75%",V19:V78)</f>
        <v>0</v>
      </c>
      <c r="W81" s="199">
        <f>SUMIF('5'!$AO$23:$AO$82,"=75%",W19:W78)</f>
        <v>0</v>
      </c>
      <c r="X81" s="199">
        <f>SUMIF('5'!$AO$23:$AO$82,"=75%",X19:X78)</f>
        <v>0</v>
      </c>
      <c r="Y81" s="199">
        <f>SUMIF('5'!$AO$23:$AO$82,"=75%",Y19:Y78)</f>
        <v>0</v>
      </c>
      <c r="Z81" s="199">
        <f>SUMIF('5'!$AO$23:$AO$82,"=75%",Z19:Z78)</f>
        <v>0</v>
      </c>
      <c r="AA81" s="199">
        <f>SUMIF('5'!$AO$23:$AO$82,"=75%",AA19:AA78)</f>
        <v>0</v>
      </c>
      <c r="AB81" s="186"/>
      <c r="AD81" s="113"/>
      <c r="AE81" s="113"/>
      <c r="AF81" s="113"/>
      <c r="AG81" s="113"/>
      <c r="AH81" s="113"/>
      <c r="AI81" s="113"/>
      <c r="AJ81" s="113"/>
    </row>
    <row r="82" spans="1:61" ht="12.75" customHeight="1" x14ac:dyDescent="0.2">
      <c r="B82" s="1372"/>
      <c r="C82" s="196"/>
      <c r="D82" s="192"/>
      <c r="E82" s="192"/>
      <c r="F82" s="193" t="s">
        <v>478</v>
      </c>
      <c r="G82" s="192"/>
      <c r="H82" s="199">
        <f>V82</f>
        <v>0</v>
      </c>
      <c r="I82" s="199">
        <f t="shared" ref="I82:M83" si="5">W82</f>
        <v>0</v>
      </c>
      <c r="J82" s="199">
        <f t="shared" si="5"/>
        <v>0</v>
      </c>
      <c r="K82" s="199">
        <f t="shared" si="5"/>
        <v>0</v>
      </c>
      <c r="L82" s="199">
        <f t="shared" si="5"/>
        <v>0</v>
      </c>
      <c r="M82" s="199">
        <f t="shared" si="5"/>
        <v>0</v>
      </c>
      <c r="N82" s="190"/>
      <c r="O82" s="189"/>
      <c r="P82" s="189"/>
      <c r="Q82" s="188"/>
      <c r="R82" s="188"/>
      <c r="S82" s="188"/>
      <c r="T82" s="188"/>
      <c r="U82" s="188"/>
      <c r="V82" s="199">
        <f>V80</f>
        <v>0</v>
      </c>
      <c r="W82" s="199">
        <f>W80*(POWER(1+'10'!$K$13,1))</f>
        <v>0</v>
      </c>
      <c r="X82" s="199">
        <f>X80*(POWER(1+'10'!$K$13,2))</f>
        <v>0</v>
      </c>
      <c r="Y82" s="199">
        <f>Y80*(POWER(1+'10'!$K$13,3))</f>
        <v>0</v>
      </c>
      <c r="Z82" s="199">
        <f>Z80*(POWER(1+'10'!$K$13,4))</f>
        <v>0</v>
      </c>
      <c r="AA82" s="199">
        <f>AA80*(POWER(1+'10'!$K$13,5))</f>
        <v>0</v>
      </c>
      <c r="AB82" s="186"/>
      <c r="AD82" s="113"/>
      <c r="AE82" s="113"/>
      <c r="AF82" s="113"/>
      <c r="AG82" s="113"/>
      <c r="AH82" s="113"/>
      <c r="AI82" s="113"/>
      <c r="AJ82" s="113"/>
    </row>
    <row r="83" spans="1:61" ht="12.75" customHeight="1" x14ac:dyDescent="0.2">
      <c r="B83" s="1372"/>
      <c r="C83" s="196"/>
      <c r="D83" s="1109"/>
      <c r="E83" s="1109"/>
      <c r="F83" s="1108" t="s">
        <v>467</v>
      </c>
      <c r="G83" s="1109"/>
      <c r="H83" s="1110">
        <f>V83</f>
        <v>0</v>
      </c>
      <c r="I83" s="1110">
        <f t="shared" si="5"/>
        <v>0</v>
      </c>
      <c r="J83" s="1110">
        <f t="shared" si="5"/>
        <v>0</v>
      </c>
      <c r="K83" s="1110">
        <f t="shared" si="5"/>
        <v>0</v>
      </c>
      <c r="L83" s="1110">
        <f t="shared" si="5"/>
        <v>0</v>
      </c>
      <c r="M83" s="1110">
        <f t="shared" si="5"/>
        <v>0</v>
      </c>
      <c r="N83" s="190"/>
      <c r="O83" s="189"/>
      <c r="P83" s="189"/>
      <c r="Q83" s="188"/>
      <c r="R83" s="188"/>
      <c r="S83" s="188"/>
      <c r="T83" s="188"/>
      <c r="U83" s="188"/>
      <c r="V83" s="1110">
        <f>V81</f>
        <v>0</v>
      </c>
      <c r="W83" s="1110">
        <f>W81*(POWER(1+'10'!$K$13,1))</f>
        <v>0</v>
      </c>
      <c r="X83" s="1110">
        <f>X81*(POWER(1+'10'!$K$13,2))</f>
        <v>0</v>
      </c>
      <c r="Y83" s="1110">
        <f>Y81*(POWER(1+'10'!$K$13,3))</f>
        <v>0</v>
      </c>
      <c r="Z83" s="1110">
        <f>Z81*(POWER(1+'10'!$K$13,4))</f>
        <v>0</v>
      </c>
      <c r="AA83" s="1110">
        <f>AA81*(POWER(1+'10'!$K$13,5))</f>
        <v>0</v>
      </c>
      <c r="AB83" s="186"/>
      <c r="AD83" s="113"/>
      <c r="AE83" s="113"/>
      <c r="AF83" s="113"/>
      <c r="AG83" s="113"/>
      <c r="AH83" s="113"/>
      <c r="AI83" s="113"/>
      <c r="AJ83" s="113"/>
    </row>
    <row r="84" spans="1:61" ht="13.5" customHeight="1" thickBot="1" x14ac:dyDescent="0.25">
      <c r="B84" s="1372"/>
      <c r="C84" s="195"/>
      <c r="D84" s="194"/>
      <c r="E84" s="192"/>
      <c r="F84" s="193" t="s">
        <v>122</v>
      </c>
      <c r="G84" s="192"/>
      <c r="H84" s="191">
        <f t="shared" ref="H84:M84" si="6">H80-H81-H82-H83</f>
        <v>0</v>
      </c>
      <c r="I84" s="191">
        <f t="shared" si="6"/>
        <v>0</v>
      </c>
      <c r="J84" s="191">
        <f t="shared" si="6"/>
        <v>0</v>
      </c>
      <c r="K84" s="191">
        <f t="shared" si="6"/>
        <v>0</v>
      </c>
      <c r="L84" s="191">
        <f t="shared" si="6"/>
        <v>0</v>
      </c>
      <c r="M84" s="191">
        <f t="shared" si="6"/>
        <v>0</v>
      </c>
      <c r="N84" s="190"/>
      <c r="O84" s="189"/>
      <c r="P84" s="189"/>
      <c r="Q84" s="188"/>
      <c r="R84" s="188"/>
      <c r="S84" s="188"/>
      <c r="T84" s="188"/>
      <c r="U84" s="188"/>
      <c r="V84" s="188"/>
      <c r="W84" s="188"/>
      <c r="X84" s="188"/>
      <c r="Y84" s="188"/>
      <c r="Z84" s="188"/>
      <c r="AA84" s="188"/>
      <c r="AB84" s="186"/>
      <c r="AD84" s="113"/>
      <c r="AE84" s="113"/>
      <c r="AF84" s="113"/>
      <c r="AG84" s="113"/>
      <c r="AH84" s="113"/>
      <c r="AI84" s="113"/>
      <c r="AJ84" s="113"/>
    </row>
    <row r="85" spans="1:61" ht="4.5" customHeight="1" thickTop="1" thickBot="1" x14ac:dyDescent="0.25">
      <c r="B85" s="1373"/>
      <c r="C85" s="185"/>
      <c r="D85" s="184"/>
      <c r="E85" s="184"/>
      <c r="F85" s="184"/>
      <c r="G85" s="184"/>
      <c r="H85" s="183"/>
      <c r="I85" s="183"/>
      <c r="J85" s="183"/>
      <c r="K85" s="183"/>
      <c r="L85" s="182"/>
      <c r="M85" s="182"/>
      <c r="N85" s="180"/>
      <c r="O85" s="181"/>
      <c r="P85" s="181"/>
      <c r="Q85" s="180"/>
      <c r="R85" s="180"/>
      <c r="S85" s="180"/>
      <c r="T85" s="180"/>
      <c r="U85" s="180"/>
      <c r="V85" s="180"/>
      <c r="W85" s="180"/>
      <c r="X85" s="179"/>
      <c r="Y85" s="179"/>
      <c r="Z85" s="179"/>
      <c r="AA85" s="561"/>
      <c r="AB85" s="178"/>
      <c r="AD85" s="113"/>
      <c r="AE85" s="113"/>
      <c r="AF85" s="113"/>
      <c r="AG85" s="113"/>
      <c r="AH85" s="113"/>
      <c r="AI85" s="113"/>
      <c r="AJ85" s="113"/>
    </row>
    <row r="86" spans="1:61" x14ac:dyDescent="0.2">
      <c r="C86" s="142"/>
      <c r="D86" s="142"/>
      <c r="E86" s="142"/>
      <c r="F86" s="142"/>
      <c r="G86" s="142"/>
      <c r="H86" s="143"/>
      <c r="I86" s="143"/>
      <c r="J86" s="143"/>
      <c r="K86" s="143"/>
      <c r="L86" s="143"/>
      <c r="M86" s="143"/>
      <c r="N86" s="142"/>
      <c r="O86" s="143"/>
      <c r="P86" s="143"/>
      <c r="Q86" s="143"/>
      <c r="R86" s="143"/>
      <c r="S86" s="143"/>
      <c r="T86" s="143"/>
      <c r="U86" s="142"/>
      <c r="V86" s="142"/>
      <c r="W86" s="142"/>
      <c r="X86" s="142"/>
      <c r="Y86" s="142"/>
      <c r="Z86" s="142"/>
      <c r="AA86" s="142"/>
      <c r="AB86" s="142"/>
      <c r="AD86" s="113"/>
      <c r="AE86" s="113"/>
      <c r="AF86" s="113"/>
      <c r="AG86" s="113"/>
      <c r="AH86" s="113"/>
      <c r="AI86" s="113"/>
      <c r="AJ86" s="113"/>
    </row>
    <row r="87" spans="1:61" hidden="1" x14ac:dyDescent="0.2">
      <c r="C87" s="142"/>
      <c r="D87" s="142"/>
      <c r="E87" s="142"/>
      <c r="F87" s="142"/>
      <c r="G87" s="142"/>
      <c r="H87" s="143"/>
      <c r="I87" s="143"/>
      <c r="J87" s="143"/>
      <c r="K87" s="143"/>
      <c r="L87" s="143"/>
      <c r="M87" s="143"/>
      <c r="N87" s="142"/>
      <c r="O87" s="143"/>
      <c r="P87" s="143"/>
      <c r="Q87" s="143"/>
      <c r="R87" s="143"/>
      <c r="S87" s="143"/>
      <c r="T87" s="143"/>
      <c r="U87" s="142"/>
      <c r="V87" s="142"/>
      <c r="W87" s="142"/>
      <c r="X87" s="142"/>
      <c r="Y87" s="142"/>
      <c r="Z87" s="142"/>
      <c r="AA87" s="142"/>
      <c r="AB87" s="142"/>
    </row>
    <row r="88" spans="1:61" hidden="1" x14ac:dyDescent="0.2">
      <c r="C88" s="142"/>
      <c r="D88" s="142"/>
      <c r="E88" s="142"/>
      <c r="F88" s="142"/>
      <c r="G88" s="142"/>
      <c r="H88" s="143"/>
      <c r="I88" s="143"/>
      <c r="J88" s="143"/>
      <c r="K88" s="143"/>
      <c r="L88" s="143"/>
      <c r="M88" s="143"/>
      <c r="N88" s="142"/>
      <c r="O88" s="143"/>
      <c r="P88" s="143"/>
      <c r="Q88" s="143"/>
      <c r="R88" s="143"/>
      <c r="S88" s="143"/>
      <c r="T88" s="143"/>
      <c r="U88" s="142"/>
      <c r="V88" s="142"/>
      <c r="W88" s="142"/>
      <c r="X88" s="142"/>
      <c r="Y88" s="142"/>
      <c r="Z88" s="142"/>
      <c r="AA88" s="142"/>
      <c r="AB88" s="142"/>
    </row>
    <row r="89" spans="1:61" hidden="1" x14ac:dyDescent="0.2">
      <c r="V89" s="1"/>
      <c r="W89" s="1"/>
      <c r="X89" s="1"/>
      <c r="Y89" s="1"/>
      <c r="Z89" s="1"/>
      <c r="AA89" s="1"/>
    </row>
    <row r="90" spans="1:61" hidden="1" x14ac:dyDescent="0.2">
      <c r="V90" s="1"/>
      <c r="W90" s="1"/>
      <c r="X90" s="1"/>
      <c r="Y90" s="1"/>
      <c r="Z90" s="1"/>
      <c r="AA90" s="1"/>
    </row>
    <row r="91" spans="1:61" hidden="1" x14ac:dyDescent="0.2">
      <c r="V91" s="1"/>
      <c r="W91" s="1"/>
      <c r="X91" s="1"/>
      <c r="Y91" s="1"/>
      <c r="Z91" s="1"/>
      <c r="AA91" s="1"/>
    </row>
    <row r="92" spans="1:61" hidden="1" x14ac:dyDescent="0.2">
      <c r="V92" s="1"/>
      <c r="W92" s="1"/>
      <c r="X92" s="1"/>
      <c r="Y92" s="1"/>
      <c r="Z92" s="1"/>
      <c r="AA92" s="1"/>
    </row>
    <row r="93" spans="1:61" ht="15" x14ac:dyDescent="0.25">
      <c r="A93" s="2"/>
      <c r="B93" s="2"/>
      <c r="C93" s="2"/>
      <c r="D93" s="2"/>
      <c r="E93" s="2"/>
      <c r="F93" s="2"/>
      <c r="G93" s="2"/>
      <c r="H93" s="176"/>
      <c r="I93" s="176"/>
      <c r="J93" s="176"/>
      <c r="K93" s="176"/>
      <c r="L93" s="176"/>
      <c r="M93" s="176"/>
      <c r="N93" s="2"/>
      <c r="O93" s="176"/>
      <c r="P93" s="176"/>
      <c r="Q93" s="176"/>
      <c r="R93" s="176"/>
      <c r="S93" s="176"/>
      <c r="T93" s="176"/>
      <c r="U93" s="2"/>
      <c r="V93" s="2"/>
      <c r="W93"/>
      <c r="X93"/>
      <c r="Y93"/>
      <c r="Z93"/>
      <c r="AA93"/>
      <c r="AB93"/>
      <c r="AC93"/>
      <c r="AD93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</row>
    <row r="94" spans="1:61" x14ac:dyDescent="0.2">
      <c r="V94" s="1"/>
      <c r="W94" s="1"/>
      <c r="X94" s="1"/>
      <c r="Y94" s="1"/>
      <c r="Z94" s="1"/>
      <c r="AA94" s="1"/>
    </row>
    <row r="95" spans="1:61" ht="15" x14ac:dyDescent="0.25">
      <c r="V95" s="1"/>
      <c r="W95"/>
      <c r="X95"/>
      <c r="Y95"/>
      <c r="Z95"/>
      <c r="AA95"/>
    </row>
    <row r="96" spans="1:61" x14ac:dyDescent="0.2">
      <c r="V96" s="1"/>
      <c r="W96" s="1"/>
      <c r="X96" s="1"/>
      <c r="Y96" s="1"/>
      <c r="Z96" s="1"/>
      <c r="AA96" s="1"/>
    </row>
  </sheetData>
  <mergeCells count="5">
    <mergeCell ref="B14:B85"/>
    <mergeCell ref="H9:AB10"/>
    <mergeCell ref="Z1:AB1"/>
    <mergeCell ref="Z7:AB7"/>
    <mergeCell ref="Z8:AB8"/>
  </mergeCells>
  <conditionalFormatting sqref="X19:X78">
    <cfRule type="cellIs" dxfId="25" priority="3" stopIfTrue="1" operator="equal">
      <formula>0</formula>
    </cfRule>
  </conditionalFormatting>
  <conditionalFormatting sqref="O19:T78 H19:M78">
    <cfRule type="cellIs" dxfId="24" priority="4" stopIfTrue="1" operator="lessThanOrEqual">
      <formula>0</formula>
    </cfRule>
  </conditionalFormatting>
  <conditionalFormatting sqref="Y19:AA78">
    <cfRule type="cellIs" dxfId="23" priority="2" stopIfTrue="1" operator="lessThanOrEqual">
      <formula>0</formula>
    </cfRule>
  </conditionalFormatting>
  <conditionalFormatting sqref="V19:W78">
    <cfRule type="cellIs" dxfId="22" priority="1" stopIfTrue="1" operator="lessThanOrEqual">
      <formula>0</formula>
    </cfRule>
  </conditionalFormatting>
  <printOptions horizontalCentered="1" verticalCentered="1"/>
  <pageMargins left="0.25" right="0.25" top="0.75" bottom="0.75" header="0.3" footer="0.3"/>
  <pageSetup paperSize="9" scale="54" orientation="portrait" r:id="rId1"/>
  <headerFooter alignWithMargins="0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5">
    <tabColor rgb="FFFFFFCC"/>
    <pageSetUpPr fitToPage="1"/>
  </sheetPr>
  <dimension ref="B1:Q51"/>
  <sheetViews>
    <sheetView showGridLines="0" showZeros="0" topLeftCell="B1" zoomScale="110" zoomScaleNormal="110" zoomScaleSheetLayoutView="100" workbookViewId="0">
      <selection activeCell="M31" sqref="M31"/>
    </sheetView>
  </sheetViews>
  <sheetFormatPr baseColWidth="10" defaultColWidth="11.42578125" defaultRowHeight="12.75" x14ac:dyDescent="0.2"/>
  <cols>
    <col min="1" max="1" width="2.7109375" style="1" customWidth="1"/>
    <col min="2" max="2" width="11.42578125" style="1"/>
    <col min="3" max="3" width="5.85546875" style="1" customWidth="1"/>
    <col min="4" max="4" width="0.85546875" style="1" customWidth="1"/>
    <col min="5" max="5" width="23.42578125" style="1" customWidth="1"/>
    <col min="6" max="11" width="11.7109375" style="1" customWidth="1"/>
    <col min="12" max="12" width="2.7109375" style="1" customWidth="1"/>
    <col min="13" max="13" width="11.7109375" style="1" customWidth="1"/>
    <col min="14" max="14" width="2.7109375" style="1" customWidth="1"/>
    <col min="15" max="17" width="11.7109375" style="1" customWidth="1"/>
    <col min="18" max="18" width="2.7109375" style="1" customWidth="1"/>
    <col min="19" max="16384" width="11.42578125" style="1"/>
  </cols>
  <sheetData>
    <row r="1" spans="2:17" ht="7.5" customHeight="1" x14ac:dyDescent="0.2"/>
    <row r="2" spans="2:17" ht="13.5" customHeight="1" x14ac:dyDescent="0.2"/>
    <row r="3" spans="2:17" ht="5.25" customHeight="1" x14ac:dyDescent="0.2"/>
    <row r="4" spans="2:17" x14ac:dyDescent="0.2">
      <c r="I4" s="1380"/>
      <c r="J4" s="1380"/>
      <c r="K4" s="236"/>
    </row>
    <row r="5" spans="2:17" x14ac:dyDescent="0.2">
      <c r="I5" s="236"/>
      <c r="J5" s="236"/>
      <c r="K5" s="236"/>
    </row>
    <row r="6" spans="2:17" x14ac:dyDescent="0.2">
      <c r="I6" s="236"/>
      <c r="J6" s="236"/>
      <c r="K6" s="236"/>
    </row>
    <row r="7" spans="2:17" x14ac:dyDescent="0.2">
      <c r="I7" s="236"/>
      <c r="J7" s="236"/>
      <c r="K7" s="236"/>
    </row>
    <row r="9" spans="2:17" x14ac:dyDescent="0.2">
      <c r="C9" s="112"/>
    </row>
    <row r="10" spans="2:17" ht="12" customHeight="1" x14ac:dyDescent="0.2">
      <c r="B10" s="288" t="s">
        <v>142</v>
      </c>
      <c r="I10" s="1381" t="str">
        <f>IF('1'!$D$13&lt;&gt;"",'1'!$D$13,"")</f>
        <v/>
      </c>
      <c r="J10" s="1381"/>
      <c r="K10" s="562"/>
    </row>
    <row r="11" spans="2:17" ht="13.5" customHeight="1" thickBot="1" x14ac:dyDescent="0.25">
      <c r="I11" s="1382" t="s">
        <v>325</v>
      </c>
      <c r="J11" s="1382"/>
      <c r="K11" s="563"/>
    </row>
    <row r="12" spans="2:17" ht="13.5" customHeight="1" x14ac:dyDescent="0.2">
      <c r="B12" s="234" t="str">
        <f>IF('1'!D24&lt;&gt;"",'1'!D24,"")</f>
        <v/>
      </c>
      <c r="C12" s="287"/>
      <c r="D12" s="287"/>
      <c r="E12" s="286"/>
      <c r="F12" s="1374" t="s">
        <v>0</v>
      </c>
      <c r="G12" s="1375"/>
      <c r="H12" s="1375"/>
      <c r="I12" s="1375"/>
      <c r="J12" s="1376"/>
      <c r="K12" s="564"/>
      <c r="Q12" s="230"/>
    </row>
    <row r="13" spans="2:17" ht="12.75" customHeight="1" thickBot="1" x14ac:dyDescent="0.25">
      <c r="B13" s="232" t="str">
        <f>IF('1'!D17&lt;&gt;"",'1'!D17,"")</f>
        <v/>
      </c>
      <c r="C13" s="285"/>
      <c r="D13" s="285"/>
      <c r="E13" s="284"/>
      <c r="F13" s="1377"/>
      <c r="G13" s="1378"/>
      <c r="H13" s="1378"/>
      <c r="I13" s="1378"/>
      <c r="J13" s="1379"/>
      <c r="K13" s="564"/>
      <c r="Q13" s="230"/>
    </row>
    <row r="14" spans="2:17" ht="13.5" customHeight="1" thickBot="1" x14ac:dyDescent="0.25">
      <c r="C14" s="33"/>
      <c r="J14" s="283" t="s">
        <v>474</v>
      </c>
      <c r="K14" s="283"/>
      <c r="Q14" s="230"/>
    </row>
    <row r="15" spans="2:17" ht="13.5" customHeight="1" thickBot="1" x14ac:dyDescent="0.25">
      <c r="B15" s="743" t="s">
        <v>141</v>
      </c>
      <c r="C15" s="743"/>
      <c r="D15" s="744"/>
      <c r="E15" s="744"/>
      <c r="F15" s="743"/>
      <c r="G15" s="745"/>
      <c r="H15" s="745"/>
      <c r="I15" s="745"/>
      <c r="J15" s="745"/>
      <c r="K15" s="746"/>
    </row>
    <row r="16" spans="2:17" ht="12.75" customHeight="1" x14ac:dyDescent="0.2">
      <c r="B16" s="1372" t="s">
        <v>131</v>
      </c>
      <c r="C16" s="282"/>
      <c r="D16" s="281"/>
      <c r="E16" s="280" t="s">
        <v>140</v>
      </c>
      <c r="F16" s="740">
        <f>'5G'!$H$15</f>
        <v>0</v>
      </c>
      <c r="G16" s="741">
        <f>'5G'!$I$15</f>
        <v>366</v>
      </c>
      <c r="H16" s="741">
        <f>'5G'!$J$15</f>
        <v>731</v>
      </c>
      <c r="I16" s="741">
        <f>'5G'!$K$15</f>
        <v>1096</v>
      </c>
      <c r="J16" s="741">
        <f>'5G'!$L$15</f>
        <v>1461</v>
      </c>
      <c r="K16" s="742">
        <f>'5G'!$L$15</f>
        <v>1461</v>
      </c>
    </row>
    <row r="17" spans="2:11" ht="12.75" customHeight="1" x14ac:dyDescent="0.2">
      <c r="B17" s="1372"/>
      <c r="C17" s="282"/>
      <c r="D17" s="281"/>
      <c r="E17" s="280" t="s">
        <v>139</v>
      </c>
      <c r="F17" s="279">
        <f>'5G'!$H$16</f>
        <v>365</v>
      </c>
      <c r="G17" s="278">
        <f>'5G'!$I$16</f>
        <v>730</v>
      </c>
      <c r="H17" s="278">
        <f>'5G'!$J$16</f>
        <v>1095</v>
      </c>
      <c r="I17" s="278">
        <f>'5G'!$K$16</f>
        <v>1460</v>
      </c>
      <c r="J17" s="278">
        <f>'5G'!$L$16</f>
        <v>1826</v>
      </c>
      <c r="K17" s="558">
        <f>'5G'!$L$16</f>
        <v>1826</v>
      </c>
    </row>
    <row r="18" spans="2:11" ht="4.5" customHeight="1" x14ac:dyDescent="0.2">
      <c r="B18" s="1372"/>
      <c r="C18" s="270"/>
      <c r="D18" s="269"/>
      <c r="E18" s="268"/>
      <c r="F18" s="267"/>
      <c r="G18" s="266"/>
      <c r="H18" s="265"/>
      <c r="I18" s="265"/>
      <c r="J18" s="265"/>
      <c r="K18" s="565"/>
    </row>
    <row r="19" spans="2:11" ht="12.75" customHeight="1" x14ac:dyDescent="0.2">
      <c r="B19" s="1372"/>
      <c r="C19" s="264"/>
      <c r="D19" s="263"/>
      <c r="E19" s="262" t="s">
        <v>137</v>
      </c>
      <c r="F19" s="261" t="s">
        <v>128</v>
      </c>
      <c r="G19" s="260" t="s">
        <v>127</v>
      </c>
      <c r="H19" s="260" t="s">
        <v>126</v>
      </c>
      <c r="I19" s="260" t="s">
        <v>125</v>
      </c>
      <c r="J19" s="570" t="s">
        <v>124</v>
      </c>
      <c r="K19" s="259" t="s">
        <v>302</v>
      </c>
    </row>
    <row r="20" spans="2:11" ht="12.75" customHeight="1" x14ac:dyDescent="0.2">
      <c r="B20" s="1372"/>
      <c r="C20" s="258" t="s">
        <v>26</v>
      </c>
      <c r="D20" s="225"/>
      <c r="E20" s="257" t="str">
        <f>IF('2'!D26&lt;&gt;"",'2'!D26,"")</f>
        <v/>
      </c>
      <c r="F20" s="256">
        <f>SUMIF(DatenquellenG!$K$12:$BR$12,"=1",DatenquellenG!$K$534:$BR$534)</f>
        <v>0</v>
      </c>
      <c r="G20" s="255">
        <f>SUMIF(DatenquellenG!$K$12:$BR$12,"=2",DatenquellenG!$K$534:$BR$534)</f>
        <v>0</v>
      </c>
      <c r="H20" s="251">
        <f>SUMIF(DatenquellenG!$K$12:$BR$12,"=3",DatenquellenG!$K$534:$BR$534)</f>
        <v>0</v>
      </c>
      <c r="I20" s="251">
        <f>SUMIF(DatenquellenG!$K$12:$BR$12,"=4",DatenquellenG!$K$534:$BR$534)</f>
        <v>0</v>
      </c>
      <c r="J20" s="277">
        <f>SUMIF(DatenquellenG!$K$12:$BR$12,"=5",DatenquellenG!$K$534:$BR$534)</f>
        <v>0</v>
      </c>
      <c r="K20" s="566">
        <f>SUMIF(DatenquellenG!$K$12:$BR$12,"=5",DatenquellenG!$K$534:$BR$534)</f>
        <v>0</v>
      </c>
    </row>
    <row r="21" spans="2:11" ht="12.75" customHeight="1" x14ac:dyDescent="0.2">
      <c r="B21" s="1372"/>
      <c r="C21" s="254" t="s">
        <v>27</v>
      </c>
      <c r="D21" s="218"/>
      <c r="E21" s="257" t="str">
        <f>IF('2'!D27&lt;&gt;"",'2'!D27,"")</f>
        <v/>
      </c>
      <c r="F21" s="253">
        <f>SUMIF(DatenquellenG!$K$12:$BR$12,"=1",DatenquellenG!$K535:$BR535)</f>
        <v>0</v>
      </c>
      <c r="G21" s="277">
        <f>SUMIF(DatenquellenG!$K$12:$BR$12,"=2",DatenquellenG!$K535:$BR535)</f>
        <v>0</v>
      </c>
      <c r="H21" s="277">
        <f>SUMIF(DatenquellenG!$K$12:$BR$12,"=3",DatenquellenG!$K535:$BR535)</f>
        <v>0</v>
      </c>
      <c r="I21" s="277">
        <f>SUMIF(DatenquellenG!$K$12:$BR$12,"=4",DatenquellenG!$K535:$BR535)</f>
        <v>0</v>
      </c>
      <c r="J21" s="277">
        <f>SUMIF(DatenquellenG!$K$12:$BR$12,"=5",DatenquellenG!$K535:$BR535)</f>
        <v>0</v>
      </c>
      <c r="K21" s="566">
        <f>SUMIF(DatenquellenG!$K$12:$BR$12,"=5",DatenquellenG!$K535:$BR535)</f>
        <v>0</v>
      </c>
    </row>
    <row r="22" spans="2:11" ht="12.75" customHeight="1" x14ac:dyDescent="0.2">
      <c r="B22" s="1372"/>
      <c r="C22" s="254" t="s">
        <v>28</v>
      </c>
      <c r="D22" s="218"/>
      <c r="E22" s="257" t="str">
        <f>IF('2'!D28&lt;&gt;"",'2'!D28,"")</f>
        <v/>
      </c>
      <c r="F22" s="253">
        <f>SUMIF(DatenquellenG!$K$12:$BR$12,"=1",DatenquellenG!$K536:$BR536)</f>
        <v>0</v>
      </c>
      <c r="G22" s="277">
        <f>SUMIF(DatenquellenG!$K$12:$BR$12,"=2",DatenquellenG!$K536:$BR536)</f>
        <v>0</v>
      </c>
      <c r="H22" s="277">
        <f>SUMIF(DatenquellenG!$K$12:$BR$12,"=3",DatenquellenG!$K536:$BR536)</f>
        <v>0</v>
      </c>
      <c r="I22" s="277">
        <f>SUMIF(DatenquellenG!$K$12:$BR$12,"=4",DatenquellenG!$K536:$BR536)</f>
        <v>0</v>
      </c>
      <c r="J22" s="277">
        <f>SUMIF(DatenquellenG!$K$12:$BR$12,"=5",DatenquellenG!$K536:$BR536)</f>
        <v>0</v>
      </c>
      <c r="K22" s="566">
        <f>SUMIF(DatenquellenG!$K$12:$BR$12,"=5",DatenquellenG!$K536:$BR536)</f>
        <v>0</v>
      </c>
    </row>
    <row r="23" spans="2:11" ht="12.75" customHeight="1" x14ac:dyDescent="0.2">
      <c r="B23" s="1372"/>
      <c r="C23" s="254" t="s">
        <v>29</v>
      </c>
      <c r="D23" s="218"/>
      <c r="E23" s="257" t="str">
        <f>IF('2'!D29&lt;&gt;"",'2'!D29,"")</f>
        <v/>
      </c>
      <c r="F23" s="253">
        <f>SUMIF(DatenquellenG!$K$12:$BR$12,"=1",DatenquellenG!$K537:$BR537)</f>
        <v>0</v>
      </c>
      <c r="G23" s="277">
        <f>SUMIF(DatenquellenG!$K$12:$BR$12,"=2",DatenquellenG!$K537:$BR537)</f>
        <v>0</v>
      </c>
      <c r="H23" s="277">
        <f>SUMIF(DatenquellenG!$K$12:$BR$12,"=3",DatenquellenG!$K537:$BR537)</f>
        <v>0</v>
      </c>
      <c r="I23" s="277">
        <f>SUMIF(DatenquellenG!$K$12:$BR$12,"=4",DatenquellenG!$K537:$BR537)</f>
        <v>0</v>
      </c>
      <c r="J23" s="277">
        <f>SUMIF(DatenquellenG!$K$12:$BR$12,"=5",DatenquellenG!$K537:$BR537)</f>
        <v>0</v>
      </c>
      <c r="K23" s="566">
        <f>SUMIF(DatenquellenG!$K$12:$BR$12,"=5",DatenquellenG!$K537:$BR537)</f>
        <v>0</v>
      </c>
    </row>
    <row r="24" spans="2:11" ht="12.75" customHeight="1" x14ac:dyDescent="0.2">
      <c r="B24" s="1372"/>
      <c r="C24" s="254" t="s">
        <v>30</v>
      </c>
      <c r="D24" s="218"/>
      <c r="E24" s="257" t="str">
        <f>IF('2'!D30&lt;&gt;"",'2'!D30,"")</f>
        <v/>
      </c>
      <c r="F24" s="253">
        <f>SUMIF(DatenquellenG!$K$12:$BR$12,"=1",DatenquellenG!$K538:$BR538)</f>
        <v>0</v>
      </c>
      <c r="G24" s="277">
        <f>SUMIF(DatenquellenG!$K$12:$BR$12,"=2",DatenquellenG!$K538:$BR538)</f>
        <v>0</v>
      </c>
      <c r="H24" s="277">
        <f>SUMIF(DatenquellenG!$K$12:$BR$12,"=3",DatenquellenG!$K538:$BR538)</f>
        <v>0</v>
      </c>
      <c r="I24" s="277">
        <f>SUMIF(DatenquellenG!$K$12:$BR$12,"=4",DatenquellenG!$K538:$BR538)</f>
        <v>0</v>
      </c>
      <c r="J24" s="277">
        <f>SUMIF(DatenquellenG!$K$12:$BR$12,"=5",DatenquellenG!$K538:$BR538)</f>
        <v>0</v>
      </c>
      <c r="K24" s="566">
        <f>SUMIF(DatenquellenG!$K$12:$BR$12,"=5",DatenquellenG!$K538:$BR538)</f>
        <v>0</v>
      </c>
    </row>
    <row r="25" spans="2:11" ht="12.75" customHeight="1" x14ac:dyDescent="0.2">
      <c r="B25" s="1372"/>
      <c r="C25" s="254" t="s">
        <v>31</v>
      </c>
      <c r="D25" s="237"/>
      <c r="E25" s="257" t="str">
        <f>IF('2'!D31&lt;&gt;"",'2'!D31,"")</f>
        <v/>
      </c>
      <c r="F25" s="253">
        <f>SUMIF(DatenquellenG!$K$12:$BR$12,"=1",DatenquellenG!$K539:$BR539)</f>
        <v>0</v>
      </c>
      <c r="G25" s="277">
        <f>SUMIF(DatenquellenG!$K$12:$BR$12,"=2",DatenquellenG!$K539:$BR539)</f>
        <v>0</v>
      </c>
      <c r="H25" s="277">
        <f>SUMIF(DatenquellenG!$K$12:$BR$12,"=3",DatenquellenG!$K539:$BR539)</f>
        <v>0</v>
      </c>
      <c r="I25" s="277">
        <f>SUMIF(DatenquellenG!$K$12:$BR$12,"=4",DatenquellenG!$K539:$BR539)</f>
        <v>0</v>
      </c>
      <c r="J25" s="277">
        <f>SUMIF(DatenquellenG!$K$12:$BR$12,"=5",DatenquellenG!$K539:$BR539)</f>
        <v>0</v>
      </c>
      <c r="K25" s="566">
        <f>SUMIF(DatenquellenG!$K$12:$BR$12,"=5",DatenquellenG!$K539:$BR539)</f>
        <v>0</v>
      </c>
    </row>
    <row r="26" spans="2:11" ht="12.75" customHeight="1" x14ac:dyDescent="0.2">
      <c r="B26" s="1372"/>
      <c r="C26" s="250" t="s">
        <v>32</v>
      </c>
      <c r="D26" s="237"/>
      <c r="E26" s="257" t="str">
        <f>IF('2'!D32&lt;&gt;"",'2'!D32,"")</f>
        <v/>
      </c>
      <c r="F26" s="253">
        <f>SUMIF(DatenquellenG!$K$12:$BR$12,"=1",DatenquellenG!$K540:$BR540)</f>
        <v>0</v>
      </c>
      <c r="G26" s="277">
        <f>SUMIF(DatenquellenG!$K$12:$BR$12,"=2",DatenquellenG!$K540:$BR540)</f>
        <v>0</v>
      </c>
      <c r="H26" s="277">
        <f>SUMIF(DatenquellenG!$K$12:$BR$12,"=3",DatenquellenG!$K540:$BR540)</f>
        <v>0</v>
      </c>
      <c r="I26" s="277">
        <f>SUMIF(DatenquellenG!$K$12:$BR$12,"=4",DatenquellenG!$K540:$BR540)</f>
        <v>0</v>
      </c>
      <c r="J26" s="571">
        <f>SUMIF(DatenquellenG!$K$12:$BR$12,"=5",DatenquellenG!$K540:$BR540)</f>
        <v>0</v>
      </c>
      <c r="K26" s="567">
        <f>SUMIF(DatenquellenG!$K$12:$BR$12,"=5",DatenquellenG!$K540:$BR540)</f>
        <v>0</v>
      </c>
    </row>
    <row r="27" spans="2:11" ht="12.75" customHeight="1" x14ac:dyDescent="0.2">
      <c r="B27" s="1372"/>
      <c r="C27" s="250" t="s">
        <v>33</v>
      </c>
      <c r="D27" s="237"/>
      <c r="E27" s="257" t="str">
        <f>IF('2'!D33&lt;&gt;"",'2'!D33,"")</f>
        <v/>
      </c>
      <c r="F27" s="253">
        <f>SUMIF(DatenquellenG!$K$12:$BR$12,"=1",DatenquellenG!$K541:$BR541)</f>
        <v>0</v>
      </c>
      <c r="G27" s="277">
        <f>SUMIF(DatenquellenG!$K$12:$BR$12,"=2",DatenquellenG!$K541:$BR541)</f>
        <v>0</v>
      </c>
      <c r="H27" s="277">
        <f>SUMIF(DatenquellenG!$K$12:$BR$12,"=3",DatenquellenG!$K541:$BR541)</f>
        <v>0</v>
      </c>
      <c r="I27" s="277">
        <f>SUMIF(DatenquellenG!$K$12:$BR$12,"=4",DatenquellenG!$K541:$BR541)</f>
        <v>0</v>
      </c>
      <c r="J27" s="571">
        <f>SUMIF(DatenquellenG!$K$12:$BR$12,"=5",DatenquellenG!$K541:$BR541)</f>
        <v>0</v>
      </c>
      <c r="K27" s="567">
        <f>SUMIF(DatenquellenG!$K$12:$BR$12,"=5",DatenquellenG!$K541:$BR541)</f>
        <v>0</v>
      </c>
    </row>
    <row r="28" spans="2:11" ht="12.75" customHeight="1" x14ac:dyDescent="0.2">
      <c r="B28" s="1372"/>
      <c r="C28" s="250" t="s">
        <v>34</v>
      </c>
      <c r="D28" s="237"/>
      <c r="E28" s="257" t="str">
        <f>IF('2'!D34&lt;&gt;"",'2'!D34,"")</f>
        <v/>
      </c>
      <c r="F28" s="253">
        <f>SUMIF(DatenquellenG!$K$12:$BR$12,"=1",DatenquellenG!$K542:$BR542)</f>
        <v>0</v>
      </c>
      <c r="G28" s="277">
        <f>SUMIF(DatenquellenG!$K$12:$BR$12,"=2",DatenquellenG!$K542:$BR542)</f>
        <v>0</v>
      </c>
      <c r="H28" s="277">
        <f>SUMIF(DatenquellenG!$K$12:$BR$12,"=3",DatenquellenG!$K542:$BR542)</f>
        <v>0</v>
      </c>
      <c r="I28" s="277">
        <f>SUMIF(DatenquellenG!$K$12:$BR$12,"=4",DatenquellenG!$K542:$BR542)</f>
        <v>0</v>
      </c>
      <c r="J28" s="571">
        <f>SUMIF(DatenquellenG!$K$12:$BR$12,"=5",DatenquellenG!$K542:$BR542)</f>
        <v>0</v>
      </c>
      <c r="K28" s="567">
        <f>SUMIF(DatenquellenG!$K$12:$BR$12,"=5",DatenquellenG!$K542:$BR542)</f>
        <v>0</v>
      </c>
    </row>
    <row r="29" spans="2:11" ht="12.75" customHeight="1" x14ac:dyDescent="0.2">
      <c r="B29" s="1372"/>
      <c r="C29" s="250" t="s">
        <v>35</v>
      </c>
      <c r="D29" s="237"/>
      <c r="E29" s="257" t="str">
        <f>IF('2'!D35&lt;&gt;"",'2'!D35,"")</f>
        <v/>
      </c>
      <c r="F29" s="253">
        <f>SUMIF(DatenquellenG!$K$12:$BR$12,"=1",DatenquellenG!$K543:$BR543)</f>
        <v>0</v>
      </c>
      <c r="G29" s="277">
        <f>SUMIF(DatenquellenG!$K$12:$BR$12,"=2",DatenquellenG!$K543:$BR543)</f>
        <v>0</v>
      </c>
      <c r="H29" s="277">
        <f>SUMIF(DatenquellenG!$K$12:$BR$12,"=3",DatenquellenG!$K543:$BR543)</f>
        <v>0</v>
      </c>
      <c r="I29" s="277">
        <f>SUMIF(DatenquellenG!$K$12:$BR$12,"=4",DatenquellenG!$K543:$BR543)</f>
        <v>0</v>
      </c>
      <c r="J29" s="571">
        <f>SUMIF(DatenquellenG!$K$12:$BR$12,"=5",DatenquellenG!$K543:$BR543)</f>
        <v>0</v>
      </c>
      <c r="K29" s="567">
        <f>SUMIF(DatenquellenG!$K$12:$BR$12,"=5",DatenquellenG!$K543:$BR543)</f>
        <v>0</v>
      </c>
    </row>
    <row r="30" spans="2:11" ht="12.75" customHeight="1" x14ac:dyDescent="0.2">
      <c r="B30" s="1372"/>
      <c r="C30" s="250" t="s">
        <v>36</v>
      </c>
      <c r="D30" s="237"/>
      <c r="E30" s="257" t="str">
        <f>IF('2'!D36&lt;&gt;"",'2'!D36,"")</f>
        <v/>
      </c>
      <c r="F30" s="253">
        <f>SUMIF(DatenquellenG!$K$12:$BR$12,"=1",DatenquellenG!$K544:$BR544)</f>
        <v>0</v>
      </c>
      <c r="G30" s="277">
        <f>SUMIF(DatenquellenG!$K$12:$BR$12,"=2",DatenquellenG!$K544:$BR544)</f>
        <v>0</v>
      </c>
      <c r="H30" s="277">
        <f>SUMIF(DatenquellenG!$K$12:$BR$12,"=3",DatenquellenG!$K544:$BR544)</f>
        <v>0</v>
      </c>
      <c r="I30" s="277">
        <f>SUMIF(DatenquellenG!$K$12:$BR$12,"=4",DatenquellenG!$K544:$BR544)</f>
        <v>0</v>
      </c>
      <c r="J30" s="571">
        <f>SUMIF(DatenquellenG!$K$12:$BR$12,"=5",DatenquellenG!$K544:$BR544)</f>
        <v>0</v>
      </c>
      <c r="K30" s="567">
        <f>SUMIF(DatenquellenG!$K$12:$BR$12,"=5",DatenquellenG!$K544:$BR544)</f>
        <v>0</v>
      </c>
    </row>
    <row r="31" spans="2:11" ht="13.5" customHeight="1" thickBot="1" x14ac:dyDescent="0.25">
      <c r="B31" s="1373"/>
      <c r="C31" s="246" t="s">
        <v>37</v>
      </c>
      <c r="D31" s="245"/>
      <c r="E31" s="244" t="str">
        <f>IF('2'!D37&lt;&gt;"",'2'!D37,"")</f>
        <v>Geringfügig Beschäftigte</v>
      </c>
      <c r="F31" s="253">
        <f>SUMIF(DatenquellenG!$K$12:$BR$12,"=1",DatenquellenG!$K545:$BR545)</f>
        <v>0</v>
      </c>
      <c r="G31" s="277">
        <f>SUMIF(DatenquellenG!$K$12:$BR$12,"=2",DatenquellenG!$K545:$BR545)</f>
        <v>0</v>
      </c>
      <c r="H31" s="277">
        <f>SUMIF(DatenquellenG!$K$12:$BR$12,"=3",DatenquellenG!$K545:$BR545)</f>
        <v>0</v>
      </c>
      <c r="I31" s="277">
        <f>SUMIF(DatenquellenG!$K$12:$BR$12,"=4",DatenquellenG!$K545:$BR545)</f>
        <v>0</v>
      </c>
      <c r="J31" s="572">
        <f>SUMIF(DatenquellenG!$K$12:$BR$12,"=5",DatenquellenG!$K545:$BR545)</f>
        <v>0</v>
      </c>
      <c r="K31" s="568">
        <f>SUMIF(DatenquellenG!$K$12:$BR$12,"=5",DatenquellenG!$K545:$BR545)</f>
        <v>0</v>
      </c>
    </row>
    <row r="32" spans="2:11" ht="13.5" customHeight="1" thickBot="1" x14ac:dyDescent="0.25">
      <c r="C32" s="276"/>
      <c r="D32" s="275"/>
      <c r="E32" s="274"/>
      <c r="F32" s="273">
        <f t="shared" ref="F32:K32" si="0">SUM(F20:F31)</f>
        <v>0</v>
      </c>
      <c r="G32" s="272">
        <f t="shared" si="0"/>
        <v>0</v>
      </c>
      <c r="H32" s="272">
        <f t="shared" si="0"/>
        <v>0</v>
      </c>
      <c r="I32" s="272">
        <f t="shared" si="0"/>
        <v>0</v>
      </c>
      <c r="J32" s="272">
        <f t="shared" si="0"/>
        <v>0</v>
      </c>
      <c r="K32" s="569">
        <f t="shared" si="0"/>
        <v>0</v>
      </c>
    </row>
    <row r="34" spans="2:17" ht="13.5" customHeight="1" thickBot="1" x14ac:dyDescent="0.25">
      <c r="C34" s="33"/>
      <c r="Q34" s="230"/>
    </row>
    <row r="35" spans="2:17" ht="12.75" customHeight="1" thickBot="1" x14ac:dyDescent="0.25">
      <c r="B35" s="743" t="s">
        <v>138</v>
      </c>
      <c r="C35" s="743"/>
      <c r="D35" s="744"/>
      <c r="E35" s="744"/>
      <c r="F35" s="743"/>
      <c r="G35" s="745"/>
      <c r="H35" s="745"/>
      <c r="I35" s="745"/>
      <c r="J35" s="745"/>
      <c r="K35" s="746"/>
      <c r="L35" s="271"/>
    </row>
    <row r="36" spans="2:17" ht="4.5" customHeight="1" x14ac:dyDescent="0.2">
      <c r="B36" s="1372" t="s">
        <v>136</v>
      </c>
      <c r="C36" s="282"/>
      <c r="D36" s="281"/>
      <c r="E36" s="280"/>
      <c r="F36" s="747"/>
      <c r="G36" s="748"/>
      <c r="H36" s="749"/>
      <c r="I36" s="749"/>
      <c r="J36" s="749"/>
      <c r="K36" s="750"/>
    </row>
    <row r="37" spans="2:17" ht="12.75" customHeight="1" x14ac:dyDescent="0.2">
      <c r="B37" s="1372"/>
      <c r="C37" s="264"/>
      <c r="D37" s="263"/>
      <c r="E37" s="262" t="s">
        <v>137</v>
      </c>
      <c r="F37" s="261">
        <f>YEAR('1'!$D$19)</f>
        <v>1900</v>
      </c>
      <c r="G37" s="260">
        <f>F37+1</f>
        <v>1901</v>
      </c>
      <c r="H37" s="260">
        <f>G37+1</f>
        <v>1902</v>
      </c>
      <c r="I37" s="260">
        <f>H37+1</f>
        <v>1903</v>
      </c>
      <c r="J37" s="570">
        <f>I37+1</f>
        <v>1904</v>
      </c>
      <c r="K37" s="259">
        <f>J37+1</f>
        <v>1905</v>
      </c>
    </row>
    <row r="38" spans="2:17" ht="12.75" customHeight="1" x14ac:dyDescent="0.2">
      <c r="B38" s="1372"/>
      <c r="C38" s="258" t="s">
        <v>26</v>
      </c>
      <c r="D38" s="225"/>
      <c r="E38" s="257" t="str">
        <f>IF(E20&lt;&gt;"",E20,"")</f>
        <v/>
      </c>
      <c r="F38" s="256">
        <f>SUMIF(DatenquellenG!$K$11:$BR$11,"=1",DatenquellenG!$K534:$BR534)</f>
        <v>0</v>
      </c>
      <c r="G38" s="255">
        <f>SUMIF(DatenquellenG!$K$11:$BR$11,"=2",DatenquellenG!$K534:$BR534)</f>
        <v>0</v>
      </c>
      <c r="H38" s="251">
        <f>SUMIF(DatenquellenG!$K$11:$BR$11,"=3",DatenquellenG!$K534:$BR534)</f>
        <v>0</v>
      </c>
      <c r="I38" s="251">
        <f>SUMIF(DatenquellenG!$K$11:$BR$11,"=4",DatenquellenG!$K534:$BR534)</f>
        <v>0</v>
      </c>
      <c r="J38" s="277">
        <f>SUMIF(DatenquellenG!$K$11:$BR$11,"=5",DatenquellenG!$K534:$BR534)</f>
        <v>0</v>
      </c>
      <c r="K38" s="566">
        <f>SUMIF(DatenquellenG!$K$11:$BR$11,"=5",DatenquellenG!$K534:$BR534)</f>
        <v>0</v>
      </c>
    </row>
    <row r="39" spans="2:17" ht="12.75" customHeight="1" x14ac:dyDescent="0.2">
      <c r="B39" s="1372"/>
      <c r="C39" s="254" t="s">
        <v>27</v>
      </c>
      <c r="D39" s="218"/>
      <c r="E39" s="257" t="str">
        <f t="shared" ref="E39:E49" si="1">IF(E21&lt;&gt;"",E21,"")</f>
        <v/>
      </c>
      <c r="F39" s="253">
        <f>SUMIF(DatenquellenG!$K$11:$BR$11,"=1",DatenquellenG!$K535:$BR535)</f>
        <v>0</v>
      </c>
      <c r="G39" s="252">
        <f>SUMIF(DatenquellenG!$K$11:$BR$11,"=2",DatenquellenG!$K535:$BR535)</f>
        <v>0</v>
      </c>
      <c r="H39" s="251">
        <f>SUMIF(DatenquellenG!$K$11:$BR$11,"=3",DatenquellenG!$K535:$BR535)</f>
        <v>0</v>
      </c>
      <c r="I39" s="251">
        <f>SUMIF(DatenquellenG!$K$11:$BR$11,"=4",DatenquellenG!$K535:$BR535)</f>
        <v>0</v>
      </c>
      <c r="J39" s="277">
        <f>SUMIF(DatenquellenG!$K$11:$BR$11,"=5",DatenquellenG!$K535:$BR535)</f>
        <v>0</v>
      </c>
      <c r="K39" s="566">
        <f>SUMIF(DatenquellenG!$K$11:$BR$11,"=5",DatenquellenG!$K535:$BR535)</f>
        <v>0</v>
      </c>
    </row>
    <row r="40" spans="2:17" ht="12.75" customHeight="1" x14ac:dyDescent="0.2">
      <c r="B40" s="1372"/>
      <c r="C40" s="254" t="s">
        <v>28</v>
      </c>
      <c r="D40" s="218"/>
      <c r="E40" s="257" t="str">
        <f t="shared" si="1"/>
        <v/>
      </c>
      <c r="F40" s="253">
        <f>SUMIF(DatenquellenG!$K$11:$BR$11,"=1",DatenquellenG!$K536:$BR536)</f>
        <v>0</v>
      </c>
      <c r="G40" s="252">
        <f>SUMIF(DatenquellenG!$K$11:$BR$11,"=2",DatenquellenG!$K536:$BR536)</f>
        <v>0</v>
      </c>
      <c r="H40" s="251">
        <f>SUMIF(DatenquellenG!$K$11:$BR$11,"=3",DatenquellenG!$K536:$BR536)</f>
        <v>0</v>
      </c>
      <c r="I40" s="251">
        <f>SUMIF(DatenquellenG!$K$11:$BR$11,"=4",DatenquellenG!$K536:$BR536)</f>
        <v>0</v>
      </c>
      <c r="J40" s="277">
        <f>SUMIF(DatenquellenG!$K$11:$BR$11,"=5",DatenquellenG!$K536:$BR536)</f>
        <v>0</v>
      </c>
      <c r="K40" s="566">
        <f>SUMIF(DatenquellenG!$K$11:$BR$11,"=5",DatenquellenG!$K536:$BR536)</f>
        <v>0</v>
      </c>
    </row>
    <row r="41" spans="2:17" ht="12.75" customHeight="1" x14ac:dyDescent="0.2">
      <c r="B41" s="1372"/>
      <c r="C41" s="254" t="s">
        <v>29</v>
      </c>
      <c r="D41" s="218"/>
      <c r="E41" s="257" t="str">
        <f t="shared" si="1"/>
        <v/>
      </c>
      <c r="F41" s="253">
        <f>SUMIF(DatenquellenG!$K$11:$BR$11,"=1",DatenquellenG!$K537:$BR537)</f>
        <v>0</v>
      </c>
      <c r="G41" s="252">
        <f>SUMIF(DatenquellenG!$K$11:$BR$11,"=2",DatenquellenG!$K537:$BR537)</f>
        <v>0</v>
      </c>
      <c r="H41" s="251">
        <f>SUMIF(DatenquellenG!$K$11:$BR$11,"=3",DatenquellenG!$K537:$BR537)</f>
        <v>0</v>
      </c>
      <c r="I41" s="251">
        <f>SUMIF(DatenquellenG!$K$11:$BR$11,"=4",DatenquellenG!$K537:$BR537)</f>
        <v>0</v>
      </c>
      <c r="J41" s="277">
        <f>SUMIF(DatenquellenG!$K$11:$BR$11,"=5",DatenquellenG!$K537:$BR537)</f>
        <v>0</v>
      </c>
      <c r="K41" s="566">
        <f>SUMIF(DatenquellenG!$K$11:$BR$11,"=5",DatenquellenG!$K537:$BR537)</f>
        <v>0</v>
      </c>
    </row>
    <row r="42" spans="2:17" ht="12.75" customHeight="1" x14ac:dyDescent="0.2">
      <c r="B42" s="1372"/>
      <c r="C42" s="254" t="s">
        <v>30</v>
      </c>
      <c r="D42" s="218"/>
      <c r="E42" s="257" t="str">
        <f t="shared" si="1"/>
        <v/>
      </c>
      <c r="F42" s="253">
        <f>SUMIF(DatenquellenG!$K$11:$BR$11,"=1",DatenquellenG!$K538:$BR538)</f>
        <v>0</v>
      </c>
      <c r="G42" s="252">
        <f>SUMIF(DatenquellenG!$K$11:$BR$11,"=2",DatenquellenG!$K538:$BR538)</f>
        <v>0</v>
      </c>
      <c r="H42" s="251">
        <f>SUMIF(DatenquellenG!$K$11:$BR$11,"=3",DatenquellenG!$K538:$BR538)</f>
        <v>0</v>
      </c>
      <c r="I42" s="251">
        <f>SUMIF(DatenquellenG!$K$11:$BR$11,"=4",DatenquellenG!$K538:$BR538)</f>
        <v>0</v>
      </c>
      <c r="J42" s="277">
        <f>SUMIF(DatenquellenG!$K$11:$BR$11,"=5",DatenquellenG!$K538:$BR538)</f>
        <v>0</v>
      </c>
      <c r="K42" s="566">
        <f>SUMIF(DatenquellenG!$K$11:$BR$11,"=5",DatenquellenG!$K538:$BR538)</f>
        <v>0</v>
      </c>
    </row>
    <row r="43" spans="2:17" ht="12.75" customHeight="1" x14ac:dyDescent="0.2">
      <c r="B43" s="1372"/>
      <c r="C43" s="254" t="s">
        <v>31</v>
      </c>
      <c r="D43" s="218"/>
      <c r="E43" s="257" t="str">
        <f t="shared" si="1"/>
        <v/>
      </c>
      <c r="F43" s="253">
        <f>SUMIF(DatenquellenG!$K$11:$BR$11,"=1",DatenquellenG!$K539:$BR539)</f>
        <v>0</v>
      </c>
      <c r="G43" s="252">
        <f>SUMIF(DatenquellenG!$K$11:$BR$11,"=2",DatenquellenG!$K539:$BR539)</f>
        <v>0</v>
      </c>
      <c r="H43" s="251">
        <f>SUMIF(DatenquellenG!$K$11:$BR$11,"=3",DatenquellenG!$K539:$BR539)</f>
        <v>0</v>
      </c>
      <c r="I43" s="251">
        <f>SUMIF(DatenquellenG!$K$11:$BR$11,"=4",DatenquellenG!$K539:$BR539)</f>
        <v>0</v>
      </c>
      <c r="J43" s="277">
        <f>SUMIF(DatenquellenG!$K$11:$BR$11,"=5",DatenquellenG!$K539:$BR539)</f>
        <v>0</v>
      </c>
      <c r="K43" s="566">
        <f>SUMIF(DatenquellenG!$K$11:$BR$11,"=5",DatenquellenG!$K539:$BR539)</f>
        <v>0</v>
      </c>
    </row>
    <row r="44" spans="2:17" ht="12.75" customHeight="1" x14ac:dyDescent="0.2">
      <c r="B44" s="1372"/>
      <c r="C44" s="250" t="s">
        <v>32</v>
      </c>
      <c r="D44" s="237"/>
      <c r="E44" s="257" t="str">
        <f t="shared" si="1"/>
        <v/>
      </c>
      <c r="F44" s="249">
        <f>SUMIF(DatenquellenG!$K$11:$BR$11,"=1",DatenquellenG!$K540:$BR540)</f>
        <v>0</v>
      </c>
      <c r="G44" s="248">
        <f>SUMIF(DatenquellenG!$K$11:$BR$11,"=2",DatenquellenG!$K540:$BR540)</f>
        <v>0</v>
      </c>
      <c r="H44" s="247">
        <f>SUMIF(DatenquellenG!$K$11:$BR$11,"=3",DatenquellenG!$K540:$BR540)</f>
        <v>0</v>
      </c>
      <c r="I44" s="247">
        <f>SUMIF(DatenquellenG!$K$11:$BR$11,"=4",DatenquellenG!$K540:$BR540)</f>
        <v>0</v>
      </c>
      <c r="J44" s="571">
        <f>SUMIF(DatenquellenG!$K$11:$BR$11,"=5",DatenquellenG!$K540:$BR540)</f>
        <v>0</v>
      </c>
      <c r="K44" s="567">
        <f>SUMIF(DatenquellenG!$K$11:$BR$11,"=5",DatenquellenG!$K540:$BR540)</f>
        <v>0</v>
      </c>
    </row>
    <row r="45" spans="2:17" ht="12.75" customHeight="1" x14ac:dyDescent="0.2">
      <c r="B45" s="1372"/>
      <c r="C45" s="250" t="s">
        <v>33</v>
      </c>
      <c r="D45" s="237"/>
      <c r="E45" s="257" t="str">
        <f t="shared" si="1"/>
        <v/>
      </c>
      <c r="F45" s="249">
        <f>SUMIF(DatenquellenG!$K$11:$BR$11,"=1",DatenquellenG!$K541:$BR541)</f>
        <v>0</v>
      </c>
      <c r="G45" s="248">
        <f>SUMIF(DatenquellenG!$K$11:$BR$11,"=2",DatenquellenG!$K541:$BR541)</f>
        <v>0</v>
      </c>
      <c r="H45" s="247">
        <f>SUMIF(DatenquellenG!$K$11:$BR$11,"=3",DatenquellenG!$K541:$BR541)</f>
        <v>0</v>
      </c>
      <c r="I45" s="247">
        <f>SUMIF(DatenquellenG!$K$11:$BR$11,"=4",DatenquellenG!$K541:$BR541)</f>
        <v>0</v>
      </c>
      <c r="J45" s="571">
        <f>SUMIF(DatenquellenG!$K$11:$BR$11,"=5",DatenquellenG!$K541:$BR541)</f>
        <v>0</v>
      </c>
      <c r="K45" s="567">
        <f>SUMIF(DatenquellenG!$K$11:$BR$11,"=5",DatenquellenG!$K541:$BR541)</f>
        <v>0</v>
      </c>
    </row>
    <row r="46" spans="2:17" ht="12.75" customHeight="1" x14ac:dyDescent="0.2">
      <c r="B46" s="1372"/>
      <c r="C46" s="250" t="s">
        <v>34</v>
      </c>
      <c r="D46" s="237"/>
      <c r="E46" s="257" t="str">
        <f t="shared" si="1"/>
        <v/>
      </c>
      <c r="F46" s="249">
        <f>SUMIF(DatenquellenG!$K$11:$BR$11,"=1",DatenquellenG!$K542:$BR542)</f>
        <v>0</v>
      </c>
      <c r="G46" s="248">
        <f>SUMIF(DatenquellenG!$K$11:$BR$11,"=2",DatenquellenG!$K542:$BR542)</f>
        <v>0</v>
      </c>
      <c r="H46" s="247">
        <f>SUMIF(DatenquellenG!$K$11:$BR$11,"=3",DatenquellenG!$K542:$BR542)</f>
        <v>0</v>
      </c>
      <c r="I46" s="247">
        <f>SUMIF(DatenquellenG!$K$11:$BR$11,"=4",DatenquellenG!$K542:$BR542)</f>
        <v>0</v>
      </c>
      <c r="J46" s="571">
        <f>SUMIF(DatenquellenG!$K$11:$BR$11,"=5",DatenquellenG!$K542:$BR542)</f>
        <v>0</v>
      </c>
      <c r="K46" s="567">
        <f>SUMIF(DatenquellenG!$K$11:$BR$11,"=5",DatenquellenG!$K542:$BR542)</f>
        <v>0</v>
      </c>
    </row>
    <row r="47" spans="2:17" ht="12.75" customHeight="1" x14ac:dyDescent="0.2">
      <c r="B47" s="1372"/>
      <c r="C47" s="250" t="s">
        <v>35</v>
      </c>
      <c r="D47" s="237"/>
      <c r="E47" s="257" t="str">
        <f t="shared" si="1"/>
        <v/>
      </c>
      <c r="F47" s="249">
        <f>SUMIF(DatenquellenG!$K$11:$BR$11,"=1",DatenquellenG!$K543:$BR543)</f>
        <v>0</v>
      </c>
      <c r="G47" s="248">
        <f>SUMIF(DatenquellenG!$K$11:$BR$11,"=2",DatenquellenG!$K543:$BR543)</f>
        <v>0</v>
      </c>
      <c r="H47" s="247">
        <f>SUMIF(DatenquellenG!$K$11:$BR$11,"=3",DatenquellenG!$K543:$BR543)</f>
        <v>0</v>
      </c>
      <c r="I47" s="247">
        <f>SUMIF(DatenquellenG!$K$11:$BR$11,"=4",DatenquellenG!$K543:$BR543)</f>
        <v>0</v>
      </c>
      <c r="J47" s="571">
        <f>SUMIF(DatenquellenG!$K$11:$BR$11,"=5",DatenquellenG!$K543:$BR543)</f>
        <v>0</v>
      </c>
      <c r="K47" s="567">
        <f>SUMIF(DatenquellenG!$K$11:$BR$11,"=5",DatenquellenG!$K543:$BR543)</f>
        <v>0</v>
      </c>
    </row>
    <row r="48" spans="2:17" ht="12.75" customHeight="1" x14ac:dyDescent="0.2">
      <c r="B48" s="1372"/>
      <c r="C48" s="250" t="s">
        <v>36</v>
      </c>
      <c r="D48" s="237"/>
      <c r="E48" s="257" t="str">
        <f t="shared" si="1"/>
        <v/>
      </c>
      <c r="F48" s="249">
        <f>SUMIF(DatenquellenG!$K$11:$BR$11,"=1",DatenquellenG!$K544:$BR544)</f>
        <v>0</v>
      </c>
      <c r="G48" s="248">
        <f>SUMIF(DatenquellenG!$K$11:$BR$11,"=2",DatenquellenG!$K544:$BR544)</f>
        <v>0</v>
      </c>
      <c r="H48" s="247">
        <f>SUMIF(DatenquellenG!$K$11:$BR$11,"=3",DatenquellenG!$K544:$BR544)</f>
        <v>0</v>
      </c>
      <c r="I48" s="247">
        <f>SUMIF(DatenquellenG!$K$11:$BR$11,"=4",DatenquellenG!$K544:$BR544)</f>
        <v>0</v>
      </c>
      <c r="J48" s="571">
        <f>SUMIF(DatenquellenG!$K$11:$BR$11,"=5",DatenquellenG!$K544:$BR544)</f>
        <v>0</v>
      </c>
      <c r="K48" s="567">
        <f>SUMIF(DatenquellenG!$K$11:$BR$11,"=5",DatenquellenG!$K544:$BR544)</f>
        <v>0</v>
      </c>
    </row>
    <row r="49" spans="2:11" ht="13.5" customHeight="1" thickBot="1" x14ac:dyDescent="0.25">
      <c r="B49" s="1373"/>
      <c r="C49" s="246" t="s">
        <v>37</v>
      </c>
      <c r="D49" s="245"/>
      <c r="E49" s="257" t="str">
        <f t="shared" si="1"/>
        <v>Geringfügig Beschäftigte</v>
      </c>
      <c r="F49" s="243">
        <f>SUMIF(DatenquellenG!$K$11:$BR$11,"=1",DatenquellenG!$K545:$BR545)</f>
        <v>0</v>
      </c>
      <c r="G49" s="242">
        <f>SUMIF(DatenquellenG!$K$11:$BR$11,"=2",DatenquellenG!$K545:$BR545)</f>
        <v>0</v>
      </c>
      <c r="H49" s="241">
        <f>SUMIF(DatenquellenG!$K$11:$BR$11,"=3",DatenquellenG!$K545:$BR545)</f>
        <v>0</v>
      </c>
      <c r="I49" s="241">
        <f>SUMIF(DatenquellenG!$K$11:$BR$11,"=4",DatenquellenG!$K545:$BR545)</f>
        <v>0</v>
      </c>
      <c r="J49" s="572">
        <f>SUMIF(DatenquellenG!$K$11:$BR$11,"=5",DatenquellenG!$K545:$BR545)</f>
        <v>0</v>
      </c>
      <c r="K49" s="568">
        <f>SUMIF(DatenquellenG!$K$11:$BR$11,"=5",DatenquellenG!$K545:$BR545)</f>
        <v>0</v>
      </c>
    </row>
    <row r="50" spans="2:11" ht="13.5" customHeight="1" thickBot="1" x14ac:dyDescent="0.25">
      <c r="C50" s="240"/>
      <c r="F50" s="239">
        <f t="shared" ref="F50:K50" si="2">SUM(F38:F49)</f>
        <v>0</v>
      </c>
      <c r="G50" s="238">
        <f t="shared" si="2"/>
        <v>0</v>
      </c>
      <c r="H50" s="238">
        <f t="shared" si="2"/>
        <v>0</v>
      </c>
      <c r="I50" s="238">
        <f t="shared" si="2"/>
        <v>0</v>
      </c>
      <c r="J50" s="238">
        <f t="shared" si="2"/>
        <v>0</v>
      </c>
      <c r="K50" s="573">
        <f t="shared" si="2"/>
        <v>0</v>
      </c>
    </row>
    <row r="51" spans="2:11" x14ac:dyDescent="0.2">
      <c r="C51" s="33"/>
    </row>
  </sheetData>
  <mergeCells count="6">
    <mergeCell ref="I11:J11"/>
    <mergeCell ref="I4:J4"/>
    <mergeCell ref="I10:J10"/>
    <mergeCell ref="B36:B49"/>
    <mergeCell ref="B16:B31"/>
    <mergeCell ref="F12:J13"/>
  </mergeCells>
  <printOptions horizontalCentered="1" verticalCentered="1"/>
  <pageMargins left="0.25" right="0.25" top="0.75" bottom="0.75" header="0.3" footer="0.3"/>
  <pageSetup paperSize="9" scale="90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20">
    <tabColor rgb="FFFFFFCC"/>
    <pageSetUpPr fitToPage="1"/>
  </sheetPr>
  <dimension ref="A1:R42"/>
  <sheetViews>
    <sheetView showGridLines="0" showZeros="0" zoomScaleNormal="100" zoomScaleSheetLayoutView="100" workbookViewId="0">
      <selection activeCell="F44" sqref="F44"/>
    </sheetView>
  </sheetViews>
  <sheetFormatPr baseColWidth="10" defaultColWidth="11.42578125" defaultRowHeight="12.75" x14ac:dyDescent="0.2"/>
  <cols>
    <col min="1" max="1" width="4.7109375" style="31" customWidth="1"/>
    <col min="2" max="2" width="9" style="31" customWidth="1"/>
    <col min="3" max="3" width="3.5703125" style="56" customWidth="1"/>
    <col min="4" max="4" width="3.140625" style="31" customWidth="1"/>
    <col min="5" max="5" width="10.7109375" style="31" customWidth="1"/>
    <col min="6" max="6" width="6.7109375" style="31" customWidth="1"/>
    <col min="7" max="7" width="8.7109375" style="31" customWidth="1"/>
    <col min="8" max="8" width="6.7109375" style="31" customWidth="1"/>
    <col min="9" max="9" width="8.7109375" style="31" customWidth="1"/>
    <col min="10" max="10" width="6.7109375" style="31" customWidth="1"/>
    <col min="11" max="11" width="9.7109375" style="31" customWidth="1"/>
    <col min="12" max="12" width="6.7109375" style="31" customWidth="1"/>
    <col min="13" max="13" width="9.7109375" style="31" customWidth="1"/>
    <col min="14" max="14" width="6.85546875" style="31" customWidth="1"/>
    <col min="15" max="15" width="9.7109375" style="31" customWidth="1"/>
    <col min="16" max="16" width="6.7109375" style="31" customWidth="1"/>
    <col min="17" max="17" width="9.140625" style="31" customWidth="1"/>
    <col min="18" max="16384" width="11.42578125" style="31"/>
  </cols>
  <sheetData>
    <row r="1" spans="1:18" s="1" customFormat="1" ht="9" customHeight="1" x14ac:dyDescent="0.2">
      <c r="R1" s="31"/>
    </row>
    <row r="2" spans="1:18" s="1" customFormat="1" ht="8.25" customHeight="1" x14ac:dyDescent="0.2">
      <c r="R2" s="31"/>
    </row>
    <row r="3" spans="1:18" s="1" customFormat="1" ht="5.25" customHeight="1" x14ac:dyDescent="0.2">
      <c r="R3" s="31"/>
    </row>
    <row r="4" spans="1:18" s="1" customFormat="1" ht="3.75" customHeight="1" x14ac:dyDescent="0.2">
      <c r="R4" s="31"/>
    </row>
    <row r="5" spans="1:18" x14ac:dyDescent="0.2">
      <c r="A5" s="3"/>
      <c r="B5" s="29"/>
      <c r="C5" s="46"/>
      <c r="D5" s="3"/>
      <c r="E5" s="3"/>
      <c r="F5" s="3"/>
      <c r="G5" s="3"/>
      <c r="H5" s="3"/>
      <c r="I5" s="3"/>
      <c r="J5" s="3"/>
      <c r="K5" s="3"/>
      <c r="L5" s="3"/>
      <c r="M5" s="3"/>
      <c r="N5" s="1318"/>
      <c r="O5" s="1318"/>
      <c r="P5" s="53"/>
      <c r="Q5" s="3"/>
    </row>
    <row r="6" spans="1:18" x14ac:dyDescent="0.2">
      <c r="A6" s="3"/>
      <c r="B6" s="29"/>
      <c r="C6" s="46"/>
      <c r="D6" s="3"/>
      <c r="E6" s="3"/>
      <c r="F6" s="3"/>
      <c r="G6" s="3"/>
      <c r="H6" s="3"/>
      <c r="I6" s="3"/>
      <c r="J6" s="3"/>
      <c r="K6" s="3"/>
      <c r="L6" s="3"/>
      <c r="M6" s="3"/>
      <c r="N6" s="53"/>
      <c r="O6" s="53"/>
      <c r="P6" s="53"/>
      <c r="Q6" s="3"/>
    </row>
    <row r="7" spans="1:18" x14ac:dyDescent="0.2">
      <c r="A7" s="3"/>
      <c r="B7" s="29"/>
      <c r="C7" s="46"/>
      <c r="D7" s="3"/>
      <c r="E7" s="3"/>
      <c r="F7" s="3"/>
      <c r="G7" s="3"/>
      <c r="H7" s="3"/>
      <c r="I7" s="3"/>
      <c r="J7" s="3"/>
      <c r="K7" s="3"/>
      <c r="L7" s="3"/>
      <c r="M7" s="3"/>
      <c r="N7" s="53"/>
      <c r="O7" s="53"/>
      <c r="P7" s="53"/>
      <c r="Q7" s="3"/>
    </row>
    <row r="8" spans="1:18" x14ac:dyDescent="0.2">
      <c r="A8" s="3"/>
      <c r="B8" s="29"/>
      <c r="C8" s="46"/>
      <c r="D8" s="3"/>
      <c r="E8" s="3"/>
      <c r="F8" s="3"/>
      <c r="G8" s="3"/>
      <c r="H8" s="3"/>
      <c r="I8" s="3"/>
      <c r="J8" s="3"/>
      <c r="K8" s="3"/>
      <c r="L8" s="3"/>
      <c r="M8" s="3"/>
      <c r="N8" s="53"/>
      <c r="O8" s="53"/>
      <c r="P8" s="53"/>
      <c r="Q8" s="3"/>
    </row>
    <row r="9" spans="1:18" x14ac:dyDescent="0.2">
      <c r="A9" s="3"/>
      <c r="C9" s="46"/>
      <c r="D9" s="3"/>
      <c r="E9" s="3"/>
      <c r="F9" s="3"/>
      <c r="G9" s="3"/>
      <c r="H9" s="3"/>
      <c r="I9" s="3"/>
      <c r="J9" s="3"/>
      <c r="K9" s="3"/>
      <c r="L9" s="3"/>
      <c r="M9" s="3"/>
      <c r="Q9" s="3"/>
    </row>
    <row r="10" spans="1:18" ht="15" x14ac:dyDescent="0.2">
      <c r="A10" s="3"/>
      <c r="B10" s="27" t="s">
        <v>152</v>
      </c>
      <c r="C10" s="46"/>
      <c r="D10" s="3"/>
      <c r="E10" s="3"/>
      <c r="F10" s="3"/>
      <c r="G10" s="3"/>
      <c r="H10" s="3"/>
      <c r="I10" s="3"/>
      <c r="J10" s="3"/>
      <c r="K10" s="3"/>
      <c r="L10" s="3"/>
      <c r="M10" s="3"/>
      <c r="Q10" s="3"/>
    </row>
    <row r="11" spans="1:18" ht="12.75" customHeight="1" x14ac:dyDescent="0.2">
      <c r="A11" s="3"/>
      <c r="C11" s="31"/>
      <c r="O11" s="1317" t="str">
        <f>IF('1'!$D$13&lt;&gt;"",'1'!$D$13,"")</f>
        <v/>
      </c>
      <c r="P11" s="1317"/>
      <c r="Q11" s="3"/>
    </row>
    <row r="12" spans="1:18" ht="13.5" customHeight="1" thickBot="1" x14ac:dyDescent="0.25">
      <c r="A12" s="3"/>
      <c r="C12" s="31"/>
      <c r="O12" s="1389" t="s">
        <v>326</v>
      </c>
      <c r="P12" s="1389"/>
      <c r="Q12" s="3"/>
    </row>
    <row r="13" spans="1:18" ht="12.75" customHeight="1" x14ac:dyDescent="0.2">
      <c r="A13" s="3"/>
      <c r="B13" s="52" t="str">
        <f>IF('1'!D24&lt;&gt;"",'1'!D24,"")</f>
        <v/>
      </c>
      <c r="C13" s="51"/>
      <c r="D13" s="51"/>
      <c r="E13" s="311"/>
      <c r="F13" s="311"/>
      <c r="G13" s="310"/>
      <c r="H13" s="1304" t="s">
        <v>0</v>
      </c>
      <c r="I13" s="1319"/>
      <c r="J13" s="1319"/>
      <c r="K13" s="1319"/>
      <c r="L13" s="1319"/>
      <c r="M13" s="1319"/>
      <c r="N13" s="1319"/>
      <c r="O13" s="1319"/>
      <c r="P13" s="1393"/>
      <c r="Q13" s="3"/>
    </row>
    <row r="14" spans="1:18" ht="13.5" customHeight="1" thickBot="1" x14ac:dyDescent="0.25">
      <c r="A14" s="3"/>
      <c r="B14" s="49" t="str">
        <f>IF('1'!D17&lt;&gt;"",'1'!D17,"")</f>
        <v/>
      </c>
      <c r="C14" s="48"/>
      <c r="D14" s="48"/>
      <c r="E14" s="309"/>
      <c r="F14" s="309"/>
      <c r="G14" s="308"/>
      <c r="H14" s="1321"/>
      <c r="I14" s="1322"/>
      <c r="J14" s="1322"/>
      <c r="K14" s="1322"/>
      <c r="L14" s="1322"/>
      <c r="M14" s="1322"/>
      <c r="N14" s="1322"/>
      <c r="O14" s="1322"/>
      <c r="P14" s="1394"/>
      <c r="Q14" s="3"/>
    </row>
    <row r="15" spans="1:18" ht="13.5" customHeight="1" x14ac:dyDescent="0.2">
      <c r="A15" s="3"/>
      <c r="B15" s="1208"/>
      <c r="C15" s="1209"/>
      <c r="D15" s="1209"/>
      <c r="E15" s="1210"/>
      <c r="F15" s="1210"/>
      <c r="G15" s="1210"/>
      <c r="H15" s="1206"/>
      <c r="I15" s="1206"/>
      <c r="J15" s="1206"/>
      <c r="K15" s="1206"/>
      <c r="L15" s="1206"/>
      <c r="M15" s="1206"/>
      <c r="N15" s="1206"/>
      <c r="O15" s="1206"/>
      <c r="P15" s="1207"/>
      <c r="Q15" s="3"/>
    </row>
    <row r="16" spans="1:18" ht="23.25" customHeight="1" x14ac:dyDescent="0.2">
      <c r="A16" s="3"/>
      <c r="B16" s="1400" t="s">
        <v>582</v>
      </c>
      <c r="C16" s="1400"/>
      <c r="D16" s="1400"/>
      <c r="E16" s="1400"/>
      <c r="F16" s="1400"/>
      <c r="G16" s="1400"/>
      <c r="H16" s="1400"/>
      <c r="I16" s="1400"/>
      <c r="J16" s="1400"/>
      <c r="K16" s="1400"/>
      <c r="L16" s="1400"/>
      <c r="M16" s="3"/>
      <c r="N16" s="304"/>
      <c r="O16" s="304"/>
      <c r="P16" s="304"/>
      <c r="Q16" s="3"/>
    </row>
    <row r="17" spans="1:17" x14ac:dyDescent="0.2">
      <c r="A17" s="3"/>
      <c r="B17" s="307"/>
      <c r="C17" s="306"/>
      <c r="D17" s="306"/>
      <c r="E17" s="306"/>
      <c r="F17" s="306"/>
      <c r="G17" s="306"/>
      <c r="H17" s="306"/>
      <c r="I17" s="306"/>
      <c r="J17" s="306"/>
      <c r="K17" s="306"/>
      <c r="L17" s="306"/>
      <c r="M17" s="3"/>
      <c r="N17" s="304"/>
      <c r="O17" s="304"/>
      <c r="P17" s="304"/>
      <c r="Q17" s="3"/>
    </row>
    <row r="18" spans="1:17" ht="6.75" customHeight="1" x14ac:dyDescent="0.2">
      <c r="A18" s="3"/>
      <c r="B18" s="307"/>
      <c r="C18" s="306"/>
      <c r="D18" s="306"/>
      <c r="E18" s="306"/>
      <c r="F18" s="306"/>
      <c r="G18" s="306"/>
      <c r="H18" s="306"/>
      <c r="I18" s="306"/>
      <c r="J18" s="306"/>
      <c r="K18" s="1227"/>
      <c r="L18" s="306"/>
      <c r="M18" s="3"/>
      <c r="N18" s="304"/>
      <c r="O18" s="304"/>
      <c r="P18" s="304"/>
      <c r="Q18" s="3"/>
    </row>
    <row r="19" spans="1:17" x14ac:dyDescent="0.2">
      <c r="A19" s="3"/>
      <c r="B19" s="1404" t="s">
        <v>589</v>
      </c>
      <c r="C19" s="1405"/>
      <c r="D19" s="1405"/>
      <c r="E19" s="1405"/>
      <c r="F19" s="1405"/>
      <c r="G19" s="1405"/>
      <c r="H19" s="1405"/>
      <c r="I19" s="1405"/>
      <c r="J19" s="1406"/>
      <c r="K19" s="1279">
        <v>250</v>
      </c>
      <c r="L19" s="1228" t="s">
        <v>143</v>
      </c>
      <c r="M19" s="304"/>
      <c r="N19" s="304"/>
      <c r="O19" s="304"/>
      <c r="P19" s="304"/>
      <c r="Q19" s="3"/>
    </row>
    <row r="20" spans="1:17" ht="17.25" customHeight="1" x14ac:dyDescent="0.2">
      <c r="A20" s="3"/>
      <c r="B20" s="1407" t="s">
        <v>590</v>
      </c>
      <c r="C20" s="1408"/>
      <c r="D20" s="1408"/>
      <c r="E20" s="1408"/>
      <c r="F20" s="1408"/>
      <c r="G20" s="1408"/>
      <c r="H20" s="1408"/>
      <c r="I20" s="1408"/>
      <c r="J20" s="1408"/>
      <c r="K20" s="1280">
        <v>125</v>
      </c>
      <c r="L20" s="1228" t="s">
        <v>143</v>
      </c>
      <c r="M20" s="304"/>
      <c r="N20" s="304"/>
      <c r="O20" s="304"/>
      <c r="P20" s="304"/>
      <c r="Q20" s="3"/>
    </row>
    <row r="21" spans="1:17" x14ac:dyDescent="0.2">
      <c r="A21" s="3"/>
      <c r="B21" s="3"/>
      <c r="C21" s="3"/>
      <c r="D21" s="57"/>
      <c r="E21" s="3"/>
      <c r="F21" s="3"/>
      <c r="G21" s="3"/>
      <c r="H21" s="3"/>
      <c r="I21" s="3"/>
      <c r="J21" s="57"/>
      <c r="K21" s="1226"/>
      <c r="L21" s="57"/>
      <c r="M21" s="57"/>
      <c r="N21" s="57"/>
      <c r="O21" s="57"/>
      <c r="P21" s="57"/>
      <c r="Q21" s="3"/>
    </row>
    <row r="22" spans="1:17" ht="13.5" thickBot="1" x14ac:dyDescent="0.25">
      <c r="A22" s="3"/>
      <c r="B22" s="3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43" t="s">
        <v>474</v>
      </c>
      <c r="P22" s="43"/>
      <c r="Q22" s="3"/>
    </row>
    <row r="23" spans="1:17" ht="13.5" thickBot="1" x14ac:dyDescent="0.25">
      <c r="A23" s="3"/>
      <c r="B23" s="751" t="s">
        <v>151</v>
      </c>
      <c r="C23" s="695"/>
      <c r="D23" s="695"/>
      <c r="E23" s="695"/>
      <c r="F23" s="695"/>
      <c r="G23" s="695"/>
      <c r="H23" s="695"/>
      <c r="I23" s="695"/>
      <c r="J23" s="695"/>
      <c r="K23" s="695"/>
      <c r="L23" s="695"/>
      <c r="M23" s="695"/>
      <c r="N23" s="695"/>
      <c r="O23" s="695"/>
      <c r="P23" s="695"/>
      <c r="Q23" s="696"/>
    </row>
    <row r="24" spans="1:17" ht="13.5" thickBot="1" x14ac:dyDescent="0.25">
      <c r="A24" s="3"/>
      <c r="B24" s="1385" t="s">
        <v>131</v>
      </c>
      <c r="C24" s="303"/>
      <c r="D24" s="303"/>
      <c r="E24" s="303"/>
      <c r="F24" s="1387" t="s">
        <v>128</v>
      </c>
      <c r="G24" s="1388"/>
      <c r="H24" s="1387" t="s">
        <v>127</v>
      </c>
      <c r="I24" s="1388"/>
      <c r="J24" s="1387" t="s">
        <v>126</v>
      </c>
      <c r="K24" s="1388"/>
      <c r="L24" s="1387" t="s">
        <v>125</v>
      </c>
      <c r="M24" s="1388"/>
      <c r="N24" s="1387" t="s">
        <v>150</v>
      </c>
      <c r="O24" s="1388"/>
      <c r="P24" s="1387" t="s">
        <v>305</v>
      </c>
      <c r="Q24" s="1392"/>
    </row>
    <row r="25" spans="1:17" x14ac:dyDescent="0.2">
      <c r="A25" s="3"/>
      <c r="B25" s="1385"/>
      <c r="C25" s="1402" t="s">
        <v>581</v>
      </c>
      <c r="D25" s="1395"/>
      <c r="E25" s="1396"/>
      <c r="F25" s="301" t="e">
        <f>DatenquellenG!J614</f>
        <v>#DIV/0!</v>
      </c>
      <c r="G25" s="302" t="s">
        <v>148</v>
      </c>
      <c r="H25" s="301" t="e">
        <f>DatenquellenG!J615</f>
        <v>#DIV/0!</v>
      </c>
      <c r="I25" s="302" t="s">
        <v>148</v>
      </c>
      <c r="J25" s="301" t="e">
        <f>DatenquellenG!J616</f>
        <v>#DIV/0!</v>
      </c>
      <c r="K25" s="302" t="s">
        <v>148</v>
      </c>
      <c r="L25" s="301" t="e">
        <f>DatenquellenG!J617</f>
        <v>#DIV/0!</v>
      </c>
      <c r="M25" s="302" t="s">
        <v>148</v>
      </c>
      <c r="N25" s="301" t="e">
        <f>DatenquellenG!J618</f>
        <v>#DIV/0!</v>
      </c>
      <c r="O25" s="380" t="s">
        <v>148</v>
      </c>
      <c r="P25" s="575" t="e">
        <f>DatenquellenG!J619</f>
        <v>#DIV/0!</v>
      </c>
      <c r="Q25" s="300" t="s">
        <v>148</v>
      </c>
    </row>
    <row r="26" spans="1:17" hidden="1" x14ac:dyDescent="0.2">
      <c r="A26" s="3"/>
      <c r="B26" s="1385"/>
      <c r="C26" s="1403" t="s">
        <v>306</v>
      </c>
      <c r="D26" s="1397"/>
      <c r="E26" s="1398"/>
      <c r="F26" s="298">
        <f>$K$19</f>
        <v>250</v>
      </c>
      <c r="G26" s="299" t="s">
        <v>143</v>
      </c>
      <c r="H26" s="298">
        <f>$K$19</f>
        <v>250</v>
      </c>
      <c r="I26" s="299" t="s">
        <v>143</v>
      </c>
      <c r="J26" s="298">
        <f>$K$19</f>
        <v>250</v>
      </c>
      <c r="K26" s="299" t="s">
        <v>143</v>
      </c>
      <c r="L26" s="298">
        <f>$K$19</f>
        <v>250</v>
      </c>
      <c r="M26" s="299" t="s">
        <v>143</v>
      </c>
      <c r="N26" s="298">
        <f>$K$19</f>
        <v>250</v>
      </c>
      <c r="O26" s="313" t="s">
        <v>143</v>
      </c>
      <c r="P26" s="576">
        <f>$K$19</f>
        <v>250</v>
      </c>
      <c r="Q26" s="297" t="s">
        <v>143</v>
      </c>
    </row>
    <row r="27" spans="1:17" ht="22.5" customHeight="1" thickBot="1" x14ac:dyDescent="0.25">
      <c r="A27" s="3"/>
      <c r="B27" s="1386"/>
      <c r="C27" s="1401" t="s">
        <v>144</v>
      </c>
      <c r="D27" s="1390"/>
      <c r="E27" s="1391"/>
      <c r="F27" s="291" t="e">
        <f>F25*F26</f>
        <v>#DIV/0!</v>
      </c>
      <c r="G27" s="296" t="s">
        <v>143</v>
      </c>
      <c r="H27" s="291" t="e">
        <f>H25*H26</f>
        <v>#DIV/0!</v>
      </c>
      <c r="I27" s="296" t="s">
        <v>143</v>
      </c>
      <c r="J27" s="291" t="e">
        <f>J25*J26</f>
        <v>#DIV/0!</v>
      </c>
      <c r="K27" s="296" t="s">
        <v>143</v>
      </c>
      <c r="L27" s="291" t="e">
        <f>L25*L26</f>
        <v>#DIV/0!</v>
      </c>
      <c r="M27" s="296" t="s">
        <v>143</v>
      </c>
      <c r="N27" s="291" t="e">
        <f>N25*N26</f>
        <v>#DIV/0!</v>
      </c>
      <c r="O27" s="578" t="s">
        <v>143</v>
      </c>
      <c r="P27" s="577" t="e">
        <f>P25*P26</f>
        <v>#DIV/0!</v>
      </c>
      <c r="Q27" s="295" t="s">
        <v>143</v>
      </c>
    </row>
    <row r="28" spans="1:17" ht="13.5" thickBot="1" x14ac:dyDescent="0.25">
      <c r="A28" s="3"/>
      <c r="B28" s="3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43"/>
      <c r="P28" s="43"/>
      <c r="Q28" s="3"/>
    </row>
    <row r="29" spans="1:17" ht="13.5" thickBot="1" x14ac:dyDescent="0.25">
      <c r="A29" s="3"/>
      <c r="B29" s="751" t="s">
        <v>149</v>
      </c>
      <c r="C29" s="695"/>
      <c r="D29" s="695"/>
      <c r="E29" s="695"/>
      <c r="F29" s="695"/>
      <c r="G29" s="695"/>
      <c r="H29" s="695"/>
      <c r="I29" s="695"/>
      <c r="J29" s="695"/>
      <c r="K29" s="695"/>
      <c r="L29" s="695"/>
      <c r="M29" s="695"/>
      <c r="N29" s="695"/>
      <c r="O29" s="695"/>
      <c r="P29" s="695"/>
      <c r="Q29" s="696"/>
    </row>
    <row r="30" spans="1:17" ht="13.5" thickBot="1" x14ac:dyDescent="0.25">
      <c r="A30" s="3"/>
      <c r="B30" s="1385" t="s">
        <v>136</v>
      </c>
      <c r="C30" s="303"/>
      <c r="D30" s="303"/>
      <c r="E30" s="303"/>
      <c r="F30" s="1387">
        <f>YEAR('1'!D19)</f>
        <v>1900</v>
      </c>
      <c r="G30" s="1388"/>
      <c r="H30" s="1387">
        <f>F30+1</f>
        <v>1901</v>
      </c>
      <c r="I30" s="1388"/>
      <c r="J30" s="1387">
        <f>H30+1</f>
        <v>1902</v>
      </c>
      <c r="K30" s="1388"/>
      <c r="L30" s="1387">
        <f>J30+1</f>
        <v>1903</v>
      </c>
      <c r="M30" s="1388"/>
      <c r="N30" s="1387">
        <f>L30+1</f>
        <v>1904</v>
      </c>
      <c r="O30" s="1388"/>
      <c r="P30" s="1399">
        <f>N30+1</f>
        <v>1905</v>
      </c>
      <c r="Q30" s="1392"/>
    </row>
    <row r="31" spans="1:17" x14ac:dyDescent="0.2">
      <c r="A31" s="3"/>
      <c r="B31" s="1385"/>
      <c r="C31" s="1395" t="s">
        <v>581</v>
      </c>
      <c r="D31" s="1395"/>
      <c r="E31" s="1396"/>
      <c r="F31" s="301" t="e">
        <f>DatenquellenG!J621</f>
        <v>#DIV/0!</v>
      </c>
      <c r="G31" s="302" t="s">
        <v>148</v>
      </c>
      <c r="H31" s="301" t="e">
        <f>DatenquellenG!J622</f>
        <v>#DIV/0!</v>
      </c>
      <c r="I31" s="302" t="s">
        <v>148</v>
      </c>
      <c r="J31" s="301" t="e">
        <f>DatenquellenG!J623</f>
        <v>#DIV/0!</v>
      </c>
      <c r="K31" s="302" t="s">
        <v>148</v>
      </c>
      <c r="L31" s="301" t="e">
        <f>DatenquellenG!J624</f>
        <v>#DIV/0!</v>
      </c>
      <c r="M31" s="302" t="s">
        <v>148</v>
      </c>
      <c r="N31" s="301" t="e">
        <f>DatenquellenG!J625</f>
        <v>#DIV/0!</v>
      </c>
      <c r="O31" s="380" t="s">
        <v>148</v>
      </c>
      <c r="P31" s="301" t="e">
        <f>DatenquellenG!J626</f>
        <v>#DIV/0!</v>
      </c>
      <c r="Q31" s="300" t="s">
        <v>148</v>
      </c>
    </row>
    <row r="32" spans="1:17" ht="24" hidden="1" customHeight="1" x14ac:dyDescent="0.2">
      <c r="A32" s="3"/>
      <c r="B32" s="1385"/>
      <c r="C32" s="1397" t="s">
        <v>306</v>
      </c>
      <c r="D32" s="1397"/>
      <c r="E32" s="1398"/>
      <c r="F32" s="298">
        <f>$K$19</f>
        <v>250</v>
      </c>
      <c r="G32" s="299" t="s">
        <v>143</v>
      </c>
      <c r="H32" s="298">
        <f>$K$19</f>
        <v>250</v>
      </c>
      <c r="I32" s="299" t="s">
        <v>143</v>
      </c>
      <c r="J32" s="298">
        <f>$K$19</f>
        <v>250</v>
      </c>
      <c r="K32" s="299" t="s">
        <v>143</v>
      </c>
      <c r="L32" s="298">
        <f>$K$19</f>
        <v>250</v>
      </c>
      <c r="M32" s="299" t="s">
        <v>143</v>
      </c>
      <c r="N32" s="298">
        <f>$K$19</f>
        <v>250</v>
      </c>
      <c r="O32" s="313" t="s">
        <v>143</v>
      </c>
      <c r="P32" s="298">
        <f>$K$19</f>
        <v>250</v>
      </c>
      <c r="Q32" s="297" t="s">
        <v>143</v>
      </c>
    </row>
    <row r="33" spans="1:17" ht="24" customHeight="1" thickBot="1" x14ac:dyDescent="0.25">
      <c r="A33" s="3"/>
      <c r="B33" s="1386"/>
      <c r="C33" s="1390" t="s">
        <v>144</v>
      </c>
      <c r="D33" s="1390"/>
      <c r="E33" s="1391"/>
      <c r="F33" s="291" t="e">
        <f>F31*F32</f>
        <v>#DIV/0!</v>
      </c>
      <c r="G33" s="296" t="s">
        <v>143</v>
      </c>
      <c r="H33" s="291" t="e">
        <f>H31*H32</f>
        <v>#DIV/0!</v>
      </c>
      <c r="I33" s="296" t="s">
        <v>143</v>
      </c>
      <c r="J33" s="291" t="e">
        <f>J31*J32</f>
        <v>#DIV/0!</v>
      </c>
      <c r="K33" s="296" t="s">
        <v>143</v>
      </c>
      <c r="L33" s="291" t="e">
        <f>L31*L32</f>
        <v>#DIV/0!</v>
      </c>
      <c r="M33" s="296" t="s">
        <v>143</v>
      </c>
      <c r="N33" s="291" t="e">
        <f>N31*N32</f>
        <v>#DIV/0!</v>
      </c>
      <c r="O33" s="578" t="s">
        <v>143</v>
      </c>
      <c r="P33" s="291" t="e">
        <f>P31*P32</f>
        <v>#DIV/0!</v>
      </c>
      <c r="Q33" s="295" t="s">
        <v>143</v>
      </c>
    </row>
    <row r="34" spans="1:17" ht="6" customHeight="1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1:17" ht="12" hidden="1" customHeight="1" thickBot="1" x14ac:dyDescent="0.25">
      <c r="A35" s="3"/>
      <c r="B35" s="289" t="s">
        <v>147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1:17" ht="13.5" hidden="1" customHeight="1" thickBot="1" x14ac:dyDescent="0.25">
      <c r="A36" s="3"/>
      <c r="B36" s="293" t="s">
        <v>146</v>
      </c>
      <c r="C36" s="1383" t="s">
        <v>144</v>
      </c>
      <c r="D36" s="1383"/>
      <c r="E36" s="1384"/>
      <c r="F36" s="294">
        <v>6000</v>
      </c>
      <c r="G36" s="292" t="s">
        <v>143</v>
      </c>
      <c r="H36" s="294">
        <v>7320</v>
      </c>
      <c r="I36" s="292" t="s">
        <v>143</v>
      </c>
      <c r="J36" s="294"/>
      <c r="K36" s="292" t="s">
        <v>143</v>
      </c>
      <c r="L36" s="294"/>
      <c r="M36" s="292" t="s">
        <v>143</v>
      </c>
      <c r="N36" s="294"/>
      <c r="O36" s="290" t="s">
        <v>143</v>
      </c>
      <c r="P36" s="574"/>
      <c r="Q36" s="3"/>
    </row>
    <row r="37" spans="1:17" ht="5.25" hidden="1" customHeight="1" x14ac:dyDescent="0.2">
      <c r="A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1:17" ht="12" hidden="1" customHeight="1" thickBot="1" x14ac:dyDescent="0.25">
      <c r="A38" s="3"/>
      <c r="B38" s="289" t="s">
        <v>145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1:17" ht="13.5" hidden="1" customHeight="1" thickBot="1" x14ac:dyDescent="0.25">
      <c r="A39" s="3"/>
      <c r="B39" s="293"/>
      <c r="C39" s="1383" t="s">
        <v>144</v>
      </c>
      <c r="D39" s="1383"/>
      <c r="E39" s="1384"/>
      <c r="F39" s="291">
        <f>IF(F36&lt;&gt;"",F36,F33)</f>
        <v>6000</v>
      </c>
      <c r="G39" s="292" t="s">
        <v>143</v>
      </c>
      <c r="H39" s="291">
        <f>IF(H36&lt;&gt;"",H36,H33)</f>
        <v>7320</v>
      </c>
      <c r="I39" s="292" t="s">
        <v>143</v>
      </c>
      <c r="J39" s="291" t="e">
        <f>IF(J36&lt;&gt;"",J36,J33)</f>
        <v>#DIV/0!</v>
      </c>
      <c r="K39" s="292" t="s">
        <v>143</v>
      </c>
      <c r="L39" s="291" t="e">
        <f>IF(L36&lt;&gt;"",L36,L33)</f>
        <v>#DIV/0!</v>
      </c>
      <c r="M39" s="292" t="s">
        <v>143</v>
      </c>
      <c r="N39" s="291" t="e">
        <f>IF(N36&lt;&gt;"",N36,N33)</f>
        <v>#DIV/0!</v>
      </c>
      <c r="O39" s="290" t="s">
        <v>143</v>
      </c>
      <c r="P39" s="574"/>
      <c r="Q39" s="3"/>
    </row>
    <row r="40" spans="1:17" ht="13.5" hidden="1" customHeight="1" x14ac:dyDescent="0.2">
      <c r="A40" s="3"/>
      <c r="B40" s="289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1:17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17" x14ac:dyDescent="0.2">
      <c r="C42" s="31"/>
    </row>
  </sheetData>
  <mergeCells count="29">
    <mergeCell ref="F30:G30"/>
    <mergeCell ref="J24:K24"/>
    <mergeCell ref="P30:Q30"/>
    <mergeCell ref="B16:L16"/>
    <mergeCell ref="C36:E36"/>
    <mergeCell ref="C27:E27"/>
    <mergeCell ref="B24:B27"/>
    <mergeCell ref="N24:O24"/>
    <mergeCell ref="C25:E25"/>
    <mergeCell ref="H24:I24"/>
    <mergeCell ref="C26:E26"/>
    <mergeCell ref="B19:J19"/>
    <mergeCell ref="B20:J20"/>
    <mergeCell ref="C39:E39"/>
    <mergeCell ref="B30:B33"/>
    <mergeCell ref="F24:G24"/>
    <mergeCell ref="N5:O5"/>
    <mergeCell ref="O11:P11"/>
    <mergeCell ref="O12:P12"/>
    <mergeCell ref="C33:E33"/>
    <mergeCell ref="N30:O30"/>
    <mergeCell ref="P24:Q24"/>
    <mergeCell ref="H13:P14"/>
    <mergeCell ref="C31:E31"/>
    <mergeCell ref="C32:E32"/>
    <mergeCell ref="L30:M30"/>
    <mergeCell ref="J30:K30"/>
    <mergeCell ref="H30:I30"/>
    <mergeCell ref="L24:M24"/>
  </mergeCells>
  <conditionalFormatting sqref="F25:N25 F31:N31 P31:Q31 P25:Q25">
    <cfRule type="cellIs" dxfId="21" priority="3" stopIfTrue="1" operator="equal">
      <formula>0</formula>
    </cfRule>
  </conditionalFormatting>
  <conditionalFormatting sqref="O31">
    <cfRule type="cellIs" dxfId="20" priority="2" stopIfTrue="1" operator="equal">
      <formula>0</formula>
    </cfRule>
  </conditionalFormatting>
  <conditionalFormatting sqref="O25">
    <cfRule type="cellIs" dxfId="19" priority="1" stopIfTrue="1" operator="equal">
      <formula>0</formula>
    </cfRule>
  </conditionalFormatting>
  <printOptions horizontalCentered="1" verticalCentered="1"/>
  <pageMargins left="0.25" right="0.25" top="0.75" bottom="0.75" header="0.3" footer="0.3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18</vt:i4>
      </vt:variant>
      <vt:variant>
        <vt:lpstr>Benannte Bereiche</vt:lpstr>
      </vt:variant>
      <vt:variant>
        <vt:i4>16</vt:i4>
      </vt:variant>
    </vt:vector>
  </HeadingPairs>
  <TitlesOfParts>
    <vt:vector size="34" baseType="lpstr">
      <vt:lpstr>Bitte vor Bearbeitung lesen</vt:lpstr>
      <vt:lpstr>1</vt:lpstr>
      <vt:lpstr>2</vt:lpstr>
      <vt:lpstr>3</vt:lpstr>
      <vt:lpstr>4</vt:lpstr>
      <vt:lpstr>5</vt:lpstr>
      <vt:lpstr>5G</vt:lpstr>
      <vt:lpstr>6G</vt:lpstr>
      <vt:lpstr>7G</vt:lpstr>
      <vt:lpstr>8</vt:lpstr>
      <vt:lpstr>8G</vt:lpstr>
      <vt:lpstr>9</vt:lpstr>
      <vt:lpstr>10</vt:lpstr>
      <vt:lpstr>11 Liqui 1</vt:lpstr>
      <vt:lpstr>12 Liqui 2</vt:lpstr>
      <vt:lpstr>Erklärung</vt:lpstr>
      <vt:lpstr>DatenquellenG</vt:lpstr>
      <vt:lpstr>ÄnderungenG</vt:lpstr>
      <vt:lpstr>'1'!Druckbereich</vt:lpstr>
      <vt:lpstr>'10'!Druckbereich</vt:lpstr>
      <vt:lpstr>'11 Liqui 1'!Druckbereich</vt:lpstr>
      <vt:lpstr>'12 Liqui 2'!Druckbereich</vt:lpstr>
      <vt:lpstr>'2'!Druckbereich</vt:lpstr>
      <vt:lpstr>'3'!Druckbereich</vt:lpstr>
      <vt:lpstr>'4'!Druckbereich</vt:lpstr>
      <vt:lpstr>'5'!Druckbereich</vt:lpstr>
      <vt:lpstr>'5G'!Druckbereich</vt:lpstr>
      <vt:lpstr>'6G'!Druckbereich</vt:lpstr>
      <vt:lpstr>'7G'!Druckbereich</vt:lpstr>
      <vt:lpstr>'8'!Druckbereich</vt:lpstr>
      <vt:lpstr>'8G'!Druckbereich</vt:lpstr>
      <vt:lpstr>'9'!Druckbereich</vt:lpstr>
      <vt:lpstr>Erklärung!Druckbereich</vt:lpstr>
      <vt:lpstr>'11 Liqui 1'!Drucktitel</vt:lpstr>
    </vt:vector>
  </TitlesOfParts>
  <Company>Name Ihrer Firma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Andreas Schneider</dc:creator>
  <cp:lastModifiedBy>Jakoby, Heike</cp:lastModifiedBy>
  <cp:lastPrinted>2019-01-07T14:21:07Z</cp:lastPrinted>
  <dcterms:created xsi:type="dcterms:W3CDTF">2012-01-09T10:55:24Z</dcterms:created>
  <dcterms:modified xsi:type="dcterms:W3CDTF">2022-11-16T13:54:58Z</dcterms:modified>
</cp:coreProperties>
</file>